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372020" sheetId="1" r:id="rId4"/>
    <sheet state="visible" name="1472020" sheetId="2" r:id="rId5"/>
    <sheet state="visible" name="1572020" sheetId="3" r:id="rId6"/>
    <sheet state="visible" name="1672020" sheetId="4" r:id="rId7"/>
    <sheet state="visible" name="1772020" sheetId="5" r:id="rId8"/>
    <sheet state="visible" name="Statistics" sheetId="6" r:id="rId9"/>
    <sheet state="visible" name="UC1.1 - Performance" sheetId="7" r:id="rId10"/>
    <sheet state="visible" name="UC2 - Performance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4">
      <text>
        <t xml:space="preserve">product_id 1296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">
      <text>
        <t xml:space="preserve">added to slide</t>
      </text>
    </comment>
  </commentList>
</comments>
</file>

<file path=xl/sharedStrings.xml><?xml version="1.0" encoding="utf-8"?>
<sst xmlns="http://schemas.openxmlformats.org/spreadsheetml/2006/main" count="2449" uniqueCount="743">
  <si>
    <t>STT</t>
  </si>
  <si>
    <t>version</t>
  </si>
  <si>
    <t>timestamp</t>
  </si>
  <si>
    <t>conv_id</t>
  </si>
  <si>
    <t>input_text</t>
  </si>
  <si>
    <t xml:space="preserve">Image </t>
  </si>
  <si>
    <t>intent</t>
  </si>
  <si>
    <t>entities</t>
  </si>
  <si>
    <t>action_1</t>
  </si>
  <si>
    <t>policy_1</t>
  </si>
  <si>
    <t>bot_text</t>
  </si>
  <si>
    <t>bot_data</t>
  </si>
  <si>
    <t>cv_outputs</t>
  </si>
  <si>
    <t>Sub intent</t>
  </si>
  <si>
    <t>Analyzed by sentence</t>
  </si>
  <si>
    <t>Overall rating</t>
  </si>
  <si>
    <t>Category</t>
  </si>
  <si>
    <t>Dev's Review</t>
  </si>
  <si>
    <t>QA's Check</t>
  </si>
  <si>
    <t>Quick note</t>
  </si>
  <si>
    <t>PIC Comment</t>
  </si>
  <si>
    <t>QA's Review</t>
  </si>
  <si>
    <t>Expect Reply</t>
  </si>
  <si>
    <t>v3.0.4</t>
  </si>
  <si>
    <t>2758356020846952
Trần Hà Xuân</t>
  </si>
  <si>
    <t>https://minio.dev.ftech.ai/salebot-report-v1-de20ab19/febb1ea68eeb8504276eee015a1b5cec421fecee5040290d751bc043e898c104.jpg
E ơi bảng này bnhieeu</t>
  </si>
  <si>
    <t>query_knowledge_base</t>
  </si>
  <si>
    <t>-  - https://minio.dev.ftech.ai/salebot-report-v1-de20ab19/febb1ea68eeb8504276eee015a1b5cec421fecee5040290d751bc043e898c104.jpg - tmp_link
- bnhieeu - price - attribute</t>
  </si>
  <si>
    <t>action_query_babe_kb</t>
  </si>
  <si>
    <t>policy_3_EmbeddingPolicy</t>
  </si>
  <si>
    <t xml:space="preserve">Sản phẩm BẢNG VẼ HOLLA 2 in 1 có giá: *790,000 VND (giá gốc 1,090,000 VND)*, bạn vui lòng bấm vào sản phẩm để xem thông tin chi tiết ạ!
</t>
  </si>
  <si>
    <t>- Xem chi tiết: BẢNG VẼ HOLLA 2 in 1</t>
  </si>
  <si>
    <t>[1, 'bang_ve', [2294]]</t>
  </si>
  <si>
    <t>Succeeded</t>
  </si>
  <si>
    <t>As expected</t>
  </si>
  <si>
    <t>Có kèm bảng chữ và bút không</t>
  </si>
  <si>
    <t xml:space="preserve">Sản phẩm BẢNG VẼ HOLLA 2 in 1 hiện shop đang có mức khuyến mãi: *27%*.
Bạn tham khảo các sản phẩm sau nhé ạ:
</t>
  </si>
  <si>
    <t>promotion</t>
  </si>
  <si>
    <t>Out of scope</t>
  </si>
  <si>
    <t>IC</t>
  </si>
  <si>
    <t xml:space="preserve">cái này cần nhờ IC label lại thành hand_over_to_inbox </t>
  </si>
  <si>
    <t>case này xảy ra lúc đã tắt bot</t>
  </si>
  <si>
    <t>2982396475105608
Nguyen Hong Ngoc</t>
  </si>
  <si>
    <t>Bạn ơi balo này shop mình còn bán ko ạ</t>
  </si>
  <si>
    <t>- balo - balo - object_type
- này - này - mention</t>
  </si>
  <si>
    <t>action_query_babe_kb
action_ask_confirm_attribute_value</t>
  </si>
  <si>
    <t>policy_3_EmbeddingPolicy
None</t>
  </si>
  <si>
    <t xml:space="preserve">Sản phẩm Balo hiện shop đang *còn hàng*. Mời bạn xem thông tin chi tiết sản phẩm tại link sau ạ!
</t>
  </si>
  <si>
    <t>Hiện tại sản phẩm Balo   shop đang có những *hãng sản xuất* sau ạ:
- Konig Kids
- V-Cool
- Kidsapro
-  Bb Bag
- Sao cũng được!</t>
  </si>
  <si>
    <t>available</t>
  </si>
  <si>
    <t>Trash</t>
  </si>
  <si>
    <t>Bạn ới</t>
  </si>
  <si>
    <t>greet</t>
  </si>
  <si>
    <t>action_start_conversation</t>
  </si>
  <si>
    <t xml:space="preserve">Chào Nguyen Hong Ngoc, mình là trợ lý ảo của Shop Gấu &amp; Bí Ngô, mình giúp gì được bạn ạ?
</t>
  </si>
  <si>
    <t>3036039259840289
Nguyễn Ngọc</t>
  </si>
  <si>
    <t>/start_conversation</t>
  </si>
  <si>
    <t>start_conversation</t>
  </si>
  <si>
    <t>policy_0_MemoizationPolicy</t>
  </si>
  <si>
    <t xml:space="preserve">Chào Nguyễn Ngọc, mình là trợ lý ảo của Shop Gấu &amp; Bí Ngô, mình giúp gì được bạn ạ?
</t>
  </si>
  <si>
    <t>Mình
Muốn quà sinh nhật cho bé gái 1y
Nhờ shop tư vấn</t>
  </si>
  <si>
    <t>action_query_babe_kb
action_handover_to_inbox</t>
  </si>
  <si>
    <t>policy_0_MemoizationPolicy
None</t>
  </si>
  <si>
    <t xml:space="preserve">Dạ, bạn chờ trong ít phút shop kiểm tra kho hàng rồi báo lại bạn ngay ạ! ^^
</t>
  </si>
  <si>
    <t>age_of_use</t>
  </si>
  <si>
    <t>Case tư vấn mình chưa đáp ứng được</t>
  </si>
  <si>
    <t>2433459156728244
Hai Anh Luu</t>
  </si>
  <si>
    <t>Chào shop
Cho m hỏi bên b có
https://minio.dev.ftech.ai/salebot-report-v1-de20ab19/3cd731ca7aab3adfbece16b313b2139041ff03efc80ff92177e666e15393e34f.jpg
Ghế gội đầu k ạ???</t>
  </si>
  <si>
    <t>-  - https://minio.dev.ftech.ai/salebot-report-v1-de20ab19/3cd731ca7aab3adfbece16b313b2139041ff03efc80ff92177e666e15393e34f.jpg - tmp_link
- Ghế gội đầu - ghe_goi_dau - object_type</t>
  </si>
  <si>
    <t>action_query_babe_kb
utter_ask_rephrase_obj_type</t>
  </si>
  <si>
    <t>policy_3_EmbeddingPolicy
policy_3_EmbeddingPolicy</t>
  </si>
  <si>
    <t xml:space="preserve">Mình chưa xác định được món đồ bạn hỏi, bạn mô tả rõ hơn giúp mình nhé!
</t>
  </si>
  <si>
    <t>None</t>
  </si>
  <si>
    <t>Sản phẩm mới bot chưa detect được</t>
  </si>
  <si>
    <t>1622338524530467
Hằng Đồngg</t>
  </si>
  <si>
    <t>https://minio.dev.ftech.ai/salebot-report-v1-de20ab19/38e0248e15c94fbbba4751bc763cd2cb9eca14e289a294c678d60bf093cf29b5.jpg
bộ này bn vậy shop</t>
  </si>
  <si>
    <t>-  - https://minio.dev.ftech.ai/salebot-report-v1-de20ab19/38e0248e15c94fbbba4751bc763cd2cb9eca14e289a294c678d60bf093cf29b5.jpg - tmp_link
- bộ này - bộ này - mention
- bn - price - attribute</t>
  </si>
  <si>
    <t xml:space="preserve">Dạ, có phải bạn muốn hỏi một trong các sản phẩm dưới đây không ạ?
 (Vui lòng ấn chọn 1 sản phẩm)
</t>
  </si>
  <si>
    <t>- Xem chi tiết: Thảm cuộn XPE (mẫu dày nhất của thảm XPE)
- Xem chi tiết: Thảm gấp XPE size 1m5 x 2m
- Xem chi tiết: Thảm đồ chơi âm nhạc Winfun 1288
- Xem chi tiết: CẦU TRƯỢT BẬP BÊNH HOLLA 3IN1
- Xem chi tiết: Thảm xốp ghép 16 tấm INFANTINO (Mỹ)
- Xem chi tiết: Cầu trượt xích đu Hola hải cẩu 2020
- Xem chi tiết: Cầu trượt gấp gọn Toys House
- Xem chi tiết: Thảm xốp ghép 28 tấm INFANTINO (Mỹ)
- Xem chi tiết: Thảm xốp ghép 9 tấm INFANTINO (Mỹ)
...
- Không có cái nào!</t>
  </si>
  <si>
    <t>[2, None, [251, 1337, 2361, 2362, 1420, 2252, 2253, 1342, 2254, 2255, 2256, 2080, 489, 491, 2081, 2082, 490, 2352, 2351, 1933, 1932, 487]]</t>
  </si>
  <si>
    <t>BA</t>
  </si>
  <si>
    <t>Sp mới, Bot chưa detect được</t>
  </si>
  <si>
    <t>/disagree{"object_type": null}</t>
  </si>
  <si>
    <t>disagree</t>
  </si>
  <si>
    <t>- {"object_type": null} - None - object_type</t>
  </si>
  <si>
    <t>utter_disagree</t>
  </si>
  <si>
    <t>policy_1_MappingPolicy</t>
  </si>
  <si>
    <t xml:space="preserve">Bạn vui lòng mô tả rõ mong muốn của bạn hoặc chat với nhân viên tư vấn nhé!
</t>
  </si>
  <si>
    <t>1762057613861595
Đỗ Bảo Ngọc</t>
  </si>
  <si>
    <t>https://minio.dev.ftech.ai/salebot-report-v1-de20ab19/cfa516312229951a022bdbdb371c2e8df343b9f0be3d5d79923ee4e598c1a2a6.jpg</t>
  </si>
  <si>
    <t>send_link</t>
  </si>
  <si>
    <t>-  - https://minio.dev.ftech.ai/salebot-report-v1-de20ab19/cfa516312229951a022bdbdb371c2e8df343b9f0be3d5d79923ee4e598c1a2a6.jpg - tmp_link</t>
  </si>
  <si>
    <t>action_handle_send_link_only</t>
  </si>
  <si>
    <t xml:space="preserve">Bạn đang tìm kiếm thông tin gì ạ?
</t>
  </si>
  <si>
    <t>Bạn ơi bên bạn còn mẫu này ko ạ</t>
  </si>
  <si>
    <t>- mẫu này - mẫu này - mention</t>
  </si>
  <si>
    <t>- Xem chi tiết: Đai xe máy có phản quang mẫu mới 2019
- Xem chi tiết: Địu ngồi cao cấp Hamobear chính hãng
...
- Không có cái nào!</t>
  </si>
  <si>
    <t>[2, None, [1608, 17, 16, 1609, 387, 389, 2145, 2146, 2148, 388, 386]]</t>
  </si>
  <si>
    <t>Mình muốn mua cái đai xe máy phane quang</t>
  </si>
  <si>
    <t>- đai xe máy - dai - object_type</t>
  </si>
  <si>
    <t xml:space="preserve">Sản phẩm Đai hiện shop đang *còn hàng*. Mời bạn xem thông tin chi tiết sản phẩm tại link sau ạ!
</t>
  </si>
  <si>
    <t>- Xem chi tiết: Đai hỗ trợ bụng bầu Babymoov (Pháp)
- Xem chi tiết: Đai xe máy có phản quang mẫu mới 2019</t>
  </si>
  <si>
    <t>Bot có thể trả lời được theo sp bên trên mà user hỏi hay không?</t>
  </si>
  <si>
    <t>Bạn ship giúp mình trong chiều nay dc ko
Mình cám ơn</t>
  </si>
  <si>
    <t>handover_to_inbox</t>
  </si>
  <si>
    <t>action_handover_to_inbox</t>
  </si>
  <si>
    <t xml:space="preserve">Dạ, bạn vui lòng chờ trong ít phút nhân viên của shop sẽ phục vụ bạn ạ!^^
</t>
  </si>
  <si>
    <t>3646076928739707
Trần Hoài Thương</t>
  </si>
  <si>
    <t xml:space="preserve">Chào Trần Hoài Thương, mình là trợ lý ảo của Shop Gấu &amp; Bí Ngô, mình giúp gì được bạn ạ?
</t>
  </si>
  <si>
    <r>
      <t xml:space="preserve">Shop ơi, bên mình còn sẵn xe đẩy này ko ạ?
</t>
    </r>
    <r>
      <rPr>
        <color rgb="FF1155CC"/>
        <u/>
      </rPr>
      <t>https://minio.dev.ftech.ai/salebot-report-v1-de20ab19/50c230fb0d7a549e4cbc3bfabfbf4b45bee4c7b630e8950ce2f798792ed25855.jpg</t>
    </r>
  </si>
  <si>
    <t>-  - https://minio.dev.ftech.ai/salebot-report-v1-de20ab19/50c230fb0d7a549e4cbc3bfabfbf4b45bee4c7b630e8950ce2f798792ed25855.jpg - tmp_link
- xe đẩy - xe_day - object_type</t>
  </si>
  <si>
    <t xml:space="preserve">Sản phẩm Set Xe đẩy &amp; ghế ô tô kiêm nôi xách tay Zaracos Revo 2506 hiện shop đang *còn hàng*. Mời bạn xem thông tin chi tiết sản phẩm tại link sau ạ!
</t>
  </si>
  <si>
    <t>- Xem chi tiết: Set Xe đẩy &amp; ghế ô tô kiêm nôi xách tay Zaracos Revo 2506</t>
  </si>
  <si>
    <t>[1, 'xe_day', [2244]]</t>
  </si>
  <si>
    <t>Mình muốn đến xem ạ</t>
  </si>
  <si>
    <t xml:space="preserve">Bạn vui lòng bấm vào sản phẩm để xem ảnh và thông tin chi tiết nhé!
</t>
  </si>
  <si>
    <t>image</t>
  </si>
  <si>
    <t>Failed</t>
  </si>
  <si>
    <t>câu này label lại thành handover_to_inbox</t>
  </si>
  <si>
    <t>Bên mình buổi tối mở cửa đến mấy giờ ạ?</t>
  </si>
  <si>
    <t>1641451072607610
Mai Hương</t>
  </si>
  <si>
    <r>
      <t xml:space="preserve">Bộ này giá bn ?
</t>
    </r>
    <r>
      <rPr>
        <color rgb="FF1155CC"/>
        <u/>
      </rPr>
      <t>https://minio.dev.ftech.ai/salebot-report-v1-de20ab19/5bf3914a4aaa1ceafad814c6f5a40ad38d689fca29855679f15550448cc641d9.jpg</t>
    </r>
  </si>
  <si>
    <t>-  - https://minio.dev.ftech.ai/salebot-report-v1-de20ab19/5bf3914a4aaa1ceafad814c6f5a40ad38d689fca29855679f15550448cc641d9.jpg - tmp_link
- Bộ này - bộ này - mention
- giá bn - price - attribute</t>
  </si>
  <si>
    <t>sản phẩm mới CV chưa kịp cập nhật</t>
  </si>
  <si>
    <t>https://minio.dev.ftech.ai/salebot-report-v1-de20ab19/d43428dbd71025ec0c8f308ea20fec0d4808e66e6129f4effdae51a5da857ad5.jpg</t>
  </si>
  <si>
    <t>-  - https://minio.dev.ftech.ai/salebot-report-v1-de20ab19/d43428dbd71025ec0c8f308ea20fec0d4808e66e6129f4effdae51a5da857ad5.jpg - tmp_link</t>
  </si>
  <si>
    <t>action_handle_send_link_only
action_query_babe_kb
action_handover_to_inbox</t>
  </si>
  <si>
    <t>policy_1_MappingPolicy
None
policy_3_EmbeddingPolicy</t>
  </si>
  <si>
    <t>Bộ này giá bn</t>
  </si>
  <si>
    <t>- Bộ này - bộ này - mention
- giá bn - price - attribute</t>
  </si>
  <si>
    <t>3082687208492229
Đàm Hữu Thắng</t>
  </si>
  <si>
    <t xml:space="preserve">Chào Đàm Hữu Thắng, mình là trợ lý ảo của Shop Gấu &amp; Bí Ngô, mình giúp gì được bạn ạ?
</t>
  </si>
  <si>
    <t>để cho mình 1 bộ xúc cát nhé</t>
  </si>
  <si>
    <t>sp mới NER chưa process</t>
  </si>
  <si>
    <t>3206444852782089
Mai Thy</t>
  </si>
  <si>
    <t xml:space="preserve">Chào Mai Thy, mình là trợ lý ảo của Shop Gấu &amp; Bí Ngô, mình giúp gì được bạn ạ?
</t>
  </si>
  <si>
    <t>https://minio.dev.ftech.ai/salebot-report-v1-de20ab19/b231ffa55fe42b445a81e1e65dba5777d529053e659cc6ee2de4c793ae02f672.jpg</t>
  </si>
  <si>
    <t>-  - https://minio.dev.ftech.ai/salebot-report-v1-de20ab19/b231ffa55fe42b445a81e1e65dba5777d529053e659cc6ee2de4c793ae02f672.jpg - tmp_link</t>
  </si>
  <si>
    <t>dev requirement for this - chập 2 mess thành 1</t>
  </si>
  <si>
    <t>Thảm này bao nhieu vậy shop</t>
  </si>
  <si>
    <t>- Thảm - tham - object_type
- này - này - mention
- bao nhieu - price - attribute</t>
  </si>
  <si>
    <t xml:space="preserve">Sản phẩm Thảm xốp ghép 28 tấm INFANTINO (Mỹ) có giá: *279,000 VND (giá gốc 349,000 VND)*, bạn vui lòng bấm vào sản phẩm để xem thông tin chi tiết ạ!
</t>
  </si>
  <si>
    <t>- Xem chi tiết: Thảm xốp ghép 28 tấm INFANTINO (Mỹ)</t>
  </si>
  <si>
    <t>[1, 'tham', [2352]]</t>
  </si>
  <si>
    <t>2234025483347790
Trinhh Nguyễn</t>
  </si>
  <si>
    <t xml:space="preserve">Chào Trinhh Nguyễn, mình là trợ lý ảo của Shop Gấu &amp; Bí Ngô, mình giúp gì được bạn ạ?
</t>
  </si>
  <si>
    <t>https://minio.dev.ftech.ai/salebot-report-v1-de20ab19/535db980ffaf261416d5315e01e5ee3fdafb9123d082d78ea09ca3d9af920213.jpg
Bộ này bn ạ</t>
  </si>
  <si>
    <t>-  - https://minio.dev.ftech.ai/salebot-report-v1-de20ab19/535db980ffaf261416d5315e01e5ee3fdafb9123d082d78ea09ca3d9af920213.jpg - tmp_link
- Bộ này - bộ này - mention
- bn - price - attribute</t>
  </si>
  <si>
    <t>- Xem chi tiết: Bể dựng thành cao Doctor Dolphin
- Xem chi tiết: Phao cổ Baby Hop CHÍNH HÃNG
...
- Không có cái nào!</t>
  </si>
  <si>
    <t>[2, None, [1424, 607, 611, 606, 609, 1613, 610, 1611, 1615, 1612, 1610, 1614, 607, 611, 606, 609, 1613, 610, 1611, 1615, 1612, 1610, 1614, 1424]]</t>
  </si>
  <si>
    <t>case này hơi phí - similarity score = 0.94, suýt thì lên 0.95</t>
  </si>
  <si>
    <t>2037690479600135
Vũ Hà Thu</t>
  </si>
  <si>
    <t>Em oi
Em hoi cho c chua
1 tuan roi</t>
  </si>
  <si>
    <t>3175583589174474
La An</t>
  </si>
  <si>
    <t xml:space="preserve">Chào La An, mình là trợ lý ảo của Shop Gấu &amp; Bí Ngô, mình giúp gì được bạn ạ?
</t>
  </si>
  <si>
    <r>
      <t xml:space="preserve">gối này bn shop?
</t>
    </r>
    <r>
      <rPr>
        <color rgb="FF1155CC"/>
        <u/>
      </rPr>
      <t>https://minio.dev.ftech.ai/salebot-report-v1-de20ab19/4b0032b6de91b5a76e025485b1fd7932dbd480973cd0299d286c4492414f0d81.jpg</t>
    </r>
  </si>
  <si>
    <t>-  - https://minio.dev.ftech.ai/salebot-report-v1-de20ab19/4b0032b6de91b5a76e025485b1fd7932dbd480973cd0299d286c4492414f0d81.jpg - tmp_link
- gối - goi - object_type
- này - này - mention
- bn - price - attribute</t>
  </si>
  <si>
    <t>- Xem chi tiết: Tăm bông sơ sinh cao cấp 1 đầu xoắn Mother - K ( 300c )
- Xem chi tiết: Chiếu lót xe đẩy Zaracos (Mỹ)
- Xem chi tiết: Nhiệt kế hồng ngoại đa chức năng IMedicare ITM 9S
- Xem chi tiết: Túi trữ sữa cảm biến nhiệt Mother K (Hàn Quốc)
- Xem chi tiết: Khăn ướt cao cấp K-Mom Hàn Quốc (70c)
...
- Không có cái nào!</t>
  </si>
  <si>
    <t>[2, None, [1311, 1472, 2369, 164, 165, 163, 1690, 1689, 1688, 2429]]</t>
  </si>
  <si>
    <t>price</t>
  </si>
  <si>
    <t>CV</t>
  </si>
  <si>
    <t>Sản phẩm này không có trong CMS và trên Shopee nên CV không detect được</t>
  </si>
  <si>
    <t>/query_knowledge_base{"url": "https://shopee.vn/product/36371562/2411587961", "product_id": "https://shopee.vn/product/36371562/2411587961"}</t>
  </si>
  <si>
    <t>- {"url": "https://shopee.vn/product/36371562/2411587961", "product_id": "https://shopee.vn/product/36371562/2411587961"} - https://shopee.vn/product/36371562/2411587961 - url
- {"url": "https://shopee.vn/product/36371562/2411587961", "product_id": "https://shopee.vn/product/36371562/2411587961"} - https://shopee.vn/product/36371562/2411587961 - product_id</t>
  </si>
  <si>
    <t xml:space="preserve">Sản phẩm Tăm bông sơ sinh cao cấp 1 đầu xoắn Mother - K ( 300c ) có giá: *99,000 VND (giá gốc 119,000 VND)*, bạn vui lòng bấm vào sản phẩm để xem thông tin chi tiết ạ!
</t>
  </si>
  <si>
    <t>- Xem chi tiết: Tăm bông sơ sinh cao cấp 1 đầu xoắn Mother - K ( 300c )</t>
  </si>
  <si>
    <t>???</t>
  </si>
  <si>
    <t>ignore</t>
  </si>
  <si>
    <t>action_default_fallback</t>
  </si>
  <si>
    <t>2277432655603314
Hà Hói</t>
  </si>
  <si>
    <t>C ơi bên mình còn xe đẩy v3 k ạ</t>
  </si>
  <si>
    <t>- xe đẩy - xe_day - object_type</t>
  </si>
  <si>
    <t xml:space="preserve">Sản phẩm Xe Đẩy hiện shop đang *còn hàng*. Mời bạn xem thông tin chi tiết sản phẩm tại link sau ạ!
</t>
  </si>
  <si>
    <t>Hiện tại sản phẩm Xe Đẩy   shop đang có những *hãng sản xuất* sau ạ:
- Aprica
- Zaracos
- Joovy
- Vovo
- Travel
- Vinng
- Umoo
- Mechacal
- Mastela
- Nouer
- Joie
- B- Beko
- Sao cũng được!</t>
  </si>
  <si>
    <t>Succeeded vì bot trả lời được câu hỏi của user. Tuy nhiên user gửi ảnh sản phẩm mới của có trong CMS nhưng bot đưa ra gợi ý sản phẩm các loại xe đẩy gấp gọn đang bán tai Shop =&gt; đúng nhu cầu muốn mua xe đẩy đi du lịch.</t>
  </si>
  <si>
    <t>/confirm_attribute_value{"brand": "Vovo"}</t>
  </si>
  <si>
    <t>confirm_attribute_value</t>
  </si>
  <si>
    <t>- {"brand": "Vovo"} - Vovo - brand</t>
  </si>
  <si>
    <t xml:space="preserve">Dạ mời bạn tham khảo sản phẩm hiện có tại shop nhé!
</t>
  </si>
  <si>
    <t>- Xem chi tiết: Xe đẩy gấp gọn VOVO - Kèm thẻ bảo hành
- Xem chi tiết: Xe đẩy 2 chiều cao cấp VOVO 2019</t>
  </si>
  <si>
    <t>Cho mình xem các mẫu với ạ</t>
  </si>
  <si>
    <t>- Xem chi tiết: Xe đẩy 2 chiều cao cấp VOVO 2019
- Xem chi tiết: Xe đẩy gấp gọn VOVO - Kèm thẻ bảo hành</t>
  </si>
  <si>
    <t>Mình muốn xe để đi du lịch bạn ạ
https://minio.dev.ftech.ai/salebot-report-v1-de20ab19/2afa3835874fe5c152d7bca18922a5fe68653746df9cceea0afa59159b04753e.jpg
Xe nhỏ kiểu này này bạn</t>
  </si>
  <si>
    <t>-  - https://minio.dev.ftech.ai/salebot-report-v1-de20ab19/2afa3835874fe5c152d7bca18922a5fe68653746df9cceea0afa59159b04753e.jpg - tmp_link
- Xe - xe - object_type
- nhỏ kiểu này này - nhỏ kiểu này này - mention</t>
  </si>
  <si>
    <t>- Xem chi tiết: Xe đẩy gấp gọn cao cấp VINNG
- Xem chi tiết: Xe đẩy Mamago Compact 319 CHÍNH HÃNG
- Xem chi tiết: Xe đẩy 2 chiều cao cấp Aprica Karoon (Nhật Bản)
- Xem chi tiết: Xe đẩy đảo chiều gấp gọn Joovy Qatta S113
- Xem chi tiết: Xe đẩy cao cấp Combi Mechacal Handy S
...
- Không có cái nào!</t>
  </si>
  <si>
    <t>[2, None, [348, 1674, 346, 1671, 1672, 347, 1673, 344, 1675, 345, 1340, 430, 429, 427, 2036, 428, 2039, 2038, 2037, 348, 1674, 346, 1671, 1672, 347, 1673, 344, 1675, 345, 213, 367, 366, 365]]</t>
  </si>
  <si>
    <t>3080394978742179
Vy Phan</t>
  </si>
  <si>
    <t xml:space="preserve">Chào Vy Phan, mình là trợ lý ảo của Shop Gấu &amp; Bí Ngô, mình giúp gì được bạn ạ?
</t>
  </si>
  <si>
    <t>Dạ cho em hỏi bên mình có nôi vải valder bản 3 full ko ạ</t>
  </si>
  <si>
    <t>- nôi - noi - object_type
- vải - vải - material
- valder - valder - brand</t>
  </si>
  <si>
    <t>Có phải bạn muốn hỏi hãng sản xuất sau không ạ?
- Mastela
- Không đúng!</t>
  </si>
  <si>
    <t>- User gửi ảnh và hỏi "có nôi vải valder" không?, Bot chưa trả lời "Có"/"Không" và detect các sản phẩm tương tự. 
- Sản phẩm này không có trong CMS và trên Shopee nên CV chưa detect được</t>
  </si>
  <si>
    <t>https://minio.dev.ftech.ai/salebot-report-v1-de20ab19/e2829e290d5a7600a5e9208e82c46c50093c387f13d9bd15c192d1d4f5146dec.jpg
Loại này ạ</t>
  </si>
  <si>
    <t>-  - https://minio.dev.ftech.ai/salebot-report-v1-de20ab19/e2829e290d5a7600a5e9208e82c46c50093c387f13d9bd15c192d1d4f5146dec.jpg - tmp_link
- Loại này - loại này - mention</t>
  </si>
  <si>
    <t>- Xem chi tiết: 🔥 Giường nôi cao cấp Joie Excursion Change &amp; Bouncer ( In the Rain - Astract Arrow)
- Xem chi tiết: Giường cũi đa năng cao cấp Graco PNP Studio
- Xem chi tiết: Giường nôi cao cấp PIER
- Xem chi tiết: 🔥 Giường cũi cao cấp Joie Commuter Changer &amp; Snooze Linen Gray
- Xem chi tiết: 🔥 Giường cũi Joie Commuter Change Logan
- Xem chi tiết: Giường cũi cao cấp Graco Portable Napper Asher 4 in 1 ( Nôi phụ di động - Tầng thay tã - Tầng nôi - Tầng giường cũi )
- Xem chi tiết: Giường cũi cao cấp Graco Base Folding Feet Stratus (Mỹ)
...
- Không có cái nào!</t>
  </si>
  <si>
    <t>[2, None, [2176, 2175, 279, 280, 1437, 1767, 1351, 1511, 1510, 1438, 1481]]</t>
  </si>
  <si>
    <t>/connect_employee</t>
  </si>
  <si>
    <t>connect_employee</t>
  </si>
  <si>
    <t>3057756410979844
HongPhuong Nguyen</t>
  </si>
  <si>
    <t>Đến mấy h bên bạn nghỉ nhờ</t>
  </si>
  <si>
    <t>1822526691179161
Diệu Linh</t>
  </si>
  <si>
    <t>Shop ơi ;)) nhận đc hàng rồi...mà thiếu cái bàn đạp của xe thì phải 😭 tìm mãi ko thấy đâu ạ</t>
  </si>
  <si>
    <t>2497254393667030
Nguyen Thuy Linh</t>
  </si>
  <si>
    <t>Em ơi
Có clip xe dưới kg</t>
  </si>
  <si>
    <t>Cho chị xem gấp vào dễ và gọn kg</t>
  </si>
  <si>
    <t>2991346397652265
Linh Nguyen</t>
  </si>
  <si>
    <t xml:space="preserve">Chào Linh Nguyen, mình là trợ lý ảo của Shop Gấu &amp; Bí Ngô, mình giúp gì được bạn ạ?
</t>
  </si>
  <si>
    <t>Chào bạn</t>
  </si>
  <si>
    <t>Mình vừa gọi điện thoại  hỏi ghế ô tô
https://scontent.xx.fbcdn.net/v/t1.15752-9/107695641_297906418286180_2432312703907140590_n.jpg?_nc_cat=109&amp;_nc_sid=b96e70&amp;_nc_ohc=vAtCBoFdMB4AX-EYLvZ&amp;_nc_ad=z-m&amp;_nc_cid=0&amp;_nc_ht=scontent.xx&amp;oh=965df3f9c21dbbebbf3601136f5c4f22&amp;oe=5F311BC2
https://minio.dev.ftech.ai/salebot-report-v1-de20ab19/9c6df3ef2185f8db6224de3a27eefcd6bc27ba1b624382cffb3c266cb49067d5.jpg
Mình hỏi mẫu này
Mỗi mẫu 2 chiếc
Nhà mình có sẵn k?</t>
  </si>
  <si>
    <t>-  - https://minio.dev.ftech.ai/salebot-report-v1-de20ab19/7a81297920e7df0a0eafc09389dbe5bff2d5c18bf706fb22dfc3fdab7acc5931.jpg - tmp_link
-  - https://minio.dev.ftech.ai/salebot-report-v1-de20ab19/9c6df3ef2185f8db6224de3a27eefcd6bc27ba1b624382cffb3c266cb49067d5.jpg - tmp_link
- ghế ô tô - ghe_o_to - object_type
- mẫu này - mẫu này - mention</t>
  </si>
  <si>
    <t>- Xem chi tiết: 𝐆𝐡𝐞̂́ 𝐨̂ 𝐭𝐨̂ cao cấp 𝐄𝐯𝐞𝐫𝐲 𝐒𝐭𝐚𝐠𝐞 𝐅𝐗 𝐒𝐢𝐠𝐧𝐚𝐭𝐮𝐫𝐞 (NOIR)</t>
  </si>
  <si>
    <t>[1, 'ghe_o_to', [1448]]</t>
  </si>
  <si>
    <t>CV Detect sai ảnh</t>
  </si>
  <si>
    <t>1958047814259903
Trang Nguyen</t>
  </si>
  <si>
    <t>Shop ơi
Cho mình đặt thêm 1 đàn</t>
  </si>
  <si>
    <t>- đàn - dan - object_type</t>
  </si>
  <si>
    <t xml:space="preserve">Sản phẩm Đàn có giá bán thấp nhất từ: *328,000 VND*, bạn vui lòng bấm vào sản phẩm để xem thông tin chi tiết ạ!
</t>
  </si>
  <si>
    <t>- Xem chi tiết: Bộ đồ chơi đàn Piano kết hợp 10 nhạc cụ BKIDS 003398
- Xem chi tiết: Đồ chơi đàn nhạc hình hươu cao cổ Winfun 2088-NL
- Xem chi tiết: Đàn piano cổ điển kèm Mic Winfun 2045</t>
  </si>
  <si>
    <t>Bạn giao về 17 T11 nguỹen thị đinhj nhé</t>
  </si>
  <si>
    <t>3294153953982114
Hằng Kool</t>
  </si>
  <si>
    <t>Xe nay hieu gi ah</t>
  </si>
  <si>
    <t>- Xe - xe - object_type
- nay - nay - mention
- hieu gi - brand - attribute</t>
  </si>
  <si>
    <t>action_query_babe_kb
action_ask_confirm_object_type</t>
  </si>
  <si>
    <t>Sản phẩm bạn đang tìm có phải là?
- Xe Tập Đi
- Xe Đẩy
- Xe Chòi Chân
- Vali Xe Chòi Chân
- Không đúng!</t>
  </si>
  <si>
    <t>3373374866026230
Trang Mai</t>
  </si>
  <si>
    <t>Cho c cai vo lang nhe</t>
  </si>
  <si>
    <t>Ner</t>
  </si>
  <si>
    <t>Trường hợp này nếu đưa ra sản phẩm vô lăng thì hợp lý hơn
NER  chưa process sp này</t>
  </si>
  <si>
    <t>2925239507519728
Rita Phạm</t>
  </si>
  <si>
    <t>Ở hcm hả bạn</t>
  </si>
  <si>
    <t>4018192878253871
Hải Nam</t>
  </si>
  <si>
    <t>Bộ đấy trc giá nhiêu bạn nhỉ
Loại size lớn ý tầm 1m2 x 2m</t>
  </si>
  <si>
    <t>- Bộ đấy - bộ đấy - mention
- giá nhiêu - price - attribute
- size - size - attribute
- 1m2 x 2m - 1m2 x 2m - size</t>
  </si>
  <si>
    <t>2404223816314611
Hà Thủy</t>
  </si>
  <si>
    <t>.</t>
  </si>
  <si>
    <t>Alu</t>
  </si>
  <si>
    <t xml:space="preserve">Chào Hà Thủy, mình là trợ lý ảo của Shop Gấu &amp; Bí Ngô, mình giúp gì được bạn ạ?
</t>
  </si>
  <si>
    <t>2474624789254253
Pé Lỳ</t>
  </si>
  <si>
    <t>E xin giá xe này</t>
  </si>
  <si>
    <t>- xin giá - price - attribute
- xe - xe - object_type
- này - này - mention</t>
  </si>
  <si>
    <t>2462771350420574
Hạo Nhiên</t>
  </si>
  <si>
    <t xml:space="preserve">Chào Hạo Nhiên, mình là trợ lý ảo của Shop Gấu &amp; Bí Ngô, mình giúp gì được bạn ạ?
</t>
  </si>
  <si>
    <t>Shop có xe đẩy ko ạ
Tư vấn giúp mình với ạ</t>
  </si>
  <si>
    <t>Hiện tại sản phẩm Xe Đẩy   shop đang có những *giá* sau ạ:
- 100K - 500K
- 500K - 1M
- 1M - 2M
- 2M - 5M
- 5M - 10M
- 10M - 20M
- Sao cũng được!</t>
  </si>
  <si>
    <t>3099415966808586
Trương Tuyền</t>
  </si>
  <si>
    <t xml:space="preserve">Chào Trương Tuyền, mình là trợ lý ảo của Shop Gấu &amp; Bí Ngô, mình giúp gì được bạn ạ?
</t>
  </si>
  <si>
    <t>👋🏻</t>
  </si>
  <si>
    <t>2109635822411911
Nguyễn Ninh</t>
  </si>
  <si>
    <t>B ơi
Nhà b còn kệ đựng đồ chơi đợt trc k</t>
  </si>
  <si>
    <t>- kệ - ke - object_type</t>
  </si>
  <si>
    <t>https://minio.dev.ftech.ai/salebot-report-v1-de20ab19/0f3fa92fadf43b0daac933a777fce2a49e02253725bf47533478334a2de412de.jpg
Kệ này nè b
Hoặc kệ nào tương tự</t>
  </si>
  <si>
    <t>-  - https://minio.dev.ftech.ai/salebot-report-v1-de20ab19/0f3fa92fadf43b0daac933a777fce2a49e02253725bf47533478334a2de412de.jpg - tmp_link
- Kệ - ke - object_type
- này - này - mention</t>
  </si>
  <si>
    <t>- Xem chi tiết: Kệ chữ A đa năng UMOO
...
- Không có cái nào!</t>
  </si>
  <si>
    <t>[2, None, [2585]]</t>
  </si>
  <si>
    <t>material</t>
  </si>
  <si>
    <t xml:space="preserve">Sp khó detect, CMS cũng ko có sp này </t>
  </si>
  <si>
    <t>Kệ đồ chơi toyhouse b ạ
K phải kệ chữ a</t>
  </si>
  <si>
    <t>- Kệ - ke - object_type
- toyhouse - toyhouse - brand
- kệ - ke - object_type</t>
  </si>
  <si>
    <t>Ôi b
Bên b dùng chatbot trả lời à
Setup buồn cười thế</t>
  </si>
  <si>
    <t>1721123881337645
Nguyễn Thu Hiền</t>
  </si>
  <si>
    <t xml:space="preserve">Chào Nguyễn Thu Hiền, mình là trợ lý ảo của Shop Gấu &amp; Bí Ngô, mình giúp gì được bạn ạ?
</t>
  </si>
  <si>
    <t>https://minio.dev.ftech.ai/salebot-report-v1-de20ab19/d7e59cc4447167c27f4be22903c3723b181f7f6d78af9341585a30740a6c1df3.png
bộ này bao tiền ạ</t>
  </si>
  <si>
    <t>-  - https://minio.dev.ftech.ai/salebot-report-v1-de20ab19/d7e59cc4447167c27f4be22903c3723b181f7f6d78af9341585a30740a6c1df3.png - tmp_link
- bộ này - bộ này - mention
- bao tiền - price - attribute</t>
  </si>
  <si>
    <t>- Xem chi tiết: Xe tập đi có ĐÈN, NHẠC, ĐỒ CHƠI MASTELA CHÍNH HÃNG
- Xem chi tiết: Bàn nhạc tập ngồi, tập đứng kết hợp xe tập đi 3 trong 1 Bkids Infantino
- Xem chi tiết: Bàn ghế chơi Lego đa năng cao cấp gấp gọn SMONEO
- Xem chi tiết: Bàn học, bản chơi lắp ghép Lego cao cấp
- Xem chi tiết:  Bàn ghế đa năng Lego Holla chính hãng / Mẫu Gấu
- Xem chi tiết: Xe tập đi đa năng kiêm bập bênh Zaracos Mura (Mỹ)
- Xem chi tiết: Xe tập đi Mura 777
- Xem chi tiết: Xe tập đi Zaracos Zoe 666 (Mỹ)
- Xem chi tiết: Bàn nhạc thả bóng có đèn nhạc Winfun 0812
...
- Không có cái nào!</t>
  </si>
  <si>
    <t>[2, None, [1708, 1706, 91, 92, 93, 1707, 1354, 2402, 1936, 2571, 1347, 2508, 2167, 585, 2308]]</t>
  </si>
  <si>
    <r>
      <t>/query_knowledge_base{"url": "</t>
    </r>
    <r>
      <rPr>
        <color rgb="FF1155CC"/>
        <u/>
      </rPr>
      <t>https://shopee.vn/product/36371562/7601928916</t>
    </r>
    <r>
      <t>", "product_id": "https://shopee.vn/product/36371562/7601928916"}</t>
    </r>
  </si>
  <si>
    <t>- {"url": "https://shopee.vn/product/36371562/7601928916", "product_id": "https://shopee.vn/product/36371562/7601928916"} - https://shopee.vn/product/36371562/7601928916 - url
- {"url": "https://shopee.vn/product/36371562/7601928916", "product_id": "https://shopee.vn/product/36371562/7601928916"} - https://shopee.vn/product/36371562/7601928916 - product_id</t>
  </si>
  <si>
    <t xml:space="preserve">Sản phẩm Bàn học, bản chơi lắp ghép Lego cao cấp có giá: *995,000 VND (giá gốc 1,750,000 VND)*, bạn vui lòng bấm vào sản phẩm để xem thông tin chi tiết ạ!
</t>
  </si>
  <si>
    <t>- Xem chi tiết: Bàn học, bản chơi lắp ghép Lego cao cấp</t>
  </si>
  <si>
    <t>3275341045821497
Nguyen Thuy</t>
  </si>
  <si>
    <t xml:space="preserve">Chào Nguyen Thuy, mình là trợ lý ảo của Shop Gấu &amp; Bí Ngô, mình giúp gì được bạn ạ?
</t>
  </si>
  <si>
    <t>https://minio.dev.ftech.ai/salebot-report-v1-de20ab19/9bc3cfde63acb667bce62b75df1d5754a8ef102ae81ab506d98b67a5fdde3aff.jpg</t>
  </si>
  <si>
    <t>-  - https://minio.dev.ftech.ai/salebot-report-v1-de20ab19/9bc3cfde63acb667bce62b75df1d5754a8ef102ae81ab506d98b67a5fdde3aff.jpg - tmp_link</t>
  </si>
  <si>
    <t>E lấy 1 set đó ah</t>
  </si>
  <si>
    <t>- Xem chi tiết: Bộ mô hình ngôi nhà búp bê</t>
  </si>
  <si>
    <t>[1, 'quay_do_choi', [2582]]</t>
  </si>
  <si>
    <t>cần nhờ IC label lại thành handover_to_inbox</t>
  </si>
  <si>
    <t>1937469766375398
Nhung Phạm</t>
  </si>
  <si>
    <t>B ơi</t>
  </si>
  <si>
    <t xml:space="preserve">Chào Nhung Phạm, mình là trợ lý ảo của Shop Gấu &amp; Bí Ngô, mình giúp gì được bạn ạ?
</t>
  </si>
  <si>
    <t>Bên mình còn oto chòi chân cho bé ko b</t>
  </si>
  <si>
    <t>- oto chòi chân - oto chòi chân - object_type</t>
  </si>
  <si>
    <t>Sản phẩm bạn đang tìm có phải là?
- Chăn
- Đồ Chơi
- Chổi Cọ
- Xe Chòi Chân
- Không đúng!</t>
  </si>
  <si>
    <t>/confirm_object_type{"object_type": "xe_choi_chan"}</t>
  </si>
  <si>
    <t>confirm_object_type</t>
  </si>
  <si>
    <t>- {"object_type": "xe_choi_chan"} - xe_choi_chan - object_type</t>
  </si>
  <si>
    <t>Action</t>
  </si>
  <si>
    <t>user đã chọn sp nhưng bot lại ko output ra text =&gt; chưa cần fix, để đợi develop flow 3.1</t>
  </si>
  <si>
    <t>1905097636231805
Prin Cess</t>
  </si>
  <si>
    <t>alo
https://minio.dev.ftech.ai/salebot-report-v1-de20ab19/1326afe3283b5228df1eb262834cd8e5ed694c1714ae8da60bc64b69d5e7314b.jpg
mẫu ghế này
bn vậy shop</t>
  </si>
  <si>
    <t>-  - https://minio.dev.ftech.ai/salebot-report-v1-de20ab19/1326afe3283b5228df1eb262834cd8e5ed694c1714ae8da60bc64b69d5e7314b.jpg - tmp_link
- ghế - ghe - object_type
- này - này - mention
- bn - price - attribute</t>
  </si>
  <si>
    <t>- Xem chi tiết: Ghế rung có nhạc cao cấp Mastela chính hãng 6905/6909/6910
- Xem chi tiết: Thảm chơi cao cấp đa năng Konig Kids CHÍNH HÃNG
- Xem chi tiết: 🔥 Nôi đưa cao cấp Graco Loving Hug
- Xem chi tiết: Nôi đưa cao cấp Graco Cozy Duet Woodland Walk
- Xem chi tiết: Thảm cuộn XPE (mẫu dày nhất của thảm XPE)
- Xem chi tiết: Thảm đàn cao cấp Umoo CHÍNH HÃNG
...
- Không có cái nào!</t>
  </si>
  <si>
    <t>[2, None, [431, 432, 1789, 1788, 433, 1790, 2015, 2016, 2162, 2164, 578, 577, 581, 2163, 2159, 2161, 580, 579, 1392, 251, 2242, 2263, 2243]]</t>
  </si>
  <si>
    <t>1482761775118642
Hương Lu</t>
  </si>
  <si>
    <t>Ghế oto joie stage bn s</t>
  </si>
  <si>
    <t>- Ghế oto - ghe_o_to - object_type
- joie stage - joie stage - brand
- bn - price - attribute</t>
  </si>
  <si>
    <t xml:space="preserve">Sản phẩm 𝐆𝐡𝐞̂́ 𝐨̂ 𝐭𝐨̂ cao cấp 𝐄𝐯𝐞𝐫𝐲 𝐒𝐭𝐚𝐠𝐞 𝐅𝐗 𝐒𝐢𝐠𝐧𝐚𝐭𝐮𝐫𝐞 (NOIR) hãng sản xuất Joie có giá: *7,990,000 VND (giá gốc 7,990,000 VND)*, bạn vui lòng bấm vào sản phẩm để xem thông tin chi tiết ạ!
</t>
  </si>
  <si>
    <t>ner đã bắt được brand là joie stage rồi mà bot vẫn query vào sp 𝐄𝐯𝐞𝐫𝐲 𝐒𝐭𝐚𝐠𝐞 𝐅𝐗 𝐒𝐢𝐠𝐧𝐚𝐭𝐮𝐫𝐞 là sao nhỉ ?</t>
  </si>
  <si>
    <t>Loại joie stage thoi</t>
  </si>
  <si>
    <t>- joie stage - joie stage - brand</t>
  </si>
  <si>
    <t>4013499692054173
Huong Nguyen</t>
  </si>
  <si>
    <t xml:space="preserve">Chào Huong Nguyen, mình là trợ lý ảo của Shop Gấu &amp; Bí Ngô, mình giúp gì được bạn ạ?
</t>
  </si>
  <si>
    <t>Shop ơi. Shop có ghế ăn teknum ko</t>
  </si>
  <si>
    <t>- ghế ăn - ghe_an - object_type
- teknum - teknum - brand</t>
  </si>
  <si>
    <t>Có phải bạn muốn hỏi hãng sản xuất sau không ạ?
- Umoo
- Không đúng!</t>
  </si>
  <si>
    <t>BRD</t>
  </si>
  <si>
    <t>BA review để improve case này nhé =&gt; Tú Anh</t>
  </si>
  <si>
    <t>https://minio.dev.ftech.ai/salebot-report-v1-de20ab19/b93bc475f0b24e3a88b672c88377a973b8f0682a7b4988e228f49b0f4ba6480b.jpg</t>
  </si>
  <si>
    <t>-  - https://minio.dev.ftech.ai/salebot-report-v1-de20ab19/b93bc475f0b24e3a88b672c88377a973b8f0682a7b4988e228f49b0f4ba6480b.jpg - tmp_link</t>
  </si>
  <si>
    <t>action_handle_send_link_only
action_query_babe_kb</t>
  </si>
  <si>
    <t>policy_1_MappingPolicy
None</t>
  </si>
  <si>
    <t>- Xem chi tiết: Ghế đa năng Mastela Premium 1016
- Xem chi tiết: Ghế đa năng cao cấp Mastela 1015
- Xem chi tiết: Ghế ăn du lịch điều chỉnh độ cao 4 cấp độ Mastela 1013
- Xem chi tiết: 🔥 Ghế đa năng cao cấp 6 in 1 Joie Multiply Petit City/ Mid Town
...
- Không có cái nào!</t>
  </si>
  <si>
    <t>[2, None, [1627, 131, 133, 1626, 1628, 132, 1596, 1597, 1594, 1595, 1627, 131, 133, 1626, 1628, 132, 1598, 1596, 1597, 1594, 1595, 461]]</t>
  </si>
  <si>
    <t>https://minio.dev.ftech.ai/salebot-report-v1-de20ab19/b93bc475f0b24e3a88b672c88377a973b8f0682a7b4988e228f49b0f4ba6480b.jpg
Ghế teknum này shop</t>
  </si>
  <si>
    <t>-  - https://minio.dev.ftech.ai/salebot-report-v1-de20ab19/b93bc475f0b24e3a88b672c88377a973b8f0682a7b4988e228f49b0f4ba6480b.jpg - tmp_link
- Ghế - ghe - object_type
- teknum - teknum - brand</t>
  </si>
  <si>
    <t>Ghế ăn dặm teknum ý shop
Kia là của mastela</t>
  </si>
  <si>
    <t>- Ghế ăn dặm - ghe_an - object_type
- teknum - teknum - brand
- mastela - mastela - brand</t>
  </si>
  <si>
    <t xml:space="preserve">Sản phẩm Ghế Ăn hãng sản xuất Mastela hiện shop đang có nơi sản xuất: *Trung Quốc*.
</t>
  </si>
  <si>
    <t>Hiện tại sản phẩm Ghế Ăn hãng sản xuất Mastela  shop đang có những *màu* sau ạ:
- Hồng
- Ghi
- Đen
- Xanh
- Be Vàng
- Be Sáng
- Sao cũng được!</t>
  </si>
  <si>
    <t>origin</t>
  </si>
  <si>
    <t>/confirm_attribute_value{"color": "Hồng"}</t>
  </si>
  <si>
    <t>- {"color": "Hồng"} - Hồng - color</t>
  </si>
  <si>
    <t>Hiện tại sản phẩm Ghế Ăn hãng sản xuất Mastela,  Hồng  shop đang có những *giá* sau ạ:
- 100K - 500K
- 500K - 1M
- Sao cũng được!</t>
  </si>
  <si>
    <t>/confirm_attribute_value{"price": "NULL_1"}</t>
  </si>
  <si>
    <t>- {"price": "NULL_1"} - NULL_1 - price</t>
  </si>
  <si>
    <t>Hiện tại sản phẩm Ghế Ăn hãng sản xuất Mastela,  Hồng  shop đang có những *trọng lượng* sau ạ:
- 1.8Kg
- 4Kg
- 2.4Kg
- 3.2Kg
- Sao cũng được!</t>
  </si>
  <si>
    <t>/confirm_attribute_value{"weight": "NULL_1"}</t>
  </si>
  <si>
    <t>- {"weight": "NULL_1"} - NULL_1 - weight</t>
  </si>
  <si>
    <t>Hiện tại sản phẩm Ghế Ăn hãng sản xuất Mastela,  Hồng  shop đang có những *kích thước* sau ạ:
- 42X40X45.5Cm - Gấp 42X15X36Cm
- 53X47X38Cm
- 30X35X(38-50)Cm
- Sao cũng được!</t>
  </si>
  <si>
    <t>/confirm_attribute_value{"size": "NULL_1"}</t>
  </si>
  <si>
    <t>- {"size": "NULL_1"} - NULL_1 - size</t>
  </si>
  <si>
    <t>Hiện tại sản phẩm Ghế Ăn hãng sản xuất Mastela,  Hồng  shop đang có những *độ tuổi sử dụng* sau ạ:
- 0.5-4 Tuổi
- 0-36 Tháng
- 0.5-5 Tuổi
- Sao cũng được!</t>
  </si>
  <si>
    <t>/confirm_attribute_value{"age_of_use": "0-36 Tháng"}</t>
  </si>
  <si>
    <t>- {"age_of_use": "0-36 Tháng"} - 0-36 Tháng - age_of_use</t>
  </si>
  <si>
    <t>- Xem chi tiết: Ghế ăn du lịch điều chỉnh độ cao 4 cấp độ Mastela 1013
- Xem chi tiết: Ghế ăn dặm Mastela 1013 CÓ BỌC DA.</t>
  </si>
  <si>
    <t>Thôi để mình tự tìm vậy</t>
  </si>
  <si>
    <t>3574319219264562
Minh Nguyen</t>
  </si>
  <si>
    <t xml:space="preserve">Chào Minh Nguyen, mình là trợ lý ảo của Shop Gấu &amp; Bí Ngô, mình giúp gì được bạn ạ?
</t>
  </si>
  <si>
    <t>Cho mình xin giá xe đẩy vovo 2 chiều 2020 với ạ</t>
  </si>
  <si>
    <t>- xin giá - price - attribute
- xe đẩy - xe_day - object_type
- vovo - vovo - brand</t>
  </si>
  <si>
    <t xml:space="preserve">Sản phẩm Xe Đẩy hãng sản xuất Vovo có giá bán thấp nhất từ: *2,200,000 VND*, bạn vui lòng bấm vào sản phẩm để xem thông tin chi tiết ạ!
</t>
  </si>
  <si>
    <t>CMS</t>
  </si>
  <si>
    <t>Giá trên Shopee được ưu đãi nhưng bot trả lời giá gốc của sản phẩm (data chưa matching ) - đoán là do cms</t>
  </si>
  <si>
    <r>
      <t xml:space="preserve">Sao trên shopbee có 1tr400k mà shop mình 2tr2 vậy
</t>
    </r>
    <r>
      <rPr>
        <color rgb="FF1155CC"/>
        <u/>
      </rPr>
      <t>https://minio.dev.ftech.ai/salebot-report-v1-de20ab19/1fddb93ea13f6dc97b791fa4be11e545303e97bde7aea25e405c94a766312e54.jpg</t>
    </r>
  </si>
  <si>
    <t>-  - https://minio.dev.ftech.ai/salebot-report-v1-de20ab19/1fddb93ea13f6dc97b791fa4be11e545303e97bde7aea25e405c94a766312e54.jpg - tmp_link
- 1tr400k - 1tr400k - price
- 2tr2 - 2tr2 - price</t>
  </si>
  <si>
    <t>1282703978418776
Võ Thành Trung</t>
  </si>
  <si>
    <t>Cho a 1 bộ bàn học màu xanh nhé
Chỉ có 1 cỡ này thôi đúng ko em</t>
  </si>
  <si>
    <t>- màu xanh - màu xanh - color</t>
  </si>
  <si>
    <t xml:space="preserve">Chào Trang Mai, mình là trợ lý ảo của Shop Gấu &amp; Bí Ngô, mình giúp gì được bạn ạ?
</t>
  </si>
  <si>
    <t>E oi hn co giao dc do cho c k</t>
  </si>
  <si>
    <t>3252378564784620
Nguyễn Phạm Hồng Nhung</t>
  </si>
  <si>
    <t xml:space="preserve">Chào Nguyễn Phạm Hồng Nhung, mình là trợ lý ảo của Shop Gấu &amp; Bí Ngô, mình giúp gì được bạn ạ?
</t>
  </si>
  <si>
    <t>- Bot trả lời lòng vòng, không đúng ý của User
- CV chưa detect được ảnh sản phẩm</t>
  </si>
  <si>
    <t>Shop ơi</t>
  </si>
  <si>
    <t>Mình hỏi ghế ngồi xe ô tô cho bé</t>
  </si>
  <si>
    <t>- ghế ngồi xe ô tô - ghế ngồi xe ô tô - object_type</t>
  </si>
  <si>
    <t>Sản phẩm bạn đang tìm có phải là?
- Gối
- Ghế Ăn
- Ghế Rung
- Ghế Ô Tô
- Không đúng!</t>
  </si>
  <si>
    <t>https://minio.dev.ftech.ai/salebot-report-v1-de20ab19/0472229f0375295bdf189eae0340935c188d61eb6ef74203ce602c767ed58c4a.jpg</t>
  </si>
  <si>
    <r>
      <t xml:space="preserve">-  - </t>
    </r>
    <r>
      <rPr>
        <color rgb="FF1155CC"/>
        <u/>
      </rPr>
      <t>https://minio.dev.ftech.ai/salebot-report-v1-de20ab19/0472229f0375295bdf189eae0340935c188d61eb6ef74203ce602c767ed58c4a.jpg</t>
    </r>
    <r>
      <t xml:space="preserve"> - tmp_link</t>
    </r>
  </si>
  <si>
    <t>- Xem chi tiết: Ghế ô tô cao cấp Graco Extend2fit 3 in 1
- Xem chi tiết: Ghế ô tô cao cấp Graco Extend2Fit - GARNER
- Xem chi tiết: Ghế ô tô kiêm nôi xách tay Zaracos (Mỹ)
...
- Không có cái nào!</t>
  </si>
  <si>
    <t>[2, None, [1470, 1385, 1855, 380, 1856, 1857, 379, 381]]</t>
  </si>
  <si>
    <t>SP này trên CMS chưa có nên CV chưa thể detect được. 
BA cần check lại</t>
  </si>
  <si>
    <t>2460085540731535
Nguyen Minh Ngoc</t>
  </si>
  <si>
    <t>https://minio.dev.ftech.ai/salebot-report-v1-de20ab19/a3fa3d58e4d342fac5681547ce8e49bb53768fbcd487d82e8e2e23212db9f554.jpg
Bộ này bnhieu b</t>
  </si>
  <si>
    <t>-  - https://minio.dev.ftech.ai/salebot-report-v1-de20ab19/a3fa3d58e4d342fac5681547ce8e49bb53768fbcd487d82e8e2e23212db9f554.jpg - tmp_link
- Bộ này - bộ này - mention
- bnhieu - price - attribute</t>
  </si>
  <si>
    <t>- Xem chi tiết: Bàn nhạc thả bóng có đèn nhạc Winfun 0812
...
- Không có cái nào!</t>
  </si>
  <si>
    <t>[2, None, [2308]]</t>
  </si>
  <si>
    <t>Đây là sp mới</t>
  </si>
  <si>
    <t>CV chưa dectect được ảnh</t>
  </si>
  <si>
    <t>3045814155539888
Nhím Xù</t>
  </si>
  <si>
    <t xml:space="preserve">Chào Nhím Xù, mình là trợ lý ảo của Shop Gấu &amp; Bí Ngô, mình giúp gì được bạn ạ?
</t>
  </si>
  <si>
    <t>https://minio.dev.ftech.ai/salebot-report-v1-de20ab19/3acb394d647abd72d1ae8d389b2df0cb2ffff4a4975889a1b4d7ef7d8781b8b1.jpg
Trc m hỏi mẫu này ở shopee này
Hết rồi đúng k ạ</t>
  </si>
  <si>
    <t>-  - https://minio.dev.ftech.ai/salebot-report-v1-de20ab19/3acb394d647abd72d1ae8d389b2df0cb2ffff4a4975889a1b4d7ef7d8781b8b1.jpg - tmp_link
- mẫu này - mẫu này - mention
- shopee - link - attribute</t>
  </si>
  <si>
    <t>3283232461734614
Quân Vũ Minh</t>
  </si>
  <si>
    <t xml:space="preserve">Chào Quân Vũ Minh, mình là trợ lý ảo của Shop Gấu &amp; Bí Ngô, mình giúp gì được bạn ạ?
</t>
  </si>
  <si>
    <t>Hello</t>
  </si>
  <si>
    <t>- Hello - hello - brand</t>
  </si>
  <si>
    <t>1988726177876997
Trang Dâu</t>
  </si>
  <si>
    <t xml:space="preserve">Chào Trang Dâu, mình là trợ lý ảo của Shop Gấu &amp; Bí Ngô, mình giúp gì được bạn ạ?
</t>
  </si>
  <si>
    <t>https://minio.dev.ftech.ai/salebot-report-v1-de20ab19/ed71d921a5dbebd4f48aca8aa40c0bcfc3d379349f06b46bc52edc3e2fa11cc8.jpg
Xe này bên b có ko</t>
  </si>
  <si>
    <t>-  - https://minio.dev.ftech.ai/salebot-report-v1-de20ab19/ed71d921a5dbebd4f48aca8aa40c0bcfc3d379349f06b46bc52edc3e2fa11cc8.jpg - tmp_link
- Xe - xe - object_type
- này - này - mention</t>
  </si>
  <si>
    <t xml:space="preserve">Sản phẩm Xe đẩy đảo chiều gấp gọn Joovy Qatta S113 hiện shop đang *còn hàng*. Mời bạn xem thông tin chi tiết sản phẩm tại link sau ạ!
</t>
  </si>
  <si>
    <t>- Xem chi tiết: Xe đẩy đảo chiều gấp gọn Joovy Qatta S113</t>
  </si>
  <si>
    <t>[1, 'xe_day', [213]]</t>
  </si>
  <si>
    <t>3993200080750441
Chuoi Lun</t>
  </si>
  <si>
    <t xml:space="preserve">Chào Chuoi Lun, mình là trợ lý ảo của Shop Gấu &amp; Bí Ngô, mình giúp gì được bạn ạ?
</t>
  </si>
  <si>
    <t>Shop còn 3 lô bỉm sửa k ah</t>
  </si>
  <si>
    <t>3678073235555578
Trang Tran</t>
  </si>
  <si>
    <t xml:space="preserve">Chào Trang Tran, mình là trợ lý ảo của Shop Gấu &amp; Bí Ngô, mình giúp gì được bạn ạ?
</t>
  </si>
  <si>
    <t>Shop có áo rảnh tay vắt sữa k</t>
  </si>
  <si>
    <t>1387700178009714
Nguyễn Phương Oanh</t>
  </si>
  <si>
    <t>Chị ơi chị. Có xe đẩy du lịch gấp gọn cho bé 4 tuổi ko ạ</t>
  </si>
  <si>
    <t>- 4 tuổi - 4 tuổi - age_of_use</t>
  </si>
  <si>
    <t>3204269399666464
Thái Thành</t>
  </si>
  <si>
    <t xml:space="preserve">Chào Thái Thành, mình là trợ lý ảo của Shop Gấu &amp; Bí Ngô, mình giúp gì được bạn ạ?
</t>
  </si>
  <si>
    <t>bên bạn có xe đẩy aprica
krooon ko
thanks</t>
  </si>
  <si>
    <t>- xe đẩy - xe_day - object_type
- aprica
krooon - aprica krooon - brand</t>
  </si>
  <si>
    <t>Hiện tại sản phẩm Xe Đẩy hãng sản xuất Aprica  shop đang có những *giá* sau ạ:
- 2M - 5M
- 5M - 10M
- 10M - 20M
- Sao cũng được!</t>
  </si>
  <si>
    <t>1736701009735895
Thu Thuy</t>
  </si>
  <si>
    <t>Xe đẩy popin giá bn vậy shop</t>
  </si>
  <si>
    <t>- Xe đẩy - xe_day - object_type
- popin - popin - brand
- giá bn - price - attribute</t>
  </si>
  <si>
    <t>Có phải bạn muốn hỏi hãng sản xuất sau không ạ?
- Joie
- Không đúng!</t>
  </si>
  <si>
    <t>/confirm_attribute_value{"brand": "NULL_2"}</t>
  </si>
  <si>
    <t>- {"brand": "NULL_2"} - NULL_2 - brand</t>
  </si>
  <si>
    <t>Hiện tại sản phẩm Xe Đẩy   shop đang có những *hãng sản xuất* sau ạ:
- Aprica
- Joovy
- Vovo
- Zaracos
- Travel
- Vinng
- B- Beko
- Joie
- Nouer
- Mamago
- Mastela
- Sao cũng được!</t>
  </si>
  <si>
    <t>Circle</t>
  </si>
  <si>
    <t>- Circle - circle - brand</t>
  </si>
  <si>
    <t xml:space="preserve">Chào Thu Thuy, mình là trợ lý ảo của Shop Gấu &amp; Bí Ngô, mình giúp gì được bạn ạ?
</t>
  </si>
  <si>
    <t>Cicle bắt là brand mà lại trả về action start conversation?</t>
  </si>
  <si>
    <t>2469474649841985
Duyen Nguyen</t>
  </si>
  <si>
    <r>
      <t xml:space="preserve">Chị ơi! Ship e xe B-Beko nhé
</t>
    </r>
    <r>
      <rPr>
        <color rgb="FF1155CC"/>
        <u/>
      </rPr>
      <t>https://minio.dev.ftech.ai/salebot-report-v1-de20ab19/0b062453ba1a9ea753b78a6d3741cf5a98104296fde6f573f7a868bd22680d62.jpg</t>
    </r>
  </si>
  <si>
    <t>-  - https://minio.dev.ftech.ai/salebot-report-v1-de20ab19/0b062453ba1a9ea753b78a6d3741cf5a98104296fde6f573f7a868bd22680d62.jpg - tmp_link
- xe - xe - object_type
- B-Beko - b-beko - brand</t>
  </si>
  <si>
    <t>Chưa làm intent order nên vẫn chưa bắt được từ "ship"</t>
  </si>
  <si>
    <t>Thạch trụ tây,  Đức lân, mộ đức, quảng ngãi 
0983065676</t>
  </si>
  <si>
    <t>3299279903436005
Nguyễn Thuỷ</t>
  </si>
  <si>
    <t xml:space="preserve">Chào Nguyễn Thuỷ, mình là trợ lý ảo của Shop Gấu &amp; Bí Ngô, mình giúp gì được bạn ạ?
</t>
  </si>
  <si>
    <t>b ơi cho m xin giá thanh chắn umoo ãmì và âm</t>
  </si>
  <si>
    <t>- xin giá - price - attribute
- thanh chắn - thanh chắn - object_type
- umoo - umoo - brand</t>
  </si>
  <si>
    <t>Sản phẩm bạn đang tìm có phải là?
- Thanh Chắn Giường
- Chăn
- Thảm
- Chậu
- Không đúng!</t>
  </si>
  <si>
    <t>/confirm_object_type{"object_type": "thanh_chan_giuong"}</t>
  </si>
  <si>
    <t>- {"object_type": "thanh_chan_giuong"} - thanh_chan_giuong - object_type</t>
  </si>
  <si>
    <t>- Xem chi tiết: Thanh chắn giường cao cấp dạng trượt Umoo chính hãng</t>
  </si>
  <si>
    <t>1m8 và 2m</t>
  </si>
  <si>
    <t>- 1m8 - 1m8 - size
- 2m - 2m - size</t>
  </si>
  <si>
    <t xml:space="preserve">Sản phẩm Thanh chắn giường cao cấp dạng trượt Umoo chính hãng hãng sản xuất Umoo, kích thước 2M có giá bán thấp nhất từ: *400,000 VND*, bạn vui lòng bấm vào sản phẩm để xem thông tin chi tiết ạ!
</t>
  </si>
  <si>
    <t>cái này nhà c ko có dát giường thì ko vít đc</t>
  </si>
  <si>
    <t>- cái này - cái này - mention
- giường - giuong - object_type</t>
  </si>
  <si>
    <t>đặt đệm lên thanh chữ L thôi có giữ đc ko e nhỉ</t>
  </si>
  <si>
    <t>2977452425685758
Hà Phạm</t>
  </si>
  <si>
    <t xml:space="preserve">Chào Hà Phạm, mình là trợ lý ảo của Shop Gấu &amp; Bí Ngô, mình giúp gì được bạn ạ?
</t>
  </si>
  <si>
    <t>https://minio.dev.ftech.ai/salebot-report-v1-de20ab19/732617682e0dc1ab31e54b7b14112db56aac2845afcd1982857c074ef2db154e.jpg
Báo giá m bạn ơi</t>
  </si>
  <si>
    <t>-  - https://minio.dev.ftech.ai/salebot-report-v1-de20ab19/732617682e0dc1ab31e54b7b14112db56aac2845afcd1982857c074ef2db154e.jpg - tmp_link
- Báo giá - price - attribute</t>
  </si>
  <si>
    <t>- Xem chi tiết: 🔥 Nôi đưa cao cấp Graco Loving Hug
...
- Không có cái nào!</t>
  </si>
  <si>
    <t>[2, None, [2162, 2164, 578, 577, 581, 2163, 2159, 2161, 580, 579]]</t>
  </si>
  <si>
    <t>CV chưa detect chính xác sp này</t>
  </si>
  <si>
    <t>Nó đây</t>
  </si>
  <si>
    <t>2596384490479200
Conan Edogawa</t>
  </si>
  <si>
    <t>/greet</t>
  </si>
  <si>
    <t xml:space="preserve">Chào Conan Edogawa, mình là trợ lý ảo của Shop Gấu &amp; Bí Ngô, mình giúp gì được bạn ạ?
</t>
  </si>
  <si>
    <t>1692282900815983
Anh Hoang Du</t>
  </si>
  <si>
    <t>Bên mình có ghế gội đầu cho bé 4 tuổi k ạ</t>
  </si>
  <si>
    <t>- ghế gội đầu - ghe_goi_dau - object_type
- 4 tuổi - 4 tuổi - age_of_use</t>
  </si>
  <si>
    <t>2693208447445324
Gà Con</t>
  </si>
  <si>
    <t>Tư vấn giúp m xe đẩy gấp gọn</t>
  </si>
  <si>
    <t>Giá 2tr trở xuống thui ạ</t>
  </si>
  <si>
    <t>- Giá 2tr - giá 2tr - price</t>
  </si>
  <si>
    <t>4063743027033432
Linh Nguyen</t>
  </si>
  <si>
    <t>https://minio.dev.ftech.ai/salebot-report-v1-de20ab19/a21e312a1aaa74402f11d10bb6550f01f5a76a25fce2fb8421bc4d32dd8f7624.jpg
Xe này bn v shop</t>
  </si>
  <si>
    <t>-  - https://minio.dev.ftech.ai/salebot-report-v1-de20ab19/a21e312a1aaa74402f11d10bb6550f01f5a76a25fce2fb8421bc4d32dd8f7624.jpg - tmp_link
- Xe - xe - object_type
- này - này - mention
- bn v - price - attribute</t>
  </si>
  <si>
    <t>- Xem chi tiết: Thú nhún Toys House
- Xem chi tiết: Xe đẩy du lịch siêu nhẹ Zaracos Bravo (Mỹ)
- Xem chi tiết: Xe đẩy cao cấp Aprica Soraria
- Xem chi tiết: Xe đẩy 2 chiều 3 tư thế Zaracos Nano
- Xem chi tiết: Xe đẩy gấp gọn cao cấp Joie Litetrax 4 Chromium
- Xem chi tiết: 🔥 Ghế ô tô trẻ em cao cấp Joie Gemm Chromium
- Xem chi tiết: Xe đẩy cao cấp siêu nhẹ Aprica Karoon Air
...
- Không có cái nào!</t>
  </si>
  <si>
    <t>[2, None, [1607, 1606, 1605, 1363, 517, 518, 2110, 2109, 560, 559, 2143, 2144, 2154, 565, 566, 2156, 2035, 594, 595, 2034, 409]]</t>
  </si>
  <si>
    <t>ảnh mới, cv chưa cập nhật</t>
  </si>
  <si>
    <t>2726874224009420
Na An</t>
  </si>
  <si>
    <t>https://minio.dev.ftech.ai/salebot-report-v1-de20ab19/ee621131237cf324327b273eda8eb8bd41895ec56a2a78ef25aff26c7ee7a101.jpg
Còn này shop</t>
  </si>
  <si>
    <t>-  - https://minio.dev.ftech.ai/salebot-report-v1-de20ab19/ee621131237cf324327b273eda8eb8bd41895ec56a2a78ef25aff26c7ee7a101.jpg - tmp_link
- Còn này - còn này - mention</t>
  </si>
  <si>
    <t xml:space="preserve">Sản phẩm Bộ bảng gỗ chữ hiện shop đang *còn hàng*. Mời bạn xem thông tin chi tiết sản phẩm tại link sau ạ!
</t>
  </si>
  <si>
    <t>- Xem chi tiết: Bộ bảng gỗ chữ</t>
  </si>
  <si>
    <t>[1, 'bo_do_choi', [2580]]</t>
  </si>
  <si>
    <t>Chữ với số luon hả shop</t>
  </si>
  <si>
    <t>1584373664975346
Mai Tran</t>
  </si>
  <si>
    <t>LARKTALE CHIT CHAT bn vay b</t>
  </si>
  <si>
    <t>- LARKTALE - larktale - brand
- bn - price - attribute</t>
  </si>
  <si>
    <t>1508557642569953
Băng Ngân</t>
  </si>
  <si>
    <r>
      <t xml:space="preserve">Mẫu này bn ak
</t>
    </r>
    <r>
      <rPr>
        <color rgb="FF1155CC"/>
        <u/>
      </rPr>
      <t>https://minio.dev.ftech.ai/salebot-report-v1-de20ab19/5c529d153f52d3281fa18ba75747524753ccd9814f95af392b3572b7f8d080d8.jpg</t>
    </r>
  </si>
  <si>
    <t>-  - https://minio.dev.ftech.ai/salebot-report-v1-de20ab19/5c529d153f52d3281fa18ba75747524753ccd9814f95af392b3572b7f8d080d8.jpg - tmp_link
- Mẫu này - mẫu này - mention
- bn - price - attribute</t>
  </si>
  <si>
    <t xml:space="preserve">Sản phẩm Bộ mô hình ngôi nhà búp bê có giá: *590,000 VND (giá gốc 750,000 VND)*, bạn vui lòng bấm vào sản phẩm để xem thông tin chi tiết ạ!
</t>
  </si>
  <si>
    <t>Not bad</t>
  </si>
  <si>
    <t>Ship sg khoảng bn ak</t>
  </si>
  <si>
    <t>- bn - price - attribute</t>
  </si>
  <si>
    <t>1303792859725483
Thanh Thuy Nguyen</t>
  </si>
  <si>
    <t>https://minio.dev.ftech.ai/salebot-report-v1-de20ab19/657b410d033b5c8980f8096d322eb3d3ef0bb156962bedb4c7f8dd670b284cb6.jpg
Giá bn vậy shop</t>
  </si>
  <si>
    <t>-  - https://minio.dev.ftech.ai/salebot-report-v1-de20ab19/657b410d033b5c8980f8096d322eb3d3ef0bb156962bedb4c7f8dd670b284cb6.jpg - tmp_link
- Giá bn - price - attribute</t>
  </si>
  <si>
    <t>- Xem chi tiết: Xe đẩy 2 chiều cao cấp VOVO 2019
- Xem chi tiết: Xe đẩy gấp gọn cao cấp VINNG
- Xem chi tiết: Xe đẩy siêu nhẹ Umoo
- Xem chi tiết: Xe đẩy Travel - Baby Grace chính hãng
...
- Không có cái nào!</t>
  </si>
  <si>
    <t>[2, None, [1663, 1662, 2278, 1661, 1663, 1662, 2278, 1661, 1663, 1662, 2278, 1661, 348, 1674, 346, 1671, 1672, 347, 1673, 348, 1674, 346, 1671, 1672, 347, 1673, 1913, 1911, 1912, 257, 258, 259, 1829]]</t>
  </si>
  <si>
    <t xml:space="preserve">Trong CMS chưa có ảnh xe đẩy Xe đẩy LARKTALE CHIT CHAT nên CV không Dectect được??? </t>
  </si>
  <si>
    <t>2577229715713946
Thanh Huong Phan</t>
  </si>
  <si>
    <t xml:space="preserve">Chào Thanh Huong Phan, mình là trợ lý ảo của Shop Gấu &amp; Bí Ngô, mình giúp gì được bạn ạ?
</t>
  </si>
  <si>
    <t>Not sure</t>
  </si>
  <si>
    <t>Bot text có vấn đề: "giá 1,050 VND có giá: *950,000 VND (giá gốc 1,300,000 VND)" =&gt; không hiểu</t>
  </si>
  <si>
    <t>/query_knowledge_base{"object_type": "ghe_an","brand": "mastela"}</t>
  </si>
  <si>
    <t>- {"object_type": "ghe_an","brand": "mastela"} - ghe_an - object_type
- {"object_type": "ghe_an","brand": "mastela"} - mastela - brand</t>
  </si>
  <si>
    <t>Hiện tại sản phẩm Ghế Ăn hãng sản xuất Mastela  shop đang có những *màu* sau ạ:
- Hồng
- Ghi
- Be Vàng
- Be Sáng
- Đen
- Xanh
- Sao cũng được!</t>
  </si>
  <si>
    <t>User typing sai mã mẫu ghế ăn mastela 
=&gt;Bot chưa xác định được đúng</t>
  </si>
  <si>
    <t>Hi shop</t>
  </si>
  <si>
    <t>Mình cân tim ghế ăn mastela hình con cáo
😋</t>
  </si>
  <si>
    <t>- ghế ăn - ghe_an - object_type
- mastela - mastela - brand</t>
  </si>
  <si>
    <t>Hiện tại sản phẩm Ghế Ăn hãng sản xuất Mastela  shop đang có những *giá* sau ạ:
- 100K - 500K
- 500K - 1M
- 2M - 5M
- Sao cũng được!</t>
  </si>
  <si>
    <t>Mẫu 1050</t>
  </si>
  <si>
    <t>- 1050 - 1050 - price</t>
  </si>
  <si>
    <t xml:space="preserve">Sản phẩm Ghế ăn đa năng kết hợp xe kéo MASTELA 1018 CHÍNH HÃNG hãng sản xuất Mastela, giá 1,050 VND có giá: *950,000 VND (giá gốc 1,300,000 VND)*, bạn vui lòng bấm vào sản phẩm để xem thông tin chi tiết ạ!
</t>
  </si>
  <si>
    <t>- Xem chi tiết: Ghế ăn đa năng kết hợp xe kéo MASTELA 1018 CHÍNH HÃNG</t>
  </si>
  <si>
    <t>1015</t>
  </si>
  <si>
    <t>Call me
0908731430</t>
  </si>
  <si>
    <t>1902294569818109
Le Phuong Anh</t>
  </si>
  <si>
    <t>bên mình còn đồ chơi xúc cát cho bé k ạ</t>
  </si>
  <si>
    <t>1965863896784499
Phạm Thanh Hoa</t>
  </si>
  <si>
    <t>Shop ơi mình muốn mua 2 món này mà shopee thì ghtk k hỗ trợ vận chuyển xe đẩy
https://minio.dev.ftech.ai/salebot-report-v1-de20ab19/ece58d63b258fa225df50279f5d65caabf0706c17cb8cdf306f45150a9ea6ab1.jpg
Shop có ship tối k</t>
  </si>
  <si>
    <t>-  - https://minio.dev.ftech.ai/salebot-report-v1-de20ab19/ece58d63b258fa225df50279f5d65caabf0706c17cb8cdf306f45150a9ea6ab1.jpg - tmp_link
- shopee - link - attribute</t>
  </si>
  <si>
    <t>1531390636884407
Phuong Lien Tran</t>
  </si>
  <si>
    <t>b ơi
https://minio.dev.ftech.ai/salebot-report-v1-de20ab19/228f744dfb87a456dbcc9ee48a239deea06fffda626cea41e619c537d9279074.jpg
máy này bên m bán bn ạ</t>
  </si>
  <si>
    <t>-  - https://minio.dev.ftech.ai/salebot-report-v1-de20ab19/228f744dfb87a456dbcc9ee48a239deea06fffda626cea41e619c537d9279074.jpg - tmp_link
- máy - may - object_type
- này - này - mention
- bán bn - price - attribute</t>
  </si>
  <si>
    <t>- Xem chi tiết: Bình sữa cao cấp NUK Nature Sense - 150ml &amp; 260ml - Made in Germany
- Xem chi tiết: Bình sữa NUK thuỷ tinh Nature Sense
...
- Không có cái nào!</t>
  </si>
  <si>
    <t>[2, None, [1939, 542, 541, 543, 1940, 544, 1937, 1938, 2118, 2119, 466]]</t>
  </si>
  <si>
    <t>CV chưa detect được ảnh
Hình ảnh sản phẩm chưa được cập nhật trong CMS</t>
  </si>
  <si>
    <r>
      <t xml:space="preserve">Cho e hỏi bên mình còn sản phẩm này ko ạ
</t>
    </r>
    <r>
      <rPr>
        <color rgb="FF1155CC"/>
        <u/>
      </rPr>
      <t>https://minio.dev.ftech.ai/salebot-report-v1-de20ab19/83cc3d7535932f6c6616acd3743d8a685f7948362f7ec78849a7bf8d7f6029f9.jpg</t>
    </r>
  </si>
  <si>
    <t>-  - https://minio.dev.ftech.ai/salebot-report-v1-de20ab19/83cc3d7535932f6c6616acd3743d8a685f7948362f7ec78849a7bf8d7f6029f9.jpg - tmp_link
- sản phẩm này - sản phẩm này - mention</t>
  </si>
  <si>
    <t>- Xem chi tiết: Túi trữ sữa Unimom Compact
- Xem chi tiết: Xúc xắc gặm nướu tròn có dây đeo Richell
- Xem chi tiết:  Xe chòi chân kiêm xe lắc cao cấp có nhạc Holla
- Xem chi tiết: BỘ 4 SINH VẬT BIỂN MUNCHKIN
- Xem chi tiết: Thỏ bông combi
...
- Không có cái nào!</t>
  </si>
  <si>
    <t>[2, None, [2230, 2231, 293, 292, 2084, 294, 2085, 2083, 2556, 2557, 2355, 2587]]</t>
  </si>
  <si>
    <t>CV chưa Detect được ảnh =&gt; Show toàn gợi ý sản phẩm không liên quan</t>
  </si>
  <si>
    <t>3353452278033151
Việt Trinhh</t>
  </si>
  <si>
    <t xml:space="preserve">Chào Việt Trinhh, mình là trợ lý ảo của Shop Gấu &amp; Bí Ngô, mình giúp gì được bạn ạ?
</t>
  </si>
  <si>
    <t>Cho e xin giá xe đẩy v5 bên mình nha</t>
  </si>
  <si>
    <t>- xin giá - price - attribute
- xe đẩy - xe_day - object_type</t>
  </si>
  <si>
    <t>Bot_text: "Hiện tại sản phẩm Xe Đẩy   shop đang" =&gt; Thừa space</t>
  </si>
  <si>
    <t>2715998175167205
Mều Mai</t>
  </si>
  <si>
    <t xml:space="preserve">Chào Mều Mai, mình là trợ lý ảo của Shop Gấu &amp; Bí Ngô, mình giúp gì được bạn ạ?
</t>
  </si>
  <si>
    <t>Shop ơi còn thanh đo chiều cao gắn tường k ạ</t>
  </si>
  <si>
    <t>- chiều cao - size - attribute</t>
  </si>
  <si>
    <t>3263316977059266
Ly Huyền</t>
  </si>
  <si>
    <t xml:space="preserve">Chào Ly Huyền, mình là trợ lý ảo của Shop Gấu &amp; Bí Ngô, mình giúp gì được bạn ạ?
</t>
  </si>
  <si>
    <t>Bên mình có những loại máy tiệt trùng và sấy khô nào vậy ạ</t>
  </si>
  <si>
    <t>- máy tiệt trùng - may_tiet_trung - object_type</t>
  </si>
  <si>
    <t>Hiện tại sản phẩm Máy Tiệt Trùng   shop đang có những *giá* sau ạ:
- 500K - 1M
- 1M - 2M
- Sao cũng được!</t>
  </si>
  <si>
    <t>Cho e xem mẫu và giá</t>
  </si>
  <si>
    <t>- giá - price - attribute</t>
  </si>
  <si>
    <t>4088496337892440
Phạm Minh Thu</t>
  </si>
  <si>
    <t xml:space="preserve">Chào Phạm Minh Thu, mình là trợ lý ảo của Shop Gấu &amp; Bí Ngô, mình giúp gì được bạn ạ?
</t>
  </si>
  <si>
    <t>Shop có xe đẩy tomorrow k ạ</t>
  </si>
  <si>
    <t>- xe đẩy - xe_day - object_type
- tomorrow - tomorrow - brand</t>
  </si>
  <si>
    <t>Có phải bạn muốn hỏi hãng sản xuất sau không ạ?
- Vovo
- Umoo
- Không đúng!</t>
  </si>
  <si>
    <t>3829916210357448
Khoai Khoai Nguyen</t>
  </si>
  <si>
    <t xml:space="preserve">Chào Khoai Khoai Nguyen, mình là trợ lý ảo của Shop Gấu &amp; Bí Ngô, mình giúp gì được bạn ạ?
</t>
  </si>
  <si>
    <t>2102264593212687
Ngat Mai</t>
  </si>
  <si>
    <t>B ơi bên b còn vali kéo ko ạ?</t>
  </si>
  <si>
    <t>- vali - vali - object_type</t>
  </si>
  <si>
    <t>Sản phẩm bạn đang tìm có phải là?
- Vali Xe Chòi Chân
- Vali Xe Đẩy
- Không đúng!</t>
  </si>
  <si>
    <t>3612095002204156
Tra My</t>
  </si>
  <si>
    <t xml:space="preserve">Chào Tra My, mình là trợ lý ảo của Shop Gấu &amp; Bí Ngô, mình giúp gì được bạn ạ?
</t>
  </si>
  <si>
    <t xml:space="preserve">Nhờ NER process object-type này </t>
  </si>
  <si>
    <t>bạn ơi shop mình còn thỏ combi k?</t>
  </si>
  <si>
    <t>- combi - combi - brand</t>
  </si>
  <si>
    <t>2653299131407620
Anna Truong</t>
  </si>
  <si>
    <t xml:space="preserve">Chào Anna Truong, mình là trợ lý ảo của Shop Gấu &amp; Bí Ngô, mình giúp gì được bạn ạ?
</t>
  </si>
  <si>
    <t>E oi! E có bán hộp phân chia sữa cho bé hok e</t>
  </si>
  <si>
    <t>Chưa label Object_type cho "Hộp chia sữa"</t>
  </si>
  <si>
    <t>1349597188394464
Chi Huỳnh</t>
  </si>
  <si>
    <t>https://minio.dev.ftech.ai/salebot-report-v1-de20ab19/1d072fc178b1c0b6b7731bf9acd5835ac802a4c4409142a59e75f498e9b35170.jpg
Giá sao vậy shop?</t>
  </si>
  <si>
    <t>-  - https://minio.dev.ftech.ai/salebot-report-v1-de20ab19/1d072fc178b1c0b6b7731bf9acd5835ac802a4c4409142a59e75f498e9b35170.jpg - tmp_link
- Giá sao - price - attribute</t>
  </si>
  <si>
    <t>Sản phẩm bạn đang tìm có phải là?
- Kệ
- Không đúng!</t>
  </si>
  <si>
    <t>[0, ['ke']]</t>
  </si>
  <si>
    <t>Sản phẩm mới chưa có trong CMS</t>
  </si>
  <si>
    <t>2587685934631823
Thảo Mèo</t>
  </si>
  <si>
    <t>Em ơi</t>
  </si>
  <si>
    <t xml:space="preserve">Chào Thảo Mèo, mình là trợ lý ảo của Shop Gấu &amp; Bí Ngô, mình giúp gì được bạn ạ?
</t>
  </si>
  <si>
    <t>https://minio.dev.ftech.ai/salebot-report-v1-de20ab19/7b9a9bc8d68a331ee83a0b52369f2c43a3d0caf2d803687b840a2e5190db8d36.jpg</t>
  </si>
  <si>
    <t>-  - https://minio.dev.ftech.ai/salebot-report-v1-de20ab19/7b9a9bc8d68a331ee83a0b52369f2c43a3d0caf2d803687b840a2e5190db8d36.jpg - tmp_link</t>
  </si>
  <si>
    <t>Chị muốn mua thảm này</t>
  </si>
  <si>
    <t>- thảm - tham - object_type
- này - này - mention</t>
  </si>
  <si>
    <t>- Xem chi tiết: Thảm xốp ghép 16 tấm INFANTINO (Mỹ)
- Xem chi tiết: Thảm xốp ghép 28 tấm INFANTINO (Mỹ)
- Xem chi tiết: Thảm xốp ghép 9 tấm INFANTINO (Mỹ)
- Xem chi tiết: Thảm cuộn XPE (mẫu dày nhất của thảm XPE)
- Xem chi tiết: Thảm Quây xốp ghép 9 miếng INFANTINO (Mỹ)
- Xem chi tiết: Thảm đồ chơi âm nhạc Winfun 1288
- Xem chi tiết: Thảm gấp XPE size 1m5 x 2m
...
- Không có cái nào!</t>
  </si>
  <si>
    <t>[2, None, [1342, 2352, 2351, 487, 1933, 1932, 488, 251, 1380, 1420, 1337]]</t>
  </si>
  <si>
    <t>Bot dectect được ảnh user gửi
- User hỏi Bot không trả lời??</t>
  </si>
  <si>
    <t>Chị muốn mua thảm silicon</t>
  </si>
  <si>
    <t>- thảm - tham - object_type
- silicon - silicon - material</t>
  </si>
  <si>
    <t>Turn</t>
  </si>
  <si>
    <t>Over</t>
  </si>
  <si>
    <t>Time</t>
  </si>
  <si>
    <t>Total conv</t>
  </si>
  <si>
    <t>Turn Rating</t>
  </si>
  <si>
    <t>Summary</t>
  </si>
  <si>
    <t>Overall Rating</t>
  </si>
  <si>
    <t>Monday</t>
  </si>
  <si>
    <t>Tuesday</t>
  </si>
  <si>
    <t>As Expected</t>
  </si>
  <si>
    <t>Wednesday</t>
  </si>
  <si>
    <t>Thursday</t>
  </si>
  <si>
    <t>Out of Scope</t>
  </si>
  <si>
    <t>Great conversations</t>
  </si>
  <si>
    <t>Cases: New product =&gt; Bot has not detected</t>
  </si>
  <si>
    <t>Cases: New product =&gt; Bot has not detected (uncertain)</t>
  </si>
  <si>
    <t>UC</t>
  </si>
  <si>
    <t>Name product</t>
  </si>
  <si>
    <r>
      <t xml:space="preserve">The conversation ends with </t>
    </r>
    <r>
      <rPr>
        <color rgb="FFFFFF00"/>
      </rPr>
      <t>thanks</t>
    </r>
    <r>
      <t xml:space="preserve"> or </t>
    </r>
    <r>
      <rPr>
        <color rgb="FFFFFF00"/>
      </rPr>
      <t>order</t>
    </r>
  </si>
  <si>
    <t>3206444852782089 Mai Thy</t>
  </si>
  <si>
    <t>2433459156728244 Hai Anh Luu</t>
  </si>
  <si>
    <t>Ghế gội đầu cao cấp Babyhop chính hãng</t>
  </si>
  <si>
    <t>1762057613861595 Đỗ Bảo Ngọc</t>
  </si>
  <si>
    <t>2991346397652265 Linh Nguyen</t>
  </si>
  <si>
    <t>1622338524530467 Hằng Đồngg</t>
  </si>
  <si>
    <t>𝐂Ầ𝐔 𝐓𝐑ƯỢ𝐓 𝐗Í𝐂𝐇 Đ𝐔 𝐁Ó𝐍𝐆 𝐑Ổ 𝟑𝐈𝐍𝟏</t>
  </si>
  <si>
    <t>1508557642569952 Băng Ngân</t>
  </si>
  <si>
    <t>2726874224009420 Na An</t>
  </si>
  <si>
    <t>1641451072607610 Mai Hương</t>
  </si>
  <si>
    <t>Bộ đồ chơi thể thao đa năng 4 trong 1</t>
  </si>
  <si>
    <t>1508557642569953 Băng Ngân</t>
  </si>
  <si>
    <t>3175583589174474 La An</t>
  </si>
  <si>
    <t>gối</t>
  </si>
  <si>
    <t>3646076928739707 Trần Hoài Thương</t>
  </si>
  <si>
    <t>2109635822411911 Nguyễn Ninh</t>
  </si>
  <si>
    <t>kệ đồ chơi</t>
  </si>
  <si>
    <t>3252378564784620 Nguyễn Phạm Hồng Nhung</t>
  </si>
  <si>
    <t>Ghế ô tô kiêm nôi xách tay cao cấp Safety First ( Mỹ )</t>
  </si>
  <si>
    <t>3/ 71 conversation =&gt; 4,2%</t>
  </si>
  <si>
    <t>6/ 71 conversation =&gt; 8,5%</t>
  </si>
  <si>
    <t>2460085540731535 Nguyen Minh Ngoc</t>
  </si>
  <si>
    <t>Bộ câu cá</t>
  </si>
  <si>
    <t>2469474649841985 Duyen Nguyen</t>
  </si>
  <si>
    <t xml:space="preserve">Order </t>
  </si>
  <si>
    <t xml:space="preserve">que gạc vs ? </t>
  </si>
  <si>
    <t>1303792859725483 Thanh Thuy Nguyen</t>
  </si>
  <si>
    <t>xe đẩy - k tìm đc sp</t>
  </si>
  <si>
    <t>1349597188394464 Chi Huỳnh</t>
  </si>
  <si>
    <t>BỘ BÀN GHẾ CHỐNG GÙ ĐA ZI NĂNG STANDARD</t>
  </si>
  <si>
    <t>4063743027033432 Linh Nguyen</t>
  </si>
  <si>
    <t>LARKTALE CHIT CHAT - XE ĐẨY MỸ</t>
  </si>
  <si>
    <t>11/ 71 conversation =&gt; 15,5%</t>
  </si>
  <si>
    <t>UC1.1:   3conv</t>
  </si>
  <si>
    <t>UC2 :     7conv</t>
  </si>
  <si>
    <t>Order:   1conv</t>
  </si>
  <si>
    <t xml:space="preserve">uc3.1 </t>
  </si>
  <si>
    <t>uc3.2</t>
  </si>
  <si>
    <t>2462771350420574- Hạo Nhiên</t>
  </si>
  <si>
    <t>3080394978742179- Vy Phan</t>
  </si>
  <si>
    <t>3678073235555578- Trang Tran</t>
  </si>
  <si>
    <t>4013499692054173- Huong Nguyen</t>
  </si>
  <si>
    <t>Others</t>
  </si>
  <si>
    <t>2653299131407620- Anna Truong</t>
  </si>
  <si>
    <t>3204269399666464- Thái Thành</t>
  </si>
  <si>
    <t>4088496337892440-Phạm Minh Thu</t>
  </si>
  <si>
    <t>id</t>
  </si>
  <si>
    <t>Input_text</t>
  </si>
  <si>
    <t>Expect reply</t>
  </si>
  <si>
    <t>outcome</t>
  </si>
  <si>
    <t>UC Rating</t>
  </si>
  <si>
    <t>BA Note</t>
  </si>
  <si>
    <t>3099415966808586</t>
  </si>
  <si>
    <r>
      <t xml:space="preserve">Cho e hỏi bên mình còn sản phẩm này ko ạ
</t>
    </r>
    <r>
      <rPr>
        <color rgb="FF1155CC"/>
        <u/>
      </rPr>
      <t>https://scontent.xx.fbcdn.net/v/t1.15752-9/109868122_675328076391315_1649207026110575466_n.jpg?_nc_cat=104&amp;_nc_sid=b96e70&amp;_nc_oc=AQk-gtjA4ONRwzEHKOVTNGvYgrbgz2QTy2RMOyMmAHjZ8niD6IV5KFbQ-4Pvq6ZIljNrLRgKszoIXFA8k405gnaW&amp;_nc_ad=z-m&amp;_nc_cid=0&amp;_nc_ht=scontent.xx&amp;oh=5a607d939e1391c4908697395154e233&amp;oe=5F345495</t>
    </r>
  </si>
  <si>
    <t>Dạ, có phải bạn muốn hỏi một trong các sản phẩm dưới đây không ạ?
 (Vui lòng ấn chọn 1 sản phẩm)</t>
  </si>
  <si>
    <t>other</t>
  </si>
  <si>
    <r>
      <t xml:space="preserve">User hỏi sp còn hàng ko =&gt; Bot đưa ra các lựa chọn sản phẩm không liên quan =&gt; User gửi ảnh bị noise nhiều 
=&gt; </t>
    </r>
    <r>
      <rPr>
        <color rgb="FFFF0000"/>
      </rPr>
      <t>CV FAIL</t>
    </r>
  </si>
  <si>
    <t>2109635822411911</t>
  </si>
  <si>
    <r>
      <t>User hỏi sp còn hàng ko =&gt; Bot trả về quick reply sản phẩm tương tự. User hỏi "Kệ đồ chơi toyhouse" Shop chưa bán =&gt; Bot không hiểu 
=&gt;</t>
    </r>
    <r>
      <rPr>
        <color rgb="FFFF0000"/>
      </rPr>
      <t xml:space="preserve">FAIL vì Shop CHƯA bán </t>
    </r>
    <r>
      <t xml:space="preserve">
User biết Shop dùng Bot trả lời =&gt; </t>
    </r>
    <r>
      <rPr>
        <color rgb="FFFF0000"/>
      </rPr>
      <t>Cần xem lại Bot text cho tự nhiên hơn</t>
    </r>
  </si>
  <si>
    <r>
      <rPr>
        <color rgb="FF1155CC"/>
        <u/>
      </rPr>
      <t>https://scontent.xx.fbcdn.net/v/t1.15752-9/109329460_300718917861146_7922539172103880927_n.jpg?_nc_cat=102&amp;_nc_sid=b96e70&amp;_nc_ohc=S94COlTqMjcAX8Hmq_8&amp;_nc_ad=z-m&amp;_nc_cid=0&amp;_nc_ht=scontent.xx&amp;oh=c3a8994649c096f38c1bef06141b1cca&amp;oe=5F338A0C</t>
    </r>
    <r>
      <t xml:space="preserve">
Kệ này nè b
Hoặc kệ nào tương tự</t>
    </r>
  </si>
  <si>
    <t>Bạn vui lòng mô tả rõ mong muốn của bạn hoặc chat với nhân viên tư vấn nhé!</t>
  </si>
  <si>
    <t>Dạ, bạn vui lòng chờ trong ít phút nhân viên của shop sẽ phục vụ bạn ạ!^^</t>
  </si>
  <si>
    <t>4013499692054173</t>
  </si>
  <si>
    <t>Chào Huong Nguyen, mình là trợ lý ảo của Shop Gấu &amp; Bí Ngô, mình giúp gì được bạn ạ?</t>
  </si>
  <si>
    <t>Bot doing sth</t>
  </si>
  <si>
    <t>https://scontent.xx.fbcdn.net/v/t1.15752-9/107367992_572346516810881_1024879180551255775_n.jpg?_nc_cat=111&amp;_nc_sid=b96e70&amp;_nc_ohc=6RaTER8zi_oAX-hJiJn&amp;_nc_ad=z-m&amp;_nc_cid=0&amp;_nc_ht=scontent.xx&amp;oh=1ce997d127ab606a68c2f8de8db487ea&amp;oe=5F34227E</t>
  </si>
  <si>
    <t>https://scontent.xx.fbcdn.net/v/t1.15752-9/107367992_572346516810881_1024879180551255775_n.jpg?_nc_cat=111&amp;_nc_sid=b96e70&amp;_nc_ohc=6RaTER8zi_oAX-hJiJn&amp;_nc_ad=z-m&amp;_nc_cid=0&amp;_nc_ht=scontent.xx&amp;oh=1ce997d127ab606a68c2f8de8db487ea&amp;oe=5F34227E
Ghế teknum này shop</t>
  </si>
  <si>
    <t xml:space="preserve">Sản phẩm Ghế Ăn hãng sản xuất Mastela hiện shop đang có nơi sản xuất: *Trung Quốc*.
</t>
  </si>
  <si>
    <t>Dạ mời bạn tham khảo sản phẩm hiện có tại shop nhé!</t>
  </si>
  <si>
    <t>1988726177876997</t>
  </si>
  <si>
    <t>Chào Trang Dâu, mình là trợ lý ảo của Shop Gấu &amp; Bí Ngô, mình giúp gì được bạn ạ?</t>
  </si>
  <si>
    <t>https://scontent.xx.fbcdn.net/v/t1.15752-9/108174424_569249463765135_4018640388707231192_n.jpg?_nc_cat=102&amp;_nc_sid=b96e70&amp;_nc_ohc=3qImAytwVC8AX-N87Rr&amp;_nc_ad=z-m&amp;_nc_cid=0&amp;_nc_ht=scontent.xx&amp;oh=8cfd284a13a36bcd5c9518ba0a2650fa&amp;oe=5F31447D
Xe này bên b có ko</t>
  </si>
  <si>
    <t>Sản phẩm Xe đẩy đảo chiều gấp gọn Joovy Qatta S113 hiện shop đang *còn hàng*. Mời bạn xem thông tin chi tiết sản phẩm tại link sau ạ!</t>
  </si>
  <si>
    <t>2758356020846952</t>
  </si>
  <si>
    <r>
      <rPr>
        <color rgb="FF1155CC"/>
        <u/>
      </rPr>
      <t>https://scontent.xx.fbcdn.net/v/t1.15752-9/107486767_3576272385733826_5621131008893083230_n.jpg?_nc_cat=108&amp;_nc_sid=b96e70&amp;_nc_ohc=mNHfhtIJQbUAX-COpTH&amp;_nc_ad=z-m&amp;_nc_cid=0&amp;_nc_ht=scontent.xx&amp;oh=ad360111ffe9af8bf151ce63f7853d48&amp;oe=5F30CA51</t>
    </r>
    <r>
      <t xml:space="preserve">
E ơi bảng này bnhieeu</t>
    </r>
  </si>
  <si>
    <t>Sản phẩm BẢNG VẼ HOLLA 2 in 1 có giá: *790,000 VND (giá gốc 1,090,000 VND)*, bạn vui lòng bấm vào sản phẩm để xem thông tin chi tiết ạ!</t>
  </si>
  <si>
    <t>Sản phẩm BẢNG VẼ HOLLA 2 in 1 hiện shop đang có mức khuyến mãi: *27%*.
Bạn tham khảo các sản phẩm sau nhé ạ:</t>
  </si>
  <si>
    <t>2433459156728244</t>
  </si>
  <si>
    <t>Chào shop
Cho m hỏi bên b có
https://scontent.xx.fbcdn.net/v/t1.15752-9/107693387_280490179957607_5704287349770148412_n.jpg?_nc_cat=109&amp;_nc_sid=b96e70&amp;_nc_ohc=UYRrFXR8l7UAX-iPJ_e&amp;_nc_ad=z-m&amp;_nc_cid=0&amp;_nc_ht=scontent.xx&amp;oh=8b66c1b68cc6f013a7885a2970d4edcd&amp;oe=5F327AE3
Ghế gội đầu k ạ???</t>
  </si>
  <si>
    <t>Mình chưa xác định được món đồ bạn hỏi, bạn mô tả rõ hơn giúp mình nhé!</t>
  </si>
  <si>
    <t>cv_fail</t>
  </si>
  <si>
    <t>1762057613861595</t>
  </si>
  <si>
    <t>https://scontent.xx.fbcdn.net/v/t1.15752-9/109120219_914185992382239_8713342984520644159_n.jpg?_nc_cat=110&amp;_nc_sid=b96e70&amp;_nc_ohc=JUwgLngkcukAX_TK6iU&amp;_nc_ad=z-m&amp;_nc_cid=0&amp;_nc_ht=scontent.xx&amp;oh=c71898e4b9ace0354a159a7aa6e19709&amp;oe=5F30E9A8</t>
  </si>
  <si>
    <t>Bạn đang tìm kiếm thông tin gì ạ?</t>
  </si>
  <si>
    <t>Sản phẩm Đai hiện shop đang *còn hàng*. Mời bạn xem thông tin chi tiết sản phẩm tại link sau ạ!</t>
  </si>
  <si>
    <t>shipping_order</t>
  </si>
  <si>
    <t>3646076928739707</t>
  </si>
  <si>
    <t>Chào Trần Hoài Thương, mình là trợ lý ảo của Shop Gấu &amp; Bí Ngô, mình giúp gì được bạn ạ?</t>
  </si>
  <si>
    <r>
      <t xml:space="preserve">Shop ơi, bên mình còn sẵn xe đẩy này ko ạ?
</t>
    </r>
    <r>
      <rPr>
        <color rgb="FF1155CC"/>
        <u/>
      </rPr>
      <t>https://scontent.xx.fbcdn.net/v/t1.15752-9/105427190_747746172639669_3655270502832131495_n.jpg?_nc_cat=104&amp;_nc_sid=b96e70&amp;_nc_ohc=u8AUcqoVv4IAX-xfmLS&amp;_nc_ad=z-m&amp;_nc_cid=0&amp;_nc_ht=scontent.xx&amp;oh=b630d2469ffffa744ee3a83809ddd2f1&amp;oe=5F32DF90</t>
    </r>
  </si>
  <si>
    <t>Sản phẩm Set Xe đẩy &amp; ghế ô tô kiêm nôi xách tay Zaracos Revo 2506 hiện shop đang *còn hàng*. Mời bạn xem thông tin chi tiết sản phẩm tại link sau ạ!</t>
  </si>
  <si>
    <t>Bạn vui lòng bấm vào sản phẩm để xem ảnh và thông tin chi tiết nhé!</t>
  </si>
  <si>
    <t>2277432655603314</t>
  </si>
  <si>
    <t>Sản phẩm Xe Đẩy hiện shop đang *còn hàng*. Mời bạn xem thông tin chi tiết sản phẩm tại link sau ạ!</t>
  </si>
  <si>
    <r>
      <t>User hỏi sp còn hàng ko =&gt; Bot trả lời còn hàng và trả về 1 card sp và text: "Mời bạn xem sp hiện có tại shop". User gửi thêm 1 ảnh SP khác shop chưa bán
=&gt;</t>
    </r>
    <r>
      <rPr>
        <color rgb="FFFF0000"/>
      </rPr>
      <t>FAIL vì Shop CHƯA bán sản phẩm User hỏi</t>
    </r>
  </si>
  <si>
    <t>Mình muốn xe để đi du lịch bạn ạ
https://scontent.xx.fbcdn.net/v/t1.15752-9/106544693_271873744114841_1624343888317698884_n.jpg?_nc_cat=107&amp;_nc_sid=b96e70&amp;_nc_ohc=8DTHKfVW0AsAX8lVpT1&amp;_nc_ad=z-m&amp;_nc_cid=0&amp;_nc_ht=scontent.xx&amp;oh=27ee4b9062656d11c1f323e1c00d8ba2&amp;oe=5F320E99
Xe nhỏ kiểu này này bạn</t>
  </si>
  <si>
    <t>3080394978742179</t>
  </si>
  <si>
    <t>Chào Vy Phan, mình là trợ lý ảo của Shop Gấu &amp; Bí Ngô, mình giúp gì được bạn ạ?</t>
  </si>
  <si>
    <t>https://scontent.xx.fbcdn.net/v/t1.15752-9/107809557_713928739385342_5149702556966554031_n.jpg?_nc_cat=109&amp;_nc_sid=b96e70&amp;_nc_ohc=6kOk5_ybgRYAX_IXQzk&amp;_nc_ad=z-m&amp;_nc_cid=0&amp;_nc_ht=scontent.xx&amp;oh=c11f3b6d8a37a112dca54162af3b4208&amp;oe=5F325C32
Loại này ạ</t>
  </si>
  <si>
    <t>2991346397652265</t>
  </si>
  <si>
    <t>Chào Linh Nguyen, mình là trợ lý ảo của Shop Gấu &amp; Bí Ngô, mình giúp gì được bạn ạ?</t>
  </si>
  <si>
    <t>Mình vừa gọi điện thoại  hỏi ghế ô tô
https://scontent.xx.fbcdn.net/v/t1.15752-9/107695641_297906418286180_2432312703907140590_n.jpg?_nc_cat=109&amp;_nc_sid=b96e70&amp;_nc_ohc=vAtCBoFdMB4AX-EYLvZ&amp;_nc_ad=z-m&amp;_nc_cid=0&amp;_nc_ht=scontent.xx&amp;oh=965df3f9c21dbbebbf3601136f5c4f22&amp;oe=5F311BC2
https://scontent.xx.fbcdn.net/v/t1.15752-9/106296611_283754569618630_921710295102774528_n.jpg?_nc_cat=108&amp;_nc_sid=b96e70&amp;_nc_ohc=qdSz63v_kQ4AX8bvlKo&amp;_nc_ad=z-m&amp;_nc_cid=0&amp;_nc_ht=scontent.xx&amp;oh=841bad5452fda5f61d68ac18164fcc72&amp;oe=5F331127
Mình hỏi mẫu này
Mỗi mẫu 2 chiếc
Nhà mình có sẵn k?</t>
  </si>
  <si>
    <r>
      <t xml:space="preserve">User hỏi sp có sẵn hàng không =&gt; Bot đưa ra được sp kèm giá nhưng ko đúng sp User gửi =&gt; User không tương tác lại nữa
</t>
    </r>
    <r>
      <rPr>
        <color rgb="FFFF0000"/>
      </rPr>
      <t>FAIL VÌ CV</t>
    </r>
  </si>
  <si>
    <t>Image</t>
  </si>
  <si>
    <t>bot_message</t>
  </si>
  <si>
    <t>3128674130546062</t>
  </si>
  <si>
    <t>Chào Quan Do, mình là trợ lý ảo của Shop Gấu &amp; Bí Ngô, mình giúp gì được bạn ạ?</t>
  </si>
  <si>
    <r>
      <t xml:space="preserve">User gửi ảnh hỏi giá =&gt; Bot không hiểu do CV không dectect được ảnh.
</t>
    </r>
    <r>
      <rPr>
        <color rgb="FFFF0000"/>
      </rPr>
      <t>=&gt; chưa có sp này trên CMS
=&gt; Out of scope</t>
    </r>
  </si>
  <si>
    <r>
      <rPr>
        <color rgb="FF1155CC"/>
        <u/>
      </rPr>
      <t>https://scontent.xx.fbcdn.net/v/t1.15752-9/109808952_319928749034098_6002254674412609877_n.jpg?_nc_cat=105&amp;_nc_sid=b96e70&amp;_nc_ohc=tb4fOFlAPY8AX82RyNo&amp;_nc_ad=z-m&amp;_nc_cid=0&amp;_nc_ht=scontent.xx&amp;oh=677ffb2a4686def5d3a0487e333f1171&amp;oe=5F3861EB</t>
    </r>
    <r>
      <t xml:space="preserve">
Xin giá</t>
    </r>
  </si>
  <si>
    <t>1349597188394464</t>
  </si>
  <si>
    <r>
      <rPr>
        <color rgb="FF000000"/>
      </rPr>
      <t>https://scontent.xx.fbcdn.net/v/t1.15752-9/107736157_820918791772983_8930018655708392204_n.jpg?_nc_cat=104&amp;_nc_sid=b96e70&amp;_nc_ad=z-m&amp;_nc_cid=0&amp;_nc_ht=scontent.xx&amp;oh=a8436a138528adc6e0ca20519c836147&amp;oe=5F3491A7</t>
    </r>
    <r>
      <t xml:space="preserve">
Giá sao vậy shop?</t>
    </r>
  </si>
  <si>
    <r>
      <t xml:space="preserve">User gửi ảnh hỏi giá =&gt; Bot show quick reply sản phẩm không liên quan 
</t>
    </r>
    <r>
      <rPr>
        <color rgb="FFFF0000"/>
      </rPr>
      <t xml:space="preserve">=&gt; chưa có sp này trên CMS
=&gt; Out of scope
</t>
    </r>
  </si>
  <si>
    <t>2977452425685758</t>
  </si>
  <si>
    <t>Chào Hà Phạm, mình là trợ lý ảo của Shop Gấu &amp; Bí Ngô, mình giúp gì được bạn ạ?</t>
  </si>
  <si>
    <t>https://scontent.xx.fbcdn.net/v/t1.15752-9/107609523_378318633140895_1985549523274378275_n.jpg?_nc_cat=101&amp;_nc_sid=b96e70&amp;_nc_ohc=TEfxbhqsJycAX8s6nUj&amp;_nc_ad=z-m&amp;_nc_cid=0&amp;_nc_ht=scontent.xx&amp;oh=82ba29da1cf711febc98150e03a8a8a3&amp;oe=5F347BA8
Báo giá m bạn ơi</t>
  </si>
  <si>
    <r>
      <t xml:space="preserve">User gửi ảnh hỏi giá =&gt; Bot trả ra quick reply sản phẩm không liên quan.
=&gt; </t>
    </r>
    <r>
      <rPr>
        <color rgb="FFFF0000"/>
      </rPr>
      <t xml:space="preserve">FAIL DO CV
</t>
    </r>
    <r>
      <t>(ảnh User gửi cũng khá Noise, hình ảnh sp nhỏ,=&gt; lỗi do User gửi ảnh???)</t>
    </r>
  </si>
  <si>
    <t>Dạ, bạn chờ trong ít phút shop kiểm tra kho hàng rồi báo lại bạn ngay ạ! ^^</t>
  </si>
  <si>
    <t>4063743027033432</t>
  </si>
  <si>
    <t>https://scontent.xx.fbcdn.net/v/t1.15752-9/109420866_212506723332891_195394261480265609_n.jpg?_nc_cat=107&amp;_nc_sid=b96e70&amp;_nc_oc=AQmh5n1zSlryqjpfYQbaFg-5kizOSW-QVhJouA-QUJy_t9WkwdIbvetAqfOMSOtM2awq01M5-FmeUc1oESYt4Y8f&amp;_nc_ad=z-m&amp;_nc_cid=0&amp;_nc_ht=scontent.xx&amp;oh=69e5772d7717a38c452feddd10b993f8&amp;oe=5F348670
Xe này bn v shop</t>
  </si>
  <si>
    <r>
      <t xml:space="preserve">User gửi ảnh hỏi giá =&gt;  Bot trả ra quick reply xe đẩy liên quan nhưng chưa đúng sp User hỏi.
</t>
    </r>
    <r>
      <rPr>
        <color rgb="FFFF0000"/>
      </rPr>
      <t xml:space="preserve">=&gt; Thời điểm trên chưa có sp này trên CMS
=&gt; Out of scope
</t>
    </r>
    <r>
      <t>(đã update)</t>
    </r>
  </si>
  <si>
    <t>1508557642569953</t>
  </si>
  <si>
    <r>
      <t xml:space="preserve">Mẫu này bn ak
</t>
    </r>
    <r>
      <rPr>
        <color rgb="FF1155CC"/>
        <u/>
      </rPr>
      <t>https://scontent.xx.fbcdn.net/v/t1.15752-9/108814502_953948938362436_7589606413081912383_n.jpg?_nc_cat=105&amp;_nc_sid=b96e70&amp;_nc_oc=AQlaNpm85LOxpleN_IMH1WUONo6EYI3lQE0TlXhWCjJFm5eHHCAIRGhkHwLoehraN9HSpEQ_1kvNUky-5TakgdHy&amp;_nc_ad=z-m&amp;_nc_cid=0&amp;_nc_ht=scontent.xx&amp;oh=d1f8fbc2abc963bb09b5f2f7cce6a5f0&amp;oe=5F33CE5E</t>
    </r>
  </si>
  <si>
    <t>Sản phẩm Bộ mô hình ngôi nhà búp bê có giá: *590,000 VND (giá gốc 750,000 VND)*, bạn vui lòng bấm vào sản phẩm để xem thông tin chi tiết ạ!</t>
  </si>
  <si>
    <t>1303792859725483</t>
  </si>
  <si>
    <t>https://scontent.xx.fbcdn.net/v/t1.15752-9/108110731_3380563448640578_1418154036690724440_n.jpg?_nc_cat=111&amp;_nc_sid=b96e70&amp;_nc_oc=AQlXHKna8mUtOaAEG3YF0EbbMWozFvaTetPwVYJspb2EXRqtpxaVzZe87Cg7Ou2HmxMLfAsn-zt3ddu0EHYAjiDM&amp;_nc_ad=z-m&amp;_nc_cid=0&amp;_nc_ht=scontent.xx&amp;oh=fa30c449e3b194e077e71f3ee73aa149&amp;oe=5F3498AC
Giá bn vậy shop</t>
  </si>
  <si>
    <t>1531390636884407</t>
  </si>
  <si>
    <t>b ơi
https://scontent.xx.fbcdn.net/v/t1.15752-9/109467695_887197295116172_59055688091867734_n.jpg?_nc_cat=111&amp;_nc_sid=b96e70&amp;_nc_oc=AQlr2I9JWNVZ9Em6jbSj8jq-c3N0Jtp-sQMtgNnOX6VmxI9oWgG2hhY-So2fdDGOy9COEV-AViCTiSer1WtjyAck&amp;_nc_ad=z-m&amp;_nc_cid=0&amp;_nc_ht=scontent.xx&amp;oh=932a0ad93a6918d989e58809db5d07bb&amp;oe=5F322748
máy này bên m bán bn ạ</t>
  </si>
  <si>
    <r>
      <t xml:space="preserve">User gửi ảnh hỏi giá =&gt;  Bot trả ra quick reply xe đẩy liên quan
</t>
    </r>
    <r>
      <rPr>
        <color rgb="FFFF0000"/>
      </rPr>
      <t xml:space="preserve">=&gt; chưa có ảnh sp này trên CMS
=&gt; Out of scope
</t>
    </r>
  </si>
  <si>
    <t>1905097636231805</t>
  </si>
  <si>
    <t>alo
https://scontent.xx.fbcdn.net/v/t1.15752-9/107585302_281479722921982_3595317863322276400_n.jpg?_nc_cat=110&amp;_nc_sid=b96e70&amp;_nc_ohc=Cx9E0QT_Xq0AX8skYag&amp;_nc_ad=z-m&amp;_nc_cid=0&amp;_nc_ht=scontent.xx&amp;oh=da6200c6049db1042d70352d7021579f&amp;oe=5F32B803
mẫu ghế này
bn vậy shop</t>
  </si>
  <si>
    <r>
      <t xml:space="preserve">User gửi ảnh hỏi giá =&gt; Bot trả ra một số quick reply sp (trong đó có sản phẩm ghế rung tương tự và 1 số sp ko liên quan)
User im lặng.
</t>
    </r>
    <r>
      <rPr>
        <color rgb="FFFF0000"/>
      </rPr>
      <t>=&gt; Shop chưa bán sản phẩm User tìm
=&gt; Out of scope</t>
    </r>
  </si>
  <si>
    <t>3574319219264562</t>
  </si>
  <si>
    <t>Chào Minh Nguyen, mình là trợ lý ảo của Shop Gấu &amp; Bí Ngô, mình giúp gì được bạn ạ?</t>
  </si>
  <si>
    <r>
      <t xml:space="preserve">Giá trên Shopee được ưu đãi nhưng bot trả lời giá gốc của sản phẩm (data chưa matching )
</t>
    </r>
    <r>
      <rPr>
        <color rgb="FFFF0000"/>
      </rPr>
      <t>CMS Fail</t>
    </r>
  </si>
  <si>
    <r>
      <t xml:space="preserve">User gửi ảnh hỏi giá =&gt;  Bot trả ra quick reply không liên quan
</t>
    </r>
    <r>
      <rPr>
        <color rgb="FFFF0000"/>
      </rPr>
      <t xml:space="preserve">
=&gt; FAIL DO CV</t>
    </r>
  </si>
  <si>
    <t>Sản phẩm Xe Đẩy hãng sản xuất Vovo có giá bán thấp nhất từ: *2,200,000 VND*, bạn vui lòng bấm vào sản phẩm để xem thông tin chi tiết ạ!</t>
  </si>
  <si>
    <r>
      <t xml:space="preserve">Sao trên shopbee có 1tr400k mà shop mình 2tr2 vậy
</t>
    </r>
    <r>
      <rPr>
        <color rgb="FF1155CC"/>
        <u/>
      </rPr>
      <t>https://scontent.xx.fbcdn.net/v/t1.15752-9/107666166_976421802786778_4326425833058115355_n.jpg?_nc_cat=105&amp;_nc_sid=b96e70&amp;_nc_ohc=M3FDJ6tisUEAX__D8OW&amp;_nc_ad=z-m&amp;_nc_cid=0&amp;_nc_ht=scontent.xx&amp;oh=ab567ffb4ef07785578335f5b57a0aae&amp;oe=5F329983</t>
    </r>
  </si>
  <si>
    <t>2460085540731535</t>
  </si>
  <si>
    <t>https://scontent.xx.fbcdn.net/v/t1.15752-9/108144566_618363619093348_4641773473179346382_n.jpg?_nc_cat=101&amp;_nc_sid=b96e70&amp;_nc_ohc=wTi3oJHMZXkAX8e7LDV&amp;_nc_ad=z-m&amp;_nc_cid=0&amp;_nc_ht=scontent.xx&amp;oh=e318206a199bf566503a73f344bc5546&amp;oe=5F30FDB0
Bộ này bnhieu b</t>
  </si>
  <si>
    <r>
      <t xml:space="preserve">User gửi ảnh hỏi giá =&gt; Bot trả quick reply (trong đó không có sp user cần)
</t>
    </r>
    <r>
      <rPr>
        <color rgb="FFFF0000"/>
      </rPr>
      <t>=&gt; FAIL DO CV</t>
    </r>
  </si>
  <si>
    <t>1622338524530467</t>
  </si>
  <si>
    <t>https://scontent.xx.fbcdn.net/v/t1.15752-9/107443986_274834697071722_6723572982702141412_n.jpg?_nc_cat=100&amp;_nc_sid=b96e70&amp;_nc_ohc=kFbln5Q8uDsAX_lxxAe&amp;_nc_ad=z-m&amp;_nc_cid=0&amp;_nc_ht=scontent.xx&amp;oh=01eb158bfe6d68c25709fd02b54434b1&amp;oe=5F3336A4
bộ này bn vậy shop</t>
  </si>
  <si>
    <r>
      <t xml:space="preserve">User gửi ảnh hỏi giá =&gt;  Bot trả ra quick reply (trong đó ko có Sp user cần)
</t>
    </r>
    <r>
      <rPr>
        <color rgb="FFFF0000"/>
      </rPr>
      <t>=&gt; Thời điểm chat với bot chưa có sp này trên CMS
=&gt; Out of scope
(đã update lại CMS)</t>
    </r>
  </si>
  <si>
    <t>1641451072607610</t>
  </si>
  <si>
    <t>Bộ này giá bn ?
https://scontent.xx.fbcdn.net/v/t1.15752-9/107734304_300353187821898_3655960134390167467_n.jpg?_nc_cat=111&amp;_nc_sid=b96e70&amp;_nc_ohc=WXrzZ53RmzMAX-Akl5M&amp;_nc_ad=z-m&amp;_nc_cid=0&amp;_nc_ht=scontent.xx&amp;oh=80c23eeaf4b7055193569a8560c79abd&amp;oe=5F337D28</t>
  </si>
  <si>
    <r>
      <t xml:space="preserve">User gửi ảnh hỏi giá =&gt;  Bot trả ra quick reply (trong đó ko có Sp user cần)
</t>
    </r>
    <r>
      <rPr>
        <color rgb="FFFF0000"/>
      </rPr>
      <t>=&gt; Thời điểm chat với bot chưa có sp này trên CMS
=&gt; Out of scope
(đã update lại CMS)</t>
    </r>
  </si>
  <si>
    <t>https://scontent.xx.fbcdn.net/v/t1.15752-9/107609516_300353194488564_3058628256748303256_n.jpg?_nc_cat=111&amp;_nc_sid=b96e70&amp;_nc_ohc=agJf0d_8TCUAX88MkCj&amp;_nc_ad=z-m&amp;_nc_cid=0&amp;_nc_ht=scontent.xx&amp;oh=79b21eafe420197f78e6baff9a8b6a67&amp;oe=5F3379F7</t>
  </si>
  <si>
    <t>3206444852782089</t>
  </si>
  <si>
    <t>Chào Mai Thy, mình là trợ lý ảo của Shop Gấu &amp; Bí Ngô, mình giúp gì được bạn ạ?</t>
  </si>
  <si>
    <t>https://scontent.xx.fbcdn.net/v/t1.15752-9/108549501_199728561457774_8537790724710815689_n.jpg?_nc_cat=103&amp;_nc_sid=b96e70&amp;_nc_ohc=gAPsAozWtNoAX-pRzU_&amp;_nc_ad=z-m&amp;_nc_cid=0&amp;_nc_ht=scontent.xx&amp;oh=b73f1a9a977df119b2eb5691f3395bad&amp;oe=5F315A16</t>
  </si>
  <si>
    <t>Sản phẩm Thảm xốp ghép 28 tấm INFANTINO (Mỹ) có giá: *279,000 VND (giá gốc 349,000 VND)*, bạn vui lòng bấm vào sản phẩm để xem thông tin chi tiết ạ!</t>
  </si>
  <si>
    <t>2234025483347790</t>
  </si>
  <si>
    <t>Chào Trinhh Nguyễn, mình là trợ lý ảo của Shop Gấu &amp; Bí Ngô, mình giúp gì được bạn ạ?</t>
  </si>
  <si>
    <r>
      <t xml:space="preserve">User gửi ảnh hỏi giá =&gt; Bot trả ra quick reply (trong đó có đúng sản phẩm user hỏi)
User im lặng
</t>
    </r>
    <r>
      <rPr>
        <color rgb="FFFF0000"/>
      </rPr>
      <t>=&gt; FAIL DO CV</t>
    </r>
  </si>
  <si>
    <t>https://scontent.xx.fbcdn.net/v/t1.15752-9/108972135_319474482418912_4675414140209456266_n.jpg?_nc_cat=101&amp;_nc_sid=b96e70&amp;_nc_ohc=F6mFd3ec89QAX8c_Y5T&amp;_nc_ad=z-m&amp;_nc_cid=0&amp;_nc_ht=scontent.xx&amp;oh=86a09ae17997d6b475a7f06d6acccf54&amp;oe=5F334E66
Bộ này bn ạ</t>
  </si>
  <si>
    <t>3175583589174474</t>
  </si>
  <si>
    <t>Chào La An, mình là trợ lý ảo của Shop Gấu &amp; Bí Ngô, mình giúp gì được bạn ạ?</t>
  </si>
  <si>
    <r>
      <t xml:space="preserve">User gửi ảnh hỏi giá =&gt;  Bot trả ra quick reply (trong đó ko có Sp user cần)
</t>
    </r>
    <r>
      <rPr>
        <color rgb="FFFF0000"/>
      </rPr>
      <t>=&gt; Shop chưa bán sp user hỏi
=&gt; Out of scope</t>
    </r>
  </si>
  <si>
    <t>gối này bn shop?
https://scontent.xx.fbcdn.net/v/t1.15752-9/107388765_597696877789719_550778397945462320_n.jpg?_nc_cat=111&amp;_nc_sid=b96e70&amp;_nc_ohc=kHSz6__f79EAX8tGRU_&amp;_nc_ad=z-m&amp;_nc_cid=0&amp;_nc_ht=scontent.xx&amp;oh=09ce6cbed7f03d86134ffa6b55803570&amp;oe=5F2FD337</t>
  </si>
  <si>
    <t>Sản phẩm Tăm bông sơ sinh cao cấp 1 đầu xoắn Mother - K ( 300c ) có giá: *99,000 VND (giá gốc 119,000 VND)*, bạn vui lòng bấm vào sản phẩm để xem thông tin chi tiết ạ!</t>
  </si>
  <si>
    <t>bot handover_to_inbox</t>
  </si>
  <si>
    <r>
      <rPr>
        <color rgb="FF1155CC"/>
        <u/>
      </rPr>
      <t>https://scontent.xx.fbcdn.net/v/t1.15752-9/107486767_3576272385733826_5621131008893083230_n.jpg?_nc_cat=108&amp;_nc_sid=b96e70&amp;_nc_ohc=mNHfhtIJQbUAX-COpTH&amp;_nc_ad=z-m&amp;_nc_cid=0&amp;_nc_ht=scontent.xx&amp;oh=ad360111ffe9af8bf151ce63f7853d48&amp;oe=5F30CA51</t>
    </r>
    <r>
      <t xml:space="preserve">
E ơi bảng này bnhieeu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</si>
</sst>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yyyy-mm-dd hh:mm:ss"/>
    <numFmt numFmtId="166" formatCode="d.m"/>
  </numFmts>
  <fonts count="40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/>
    <font>
      <color theme="1"/>
      <name val="Arial"/>
    </font>
    <font>
      <sz val="10.0"/>
      <color rgb="FF0000FF"/>
      <name val="Arial"/>
    </font>
    <font>
      <sz val="10.0"/>
      <color theme="1"/>
      <name val="Arial"/>
    </font>
    <font>
      <sz val="10.0"/>
      <color rgb="FFFF0000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0.0"/>
      <color rgb="FF0000FF"/>
      <name val="Arial"/>
    </font>
    <font>
      <b/>
      <color theme="1"/>
      <name val="Arial"/>
    </font>
    <font>
      <b/>
      <sz val="10.0"/>
      <color rgb="FFFF0000"/>
      <name val="Arial"/>
    </font>
    <font>
      <u/>
      <sz val="10.0"/>
      <color rgb="FF000000"/>
      <name val="Arial"/>
    </font>
    <font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color rgb="FFFFFFFF"/>
      <name val="Arial"/>
    </font>
    <font>
      <b/>
      <sz val="10.0"/>
      <color rgb="FFFFFFFF"/>
      <name val="Arial"/>
    </font>
    <font>
      <u/>
      <color rgb="FF1155CC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rgb="FF1155CC"/>
    </font>
    <font>
      <b/>
      <u/>
      <color rgb="FF1155CC"/>
      <name val="Arial"/>
    </font>
    <font>
      <u/>
      <color rgb="FF1155CC"/>
      <name val="Arial"/>
    </font>
    <font>
      <u/>
      <color rgb="FF1155CC"/>
    </font>
    <font>
      <u/>
      <color rgb="FF1155CC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b/>
      <u/>
      <color rgb="FF0000FF"/>
      <name val="Arial"/>
    </font>
    <font>
      <b/>
      <color rgb="FF000000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b/>
      <u/>
      <color rgb="FF0000FF"/>
      <name val="Arial"/>
    </font>
    <font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7CB85"/>
        <bgColor rgb="FFF7CB85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3">
    <border/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left style="medium">
        <color rgb="FFFFFFFF"/>
      </left>
      <right style="medium">
        <color rgb="FFFFFFFF"/>
      </right>
    </border>
    <border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</border>
    <border>
      <left style="medium">
        <color rgb="FFFFFFFF"/>
      </left>
    </border>
    <border>
      <left style="medium">
        <color rgb="FFFFFFFF"/>
      </left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2" fontId="1" numFmtId="0" xfId="0" applyAlignment="1" applyBorder="1" applyFont="1">
      <alignment shrinkToFit="0" vertical="center" wrapText="1"/>
    </xf>
    <xf borderId="4" fillId="3" fontId="4" numFmtId="0" xfId="0" applyAlignment="1" applyBorder="1" applyFill="1" applyFont="1">
      <alignment vertical="center"/>
    </xf>
    <xf borderId="5" fillId="0" fontId="3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4" fillId="5" fontId="1" numFmtId="0" xfId="0" applyAlignment="1" applyBorder="1" applyFill="1" applyFont="1">
      <alignment horizontal="center" shrinkToFit="0" vertical="center" wrapText="1"/>
    </xf>
    <xf borderId="4" fillId="5" fontId="1" numFmtId="49" xfId="0" applyAlignment="1" applyBorder="1" applyFont="1" applyNumberFormat="1">
      <alignment horizontal="center" readingOrder="0" shrinkToFit="0" vertical="center" wrapText="1"/>
    </xf>
    <xf borderId="4" fillId="5" fontId="0" numFmtId="164" xfId="0" applyAlignment="1" applyBorder="1" applyFont="1" applyNumberFormat="1">
      <alignment vertical="center"/>
    </xf>
    <xf borderId="4" fillId="5" fontId="0" numFmtId="49" xfId="0" applyAlignment="1" applyBorder="1" applyFont="1" applyNumberFormat="1">
      <alignment shrinkToFit="0" vertical="center" wrapText="1"/>
    </xf>
    <xf borderId="4" fillId="5" fontId="5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vertical="center"/>
    </xf>
    <xf borderId="4" fillId="5" fontId="0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horizontal="left" readingOrder="0" shrinkToFit="0" vertical="center" wrapText="1"/>
    </xf>
    <xf borderId="4" fillId="5" fontId="6" numFmtId="0" xfId="0" applyAlignment="1" applyBorder="1" applyFont="1">
      <alignment horizontal="left" shrinkToFit="0" vertical="center" wrapText="1"/>
    </xf>
    <xf borderId="1" fillId="5" fontId="6" numFmtId="0" xfId="0" applyAlignment="1" applyBorder="1" applyFont="1">
      <alignment horizontal="left" readingOrder="0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4" fillId="5" fontId="0" numFmtId="0" xfId="0" applyAlignment="1" applyBorder="1" applyFont="1">
      <alignment shrinkToFit="0" vertical="center" wrapText="1"/>
    </xf>
    <xf borderId="4" fillId="5" fontId="7" numFmtId="0" xfId="0" applyAlignment="1" applyBorder="1" applyFont="1">
      <alignment horizontal="left" readingOrder="0" shrinkToFit="0" vertical="center" wrapText="1"/>
    </xf>
    <xf borderId="4" fillId="4" fontId="1" numFmtId="49" xfId="0" applyAlignment="1" applyBorder="1" applyFont="1" applyNumberFormat="1">
      <alignment horizontal="center" readingOrder="0" shrinkToFit="0" vertical="center" wrapText="1"/>
    </xf>
    <xf borderId="4" fillId="4" fontId="0" numFmtId="164" xfId="0" applyAlignment="1" applyBorder="1" applyFont="1" applyNumberFormat="1">
      <alignment vertical="center"/>
    </xf>
    <xf borderId="4" fillId="4" fontId="0" numFmtId="49" xfId="0" applyAlignment="1" applyBorder="1" applyFont="1" applyNumberFormat="1">
      <alignment shrinkToFit="0" vertical="center" wrapText="1"/>
    </xf>
    <xf borderId="4" fillId="4" fontId="5" numFmtId="0" xfId="0" applyAlignment="1" applyBorder="1" applyFont="1">
      <alignment shrinkToFit="0" vertical="center" wrapText="1"/>
    </xf>
    <xf borderId="4" fillId="4" fontId="6" numFmtId="0" xfId="0" applyAlignment="1" applyBorder="1" applyFont="1">
      <alignment vertical="center"/>
    </xf>
    <xf borderId="4" fillId="4" fontId="0" numFmtId="0" xfId="0" applyAlignment="1" applyBorder="1" applyFont="1">
      <alignment shrinkToFit="0" vertical="center" wrapText="1"/>
    </xf>
    <xf borderId="4" fillId="4" fontId="0" numFmtId="0" xfId="0" applyAlignment="1" applyBorder="1" applyFont="1">
      <alignment shrinkToFit="0" vertical="center" wrapText="1"/>
    </xf>
    <xf borderId="4" fillId="4" fontId="6" numFmtId="0" xfId="0" applyAlignment="1" applyBorder="1" applyFont="1">
      <alignment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vertical="center"/>
    </xf>
    <xf borderId="4" fillId="4" fontId="5" numFmtId="0" xfId="0" applyAlignment="1" applyBorder="1" applyFont="1">
      <alignment shrinkToFit="0" vertical="center" wrapText="1"/>
    </xf>
    <xf borderId="4" fillId="4" fontId="8" numFmtId="0" xfId="0" applyAlignment="1" applyBorder="1" applyFont="1">
      <alignment readingOrder="0" shrinkToFit="0" vertical="center" wrapText="1"/>
    </xf>
    <xf borderId="6" fillId="0" fontId="3" numFmtId="0" xfId="0" applyBorder="1" applyFont="1"/>
    <xf borderId="4" fillId="5" fontId="9" numFmtId="0" xfId="0" applyAlignment="1" applyBorder="1" applyFont="1">
      <alignment readingOrder="0" shrinkToFit="0" vertical="center" wrapText="1"/>
    </xf>
    <xf borderId="4" fillId="4" fontId="10" numFmtId="0" xfId="0" applyAlignment="1" applyBorder="1" applyFont="1">
      <alignment readingOrder="0" shrinkToFit="0" vertical="center" wrapText="1"/>
    </xf>
    <xf borderId="4" fillId="4" fontId="6" numFmtId="0" xfId="0" applyAlignment="1" applyBorder="1" applyFont="1">
      <alignment vertical="center"/>
    </xf>
    <xf borderId="4" fillId="4" fontId="7" numFmtId="0" xfId="0" applyAlignment="1" applyBorder="1" applyFont="1">
      <alignment horizontal="left" readingOrder="0" shrinkToFit="0" vertical="center" wrapText="1"/>
    </xf>
    <xf borderId="4" fillId="5" fontId="6" numFmtId="0" xfId="0" applyAlignment="1" applyBorder="1" applyFont="1">
      <alignment readingOrder="0" vertical="center"/>
    </xf>
    <xf borderId="4" fillId="5" fontId="6" numFmtId="0" xfId="0" applyAlignment="1" applyBorder="1" applyFont="1">
      <alignment shrinkToFit="0" vertical="center" wrapText="1"/>
    </xf>
    <xf borderId="0" fillId="3" fontId="4" numFmtId="0" xfId="0" applyFont="1"/>
    <xf borderId="4" fillId="5" fontId="5" numFmtId="0" xfId="0" applyAlignment="1" applyBorder="1" applyFont="1">
      <alignment vertical="center"/>
    </xf>
    <xf borderId="4" fillId="6" fontId="11" numFmtId="0" xfId="0" applyAlignment="1" applyBorder="1" applyFill="1" applyFont="1">
      <alignment shrinkToFit="0" vertical="center" wrapText="1"/>
    </xf>
    <xf borderId="4" fillId="4" fontId="6" numFmtId="0" xfId="0" applyAlignment="1" applyBorder="1" applyFont="1">
      <alignment shrinkToFit="0" vertical="center" wrapText="1"/>
    </xf>
    <xf borderId="4" fillId="4" fontId="6" numFmtId="0" xfId="0" applyAlignment="1" applyBorder="1" applyFont="1">
      <alignment readingOrder="0" shrinkToFit="0" vertical="center" wrapText="1"/>
    </xf>
    <xf borderId="4" fillId="5" fontId="11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0" fontId="12" numFmtId="49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shrinkToFit="0" vertical="bottom" wrapText="1"/>
    </xf>
    <xf borderId="0" fillId="0" fontId="4" numFmtId="0" xfId="0" applyFont="1"/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/>
    </xf>
    <xf borderId="0" fillId="0" fontId="12" numFmtId="0" xfId="0" applyAlignment="1" applyFont="1">
      <alignment horizontal="center"/>
    </xf>
    <xf borderId="1" fillId="2" fontId="1" numFmtId="0" xfId="0" applyAlignment="1" applyBorder="1" applyFont="1">
      <alignment horizontal="center" readingOrder="0" shrinkToFit="0" vertical="center" wrapText="1"/>
    </xf>
    <xf borderId="4" fillId="5" fontId="0" numFmtId="164" xfId="0" applyAlignment="1" applyBorder="1" applyFont="1" applyNumberFormat="1">
      <alignment shrinkToFit="0" vertical="center" wrapText="1"/>
    </xf>
    <xf borderId="4" fillId="4" fontId="0" numFmtId="164" xfId="0" applyAlignment="1" applyBorder="1" applyFont="1" applyNumberFormat="1">
      <alignment shrinkToFit="0" vertical="center" wrapText="1"/>
    </xf>
    <xf borderId="4" fillId="4" fontId="11" numFmtId="0" xfId="0" applyAlignment="1" applyBorder="1" applyFont="1">
      <alignment shrinkToFit="0" vertical="center" wrapText="1"/>
    </xf>
    <xf borderId="4" fillId="5" fontId="6" numFmtId="0" xfId="0" applyAlignment="1" applyBorder="1" applyFont="1">
      <alignment horizontal="left" shrinkToFit="0" vertical="center" wrapText="1"/>
    </xf>
    <xf borderId="4" fillId="4" fontId="6" numFmtId="0" xfId="0" applyAlignment="1" applyBorder="1" applyFont="1">
      <alignment horizontal="left" shrinkToFit="0" vertical="center" wrapText="1"/>
    </xf>
    <xf borderId="4" fillId="5" fontId="13" numFmtId="0" xfId="0" applyAlignment="1" applyBorder="1" applyFont="1">
      <alignment horizontal="left" readingOrder="0" shrinkToFit="0" vertical="center" wrapText="1"/>
    </xf>
    <xf borderId="4" fillId="4" fontId="14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12" numFmtId="49" xfId="0" applyAlignment="1" applyBorder="1" applyFont="1" applyNumberFormat="1">
      <alignment vertical="center"/>
    </xf>
    <xf borderId="4" fillId="0" fontId="4" numFmtId="0" xfId="0" applyAlignment="1" applyBorder="1" applyFont="1">
      <alignment vertical="center"/>
    </xf>
    <xf borderId="4" fillId="0" fontId="4" numFmtId="49" xfId="0" applyAlignment="1" applyBorder="1" applyFont="1" applyNumberFormat="1">
      <alignment vertical="center"/>
    </xf>
    <xf borderId="4" fillId="0" fontId="12" numFmtId="0" xfId="0" applyAlignment="1" applyBorder="1" applyFont="1">
      <alignment vertical="center"/>
    </xf>
    <xf borderId="4" fillId="3" fontId="6" numFmtId="0" xfId="0" applyAlignment="1" applyBorder="1" applyFont="1">
      <alignment vertical="center"/>
    </xf>
    <xf borderId="1" fillId="5" fontId="6" numFmtId="0" xfId="0" applyAlignment="1" applyBorder="1" applyFont="1">
      <alignment readingOrder="0" shrinkToFit="0" vertical="center" wrapText="1"/>
    </xf>
    <xf borderId="4" fillId="3" fontId="6" numFmtId="0" xfId="0" applyAlignment="1" applyBorder="1" applyFont="1">
      <alignment horizontal="left" shrinkToFit="0" vertical="center" wrapText="1"/>
    </xf>
    <xf borderId="4" fillId="5" fontId="11" numFmtId="0" xfId="0" applyAlignment="1" applyBorder="1" applyFont="1">
      <alignment shrinkToFit="0" vertical="center" wrapText="1"/>
    </xf>
    <xf borderId="1" fillId="4" fontId="6" numFmtId="0" xfId="0" applyAlignment="1" applyBorder="1" applyFont="1">
      <alignment readingOrder="0" shrinkToFit="0" vertical="center" wrapText="1"/>
    </xf>
    <xf borderId="4" fillId="5" fontId="7" numFmtId="0" xfId="0" applyAlignment="1" applyBorder="1" applyFont="1">
      <alignment readingOrder="0" shrinkToFit="0" vertical="center" wrapText="1"/>
    </xf>
    <xf borderId="0" fillId="4" fontId="15" numFmtId="0" xfId="0" applyAlignment="1" applyFont="1">
      <alignment horizontal="left" readingOrder="0" vertical="center"/>
    </xf>
    <xf borderId="0" fillId="0" fontId="6" numFmtId="0" xfId="0" applyAlignment="1" applyFont="1">
      <alignment horizontal="center"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49" xfId="0" applyAlignment="1" applyFont="1" applyNumberForma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3" fontId="6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shrinkToFit="0" vertical="center" wrapText="1"/>
    </xf>
    <xf borderId="4" fillId="5" fontId="0" numFmtId="0" xfId="0" applyAlignment="1" applyBorder="1" applyFont="1">
      <alignment readingOrder="0" shrinkToFit="0" vertical="center" wrapText="1"/>
    </xf>
    <xf borderId="1" fillId="5" fontId="0" numFmtId="0" xfId="0" applyAlignment="1" applyBorder="1" applyFont="1">
      <alignment readingOrder="0" shrinkToFit="0" vertical="center" wrapText="1"/>
    </xf>
    <xf borderId="4" fillId="5" fontId="16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1" numFmtId="49" xfId="0" applyAlignment="1" applyBorder="1" applyFont="1" applyNumberFormat="1">
      <alignment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6" numFmtId="49" xfId="0" applyAlignment="1" applyBorder="1" applyFont="1" applyNumberForma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5" fontId="1" numFmtId="49" xfId="0" applyAlignment="1" applyBorder="1" applyFont="1" applyNumberFormat="1">
      <alignment horizontal="left" readingOrder="0" shrinkToFit="0" vertical="center" wrapText="1"/>
    </xf>
    <xf borderId="4" fillId="5" fontId="0" numFmtId="165" xfId="0" applyAlignment="1" applyBorder="1" applyFont="1" applyNumberFormat="1">
      <alignment horizontal="left" readingOrder="0" shrinkToFit="0" vertical="center" wrapText="1"/>
    </xf>
    <xf borderId="4" fillId="5" fontId="6" numFmtId="49" xfId="0" applyAlignment="1" applyBorder="1" applyFont="1" applyNumberFormat="1">
      <alignment horizontal="left" readingOrder="0" shrinkToFit="0" vertical="center" wrapText="1"/>
    </xf>
    <xf borderId="4" fillId="5" fontId="5" numFmtId="0" xfId="0" applyAlignment="1" applyBorder="1" applyFont="1">
      <alignment horizontal="left" readingOrder="0" shrinkToFit="0" vertical="center" wrapText="1"/>
    </xf>
    <xf borderId="4" fillId="5" fontId="0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horizontal="left" shrinkToFit="0" vertical="center" wrapText="1"/>
    </xf>
    <xf borderId="4" fillId="5" fontId="6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4" fontId="1" numFmtId="49" xfId="0" applyAlignment="1" applyBorder="1" applyFont="1" applyNumberFormat="1">
      <alignment horizontal="left" readingOrder="0" shrinkToFit="0" vertical="center" wrapText="1"/>
    </xf>
    <xf borderId="4" fillId="4" fontId="0" numFmtId="165" xfId="0" applyAlignment="1" applyBorder="1" applyFont="1" applyNumberFormat="1">
      <alignment horizontal="left" readingOrder="0" shrinkToFit="0" vertical="center" wrapText="1"/>
    </xf>
    <xf borderId="4" fillId="4" fontId="6" numFmtId="49" xfId="0" applyAlignment="1" applyBorder="1" applyFont="1" applyNumberFormat="1">
      <alignment horizontal="left" readingOrder="0" shrinkToFit="0" vertical="center" wrapText="1"/>
    </xf>
    <xf borderId="4" fillId="4" fontId="5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0" numFmtId="0" xfId="0" applyAlignment="1" applyBorder="1" applyFont="1">
      <alignment horizontal="left" readingOrder="0" shrinkToFit="0" vertical="center" wrapText="1"/>
    </xf>
    <xf borderId="4" fillId="4" fontId="0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ont="1">
      <alignment horizontal="left" readingOrder="0" shrinkToFit="0" vertical="center" wrapText="1"/>
    </xf>
    <xf borderId="4" fillId="4" fontId="17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ont="1">
      <alignment horizontal="left" readingOrder="0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ont="1">
      <alignment horizontal="left" shrinkToFit="0" vertical="center" wrapText="1"/>
    </xf>
    <xf borderId="4" fillId="5" fontId="18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horizontal="left" readingOrder="0" shrinkToFit="0" vertical="center" wrapText="1"/>
    </xf>
    <xf borderId="4" fillId="5" fontId="5" numFmtId="0" xfId="0" applyAlignment="1" applyBorder="1" applyFont="1">
      <alignment horizontal="left" shrinkToFit="0" vertical="center" wrapText="1"/>
    </xf>
    <xf borderId="4" fillId="5" fontId="0" numFmtId="0" xfId="0" applyAlignment="1" applyBorder="1" applyFont="1">
      <alignment horizontal="left" shrinkToFit="0" vertical="center" wrapText="1"/>
    </xf>
    <xf borderId="4" fillId="5" fontId="0" numFmtId="0" xfId="0" applyAlignment="1" applyBorder="1" applyFont="1">
      <alignment horizontal="left" readingOrder="0" shrinkToFit="0" vertical="center" wrapText="1"/>
    </xf>
    <xf borderId="4" fillId="4" fontId="5" numFmtId="0" xfId="0" applyAlignment="1" applyBorder="1" applyFont="1">
      <alignment horizontal="left" shrinkToFit="0" vertical="center" wrapText="1"/>
    </xf>
    <xf borderId="4" fillId="5" fontId="5" numFmtId="0" xfId="0" applyAlignment="1" applyBorder="1" applyFont="1">
      <alignment horizontal="left" readingOrder="0" shrinkToFit="0" vertical="center" wrapText="1"/>
    </xf>
    <xf borderId="4" fillId="5" fontId="0" numFmtId="0" xfId="0" applyAlignment="1" applyBorder="1" applyFont="1">
      <alignment horizontal="left" shrinkToFit="0" vertical="center" wrapText="1"/>
    </xf>
    <xf borderId="0" fillId="4" fontId="4" numFmtId="0" xfId="0" applyAlignment="1" applyFont="1">
      <alignment horizontal="center" vertical="bottom"/>
    </xf>
    <xf borderId="0" fillId="4" fontId="12" numFmtId="49" xfId="0" applyAlignment="1" applyFont="1" applyNumberFormat="1">
      <alignment vertical="bottom"/>
    </xf>
    <xf borderId="0" fillId="4" fontId="4" numFmtId="0" xfId="0" applyAlignment="1" applyFont="1">
      <alignment vertical="bottom"/>
    </xf>
    <xf borderId="0" fillId="4" fontId="4" numFmtId="49" xfId="0" applyAlignment="1" applyFont="1" applyNumberFormat="1">
      <alignment vertical="bottom"/>
    </xf>
    <xf borderId="0" fillId="4" fontId="4" numFmtId="0" xfId="0" applyFont="1"/>
    <xf borderId="0" fillId="0" fontId="12" numFmtId="49" xfId="0" applyAlignment="1" applyFont="1" applyNumberFormat="1">
      <alignment vertical="bottom"/>
    </xf>
    <xf borderId="0" fillId="0" fontId="12" numFmtId="0" xfId="0" applyFont="1"/>
    <xf borderId="4" fillId="3" fontId="6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4" fillId="7" fontId="19" numFmtId="0" xfId="0" applyAlignment="1" applyBorder="1" applyFill="1" applyFont="1">
      <alignment horizontal="center" readingOrder="0"/>
    </xf>
    <xf borderId="0" fillId="7" fontId="19" numFmtId="0" xfId="0" applyAlignment="1" applyFont="1">
      <alignment horizontal="left" readingOrder="0"/>
    </xf>
    <xf borderId="4" fillId="7" fontId="19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/>
    </xf>
    <xf borderId="4" fillId="8" fontId="4" numFmtId="0" xfId="0" applyAlignment="1" applyBorder="1" applyFill="1" applyFont="1">
      <alignment horizontal="center" readingOrder="0"/>
    </xf>
    <xf borderId="4" fillId="8" fontId="4" numFmtId="0" xfId="0" applyAlignment="1" applyBorder="1" applyFont="1">
      <alignment shrinkToFit="0" wrapText="1"/>
    </xf>
    <xf borderId="4" fillId="8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readingOrder="0"/>
    </xf>
    <xf borderId="2" fillId="7" fontId="20" numFmtId="0" xfId="0" applyAlignment="1" applyBorder="1" applyFont="1">
      <alignment horizontal="left" readingOrder="0"/>
    </xf>
    <xf borderId="7" fillId="0" fontId="3" numFmtId="0" xfId="0" applyBorder="1" applyFont="1"/>
    <xf borderId="8" fillId="0" fontId="19" numFmtId="0" xfId="0" applyAlignment="1" applyBorder="1" applyFont="1">
      <alignment readingOrder="0"/>
    </xf>
    <xf borderId="2" fillId="7" fontId="19" numFmtId="0" xfId="0" applyAlignment="1" applyBorder="1" applyFont="1">
      <alignment readingOrder="0" vertical="bottom"/>
    </xf>
    <xf borderId="0" fillId="7" fontId="19" numFmtId="0" xfId="0" applyAlignment="1" applyFont="1">
      <alignment readingOrder="0" vertical="center"/>
    </xf>
    <xf borderId="7" fillId="7" fontId="19" numFmtId="0" xfId="0" applyAlignment="1" applyBorder="1" applyFont="1">
      <alignment readingOrder="0" vertical="bottom"/>
    </xf>
    <xf borderId="2" fillId="8" fontId="21" numFmtId="0" xfId="0" applyAlignment="1" applyBorder="1" applyFont="1">
      <alignment horizontal="left" readingOrder="0"/>
    </xf>
    <xf borderId="9" fillId="0" fontId="19" numFmtId="0" xfId="0" applyAlignment="1" applyBorder="1" applyFont="1">
      <alignment readingOrder="0"/>
    </xf>
    <xf borderId="10" fillId="8" fontId="22" numFmtId="0" xfId="0" applyAlignment="1" applyBorder="1" applyFont="1">
      <alignment vertical="bottom"/>
    </xf>
    <xf borderId="11" fillId="0" fontId="3" numFmtId="0" xfId="0" applyBorder="1" applyFont="1"/>
    <xf borderId="12" fillId="0" fontId="3" numFmtId="0" xfId="0" applyBorder="1" applyFont="1"/>
    <xf borderId="4" fillId="8" fontId="15" numFmtId="166" xfId="0" applyAlignment="1" applyBorder="1" applyFont="1" applyNumberFormat="1">
      <alignment horizontal="center" readingOrder="0"/>
    </xf>
    <xf borderId="4" fillId="8" fontId="23" numFmtId="0" xfId="0" applyAlignment="1" applyBorder="1" applyFont="1">
      <alignment readingOrder="0"/>
    </xf>
    <xf borderId="0" fillId="3" fontId="19" numFmtId="0" xfId="0" applyAlignment="1" applyFont="1">
      <alignment horizontal="left" readingOrder="0"/>
    </xf>
    <xf borderId="4" fillId="8" fontId="15" numFmtId="0" xfId="0" applyAlignment="1" applyBorder="1" applyFont="1">
      <alignment horizontal="center" readingOrder="0"/>
    </xf>
    <xf borderId="2" fillId="8" fontId="24" numFmtId="0" xfId="0" applyAlignment="1" applyBorder="1" applyFont="1">
      <alignment horizontal="left" readingOrder="0"/>
    </xf>
    <xf borderId="4" fillId="8" fontId="15" numFmtId="0" xfId="0" applyAlignment="1" applyBorder="1" applyFont="1">
      <alignment readingOrder="0"/>
    </xf>
    <xf borderId="2" fillId="8" fontId="25" numFmtId="0" xfId="0" applyAlignment="1" applyBorder="1" applyFont="1">
      <alignment readingOrder="0"/>
    </xf>
    <xf borderId="10" fillId="8" fontId="26" numFmtId="0" xfId="0" applyAlignment="1" applyBorder="1" applyFont="1">
      <alignment vertical="bottom"/>
    </xf>
    <xf borderId="11" fillId="9" fontId="19" numFmtId="0" xfId="0" applyAlignment="1" applyBorder="1" applyFill="1" applyFont="1">
      <alignment readingOrder="0" vertical="bottom"/>
    </xf>
    <xf borderId="2" fillId="9" fontId="19" numFmtId="0" xfId="0" applyAlignment="1" applyBorder="1" applyFont="1">
      <alignment horizontal="left" readingOrder="0"/>
    </xf>
    <xf borderId="0" fillId="0" fontId="19" numFmtId="0" xfId="0" applyAlignment="1" applyFont="1">
      <alignment readingOrder="0"/>
    </xf>
    <xf borderId="11" fillId="8" fontId="27" numFmtId="0" xfId="0" applyAlignment="1" applyBorder="1" applyFont="1">
      <alignment vertical="bottom"/>
    </xf>
    <xf borderId="4" fillId="8" fontId="28" numFmtId="0" xfId="0" applyAlignment="1" applyBorder="1" applyFont="1">
      <alignment horizontal="left" readingOrder="0"/>
    </xf>
    <xf borderId="4" fillId="8" fontId="15" numFmtId="0" xfId="0" applyAlignment="1" applyBorder="1" applyFont="1">
      <alignment horizontal="left" readingOrder="0"/>
    </xf>
    <xf borderId="4" fillId="9" fontId="19" numFmtId="0" xfId="0" applyAlignment="1" applyBorder="1" applyFont="1">
      <alignment horizontal="left" readingOrder="0"/>
    </xf>
    <xf borderId="0" fillId="0" fontId="12" numFmtId="0" xfId="0" applyAlignment="1" applyFont="1">
      <alignment readingOrder="0"/>
    </xf>
    <xf borderId="4" fillId="8" fontId="4" numFmtId="166" xfId="0" applyAlignment="1" applyBorder="1" applyFont="1" applyNumberFormat="1">
      <alignment horizontal="center" readingOrder="0"/>
    </xf>
    <xf borderId="0" fillId="0" fontId="29" numFmtId="0" xfId="0" applyAlignment="1" applyFont="1">
      <alignment readingOrder="0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10" fontId="4" numFmtId="0" xfId="0" applyAlignment="1" applyFill="1" applyFont="1">
      <alignment readingOrder="0" vertical="bottom"/>
    </xf>
    <xf borderId="0" fillId="10" fontId="4" numFmtId="0" xfId="0" applyFont="1"/>
    <xf borderId="4" fillId="2" fontId="12" numFmtId="0" xfId="0" applyAlignment="1" applyBorder="1" applyFont="1">
      <alignment horizontal="center" shrinkToFit="0" vertical="center" wrapText="1"/>
    </xf>
    <xf borderId="4" fillId="2" fontId="12" numFmtId="0" xfId="0" applyAlignment="1" applyBorder="1" applyFont="1">
      <alignment horizontal="center" readingOrder="0" shrinkToFit="0" vertical="center" wrapText="1"/>
    </xf>
    <xf borderId="4" fillId="2" fontId="12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vertical="center"/>
    </xf>
    <xf borderId="4" fillId="5" fontId="4" numFmtId="0" xfId="0" applyAlignment="1" applyBorder="1" applyFont="1">
      <alignment horizontal="right" shrinkToFit="0" vertical="center" wrapText="1"/>
    </xf>
    <xf borderId="4" fillId="5" fontId="4" numFmtId="0" xfId="0" applyAlignment="1" applyBorder="1" applyFont="1">
      <alignment shrinkToFit="0" vertical="center" wrapText="1"/>
    </xf>
    <xf borderId="4" fillId="5" fontId="30" numFmtId="0" xfId="0" applyAlignment="1" applyBorder="1" applyFont="1">
      <alignment readingOrder="0" vertical="center"/>
    </xf>
    <xf borderId="4" fillId="5" fontId="4" numFmtId="0" xfId="0" applyAlignment="1" applyBorder="1" applyFont="1">
      <alignment vertical="center"/>
    </xf>
    <xf borderId="4" fillId="5" fontId="4" numFmtId="0" xfId="0" applyAlignment="1" applyBorder="1" applyFont="1">
      <alignment readingOrder="0" shrinkToFit="0" vertical="center" wrapText="1"/>
    </xf>
    <xf borderId="4" fillId="4" fontId="4" numFmtId="0" xfId="0" applyAlignment="1" applyBorder="1" applyFont="1">
      <alignment horizontal="right" shrinkToFit="0" vertical="center" wrapText="1"/>
    </xf>
    <xf borderId="4" fillId="4" fontId="4" numFmtId="0" xfId="0" applyAlignment="1" applyBorder="1" applyFont="1">
      <alignment shrinkToFit="0" vertical="center" wrapText="1"/>
    </xf>
    <xf borderId="4" fillId="4" fontId="4" numFmtId="0" xfId="0" applyAlignment="1" applyBorder="1" applyFont="1">
      <alignment vertical="center"/>
    </xf>
    <xf borderId="4" fillId="4" fontId="4" numFmtId="0" xfId="0" applyAlignment="1" applyBorder="1" applyFont="1">
      <alignment readingOrder="0" vertical="center"/>
    </xf>
    <xf borderId="4" fillId="4" fontId="4" numFmtId="0" xfId="0" applyAlignment="1" applyBorder="1" applyFont="1">
      <alignment readingOrder="0" shrinkToFit="0" vertical="center" wrapText="1"/>
    </xf>
    <xf borderId="4" fillId="4" fontId="31" numFmtId="0" xfId="0" applyAlignment="1" applyBorder="1" applyFont="1">
      <alignment readingOrder="0" vertical="center"/>
    </xf>
    <xf borderId="4" fillId="5" fontId="4" numFmtId="0" xfId="0" applyAlignment="1" applyBorder="1" applyFont="1">
      <alignment vertical="center"/>
    </xf>
    <xf borderId="4" fillId="5" fontId="12" numFmtId="0" xfId="0" applyAlignment="1" applyBorder="1" applyFont="1">
      <alignment vertical="center"/>
    </xf>
    <xf borderId="4" fillId="5" fontId="32" numFmtId="0" xfId="0" applyAlignment="1" applyBorder="1" applyFont="1">
      <alignment vertical="center"/>
    </xf>
    <xf borderId="4" fillId="4" fontId="12" numFmtId="0" xfId="0" applyAlignment="1" applyBorder="1" applyFont="1">
      <alignment vertical="center"/>
    </xf>
    <xf borderId="4" fillId="5" fontId="33" numFmtId="0" xfId="0" applyAlignment="1" applyBorder="1" applyFont="1">
      <alignment readingOrder="0" vertical="center"/>
    </xf>
    <xf borderId="4" fillId="11" fontId="4" numFmtId="0" xfId="0" applyAlignment="1" applyBorder="1" applyFill="1" applyFont="1">
      <alignment vertical="center"/>
    </xf>
    <xf borderId="4" fillId="5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shrinkToFit="0" vertical="center" wrapText="1"/>
    </xf>
    <xf borderId="4" fillId="2" fontId="34" numFmtId="0" xfId="0" applyAlignment="1" applyBorder="1" applyFont="1">
      <alignment horizontal="center" readingOrder="0" shrinkToFit="0" vertical="center" wrapText="0"/>
    </xf>
    <xf borderId="4" fillId="2" fontId="34" numFmtId="0" xfId="0" applyAlignment="1" applyBorder="1" applyFont="1">
      <alignment horizontal="center" shrinkToFit="0" vertical="center" wrapText="1"/>
    </xf>
    <xf borderId="4" fillId="2" fontId="34" numFmtId="0" xfId="0" applyAlignment="1" applyBorder="1" applyFont="1">
      <alignment horizontal="center" readingOrder="0" shrinkToFit="0" vertical="center" wrapText="1"/>
    </xf>
    <xf borderId="4" fillId="3" fontId="12" numFmtId="0" xfId="0" applyAlignment="1" applyBorder="1" applyFont="1">
      <alignment horizontal="center" vertical="center"/>
    </xf>
    <xf borderId="4" fillId="5" fontId="4" numFmtId="0" xfId="0" applyAlignment="1" applyBorder="1" applyFont="1">
      <alignment horizontal="left" shrinkToFit="0" vertical="center" wrapText="1"/>
    </xf>
    <xf borderId="4" fillId="5" fontId="35" numFmtId="0" xfId="0" applyAlignment="1" applyBorder="1" applyFont="1">
      <alignment readingOrder="0" vertical="center"/>
    </xf>
    <xf borderId="4" fillId="4" fontId="4" numFmtId="0" xfId="0" applyAlignment="1" applyBorder="1" applyFont="1">
      <alignment horizontal="left" shrinkToFit="0" vertical="center" wrapText="1"/>
    </xf>
    <xf borderId="4" fillId="4" fontId="4" numFmtId="0" xfId="0" applyAlignment="1" applyBorder="1" applyFont="1">
      <alignment vertical="center"/>
    </xf>
    <xf borderId="4" fillId="11" fontId="4" numFmtId="0" xfId="0" applyAlignment="1" applyBorder="1" applyFont="1">
      <alignment horizontal="left" shrinkToFit="0" vertical="center" wrapText="1"/>
    </xf>
    <xf quotePrefix="1" borderId="4" fillId="4" fontId="4" numFmtId="0" xfId="0" applyAlignment="1" applyBorder="1" applyFont="1">
      <alignment horizontal="left" readingOrder="0" shrinkToFit="0" vertical="center" wrapText="1"/>
    </xf>
    <xf borderId="4" fillId="4" fontId="36" numFmtId="0" xfId="0" applyAlignment="1" applyBorder="1" applyFont="1">
      <alignment readingOrder="0" vertical="center"/>
    </xf>
    <xf borderId="4" fillId="4" fontId="37" numFmtId="0" xfId="0" applyAlignment="1" applyBorder="1" applyFont="1">
      <alignment vertical="center"/>
    </xf>
    <xf borderId="4" fillId="4" fontId="38" numFmtId="0" xfId="0" applyAlignment="1" applyBorder="1" applyFont="1">
      <alignment readingOrder="0" vertical="center"/>
    </xf>
    <xf borderId="4" fillId="3" fontId="4" numFmtId="0" xfId="0" applyAlignment="1" applyBorder="1" applyFont="1">
      <alignment horizontal="left" vertical="center"/>
    </xf>
    <xf borderId="4" fillId="3" fontId="39" numFmtId="0" xfId="0" applyAlignment="1" applyBorder="1" applyFont="1">
      <alignment shrinkToFit="0" vertical="center" wrapText="0"/>
    </xf>
    <xf borderId="4" fillId="3" fontId="39" numFmtId="0" xfId="0" applyAlignment="1" applyBorder="1" applyFont="1">
      <alignment vertical="center"/>
    </xf>
    <xf borderId="4" fillId="3" fontId="4" numFmtId="0" xfId="0" applyAlignment="1" applyBorder="1" applyFont="1">
      <alignment horizontal="left" vertical="center"/>
    </xf>
    <xf borderId="4" fillId="3" fontId="39" numFmtId="0" xfId="0" applyAlignment="1" applyBorder="1" applyFont="1">
      <alignment shrinkToFit="0" vertical="center" wrapText="0"/>
    </xf>
    <xf borderId="4" fillId="3" fontId="39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Daily conversation distribution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Statistics!$B$2</c:f>
            </c:strRef>
          </c:tx>
          <c:spPr>
            <a:solidFill>
              <a:schemeClr val="accent1"/>
            </a:solidFill>
          </c:spPr>
          <c:cat>
            <c:strRef>
              <c:f>Statistics!$A$3:$A$8</c:f>
            </c:strRef>
          </c:cat>
          <c:val>
            <c:numRef>
              <c:f>Statistics!$B$3:$B$8</c:f>
              <c:numCache/>
            </c:numRef>
          </c:val>
        </c:ser>
        <c:axId val="177528655"/>
        <c:axId val="299407803"/>
      </c:barChart>
      <c:catAx>
        <c:axId val="17752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407803"/>
      </c:catAx>
      <c:valAx>
        <c:axId val="299407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5286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Turn Rating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Statistics!$H$2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Statistics!$G$3:$G$7</c:f>
            </c:strRef>
          </c:cat>
          <c:val>
            <c:numRef>
              <c:f>Statistics!$H$3:$H$7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Rating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Statistics!$L$2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Statistics!$K$3:$K$7</c:f>
            </c:strRef>
          </c:cat>
          <c:val>
            <c:numRef>
              <c:f>Statistics!$L$3:$L$7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conversations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Statistics!$B$30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Statistics!$A$31:$A$33</c:f>
            </c:strRef>
          </c:cat>
          <c:val>
            <c:numRef>
              <c:f>Statistics!$B$31:$B$33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3276600" cy="20478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0</xdr:row>
      <xdr:rowOff>190500</xdr:rowOff>
    </xdr:from>
    <xdr:ext cx="3352800" cy="2095500"/>
    <xdr:graphicFrame>
      <xdr:nvGraphicFramePr>
        <xdr:cNvPr id="2" name="Chart 2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66675</xdr:colOff>
      <xdr:row>0</xdr:row>
      <xdr:rowOff>190500</xdr:rowOff>
    </xdr:from>
    <xdr:ext cx="3352800" cy="2095500"/>
    <xdr:graphicFrame>
      <xdr:nvGraphicFramePr>
        <xdr:cNvPr id="3" name="Chart 3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47625</xdr:colOff>
      <xdr:row>29</xdr:row>
      <xdr:rowOff>0</xdr:rowOff>
    </xdr:from>
    <xdr:ext cx="3362325" cy="2047875"/>
    <xdr:graphicFrame>
      <xdr:nvGraphicFramePr>
        <xdr:cNvPr id="4" name="Chart 4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inio.dev.ftech.ai/salebot-report-v1-de20ab19/cfa516312229951a022bdbdb371c2e8df343b9f0be3d5d79923ee4e598c1a2a6.jpg" TargetMode="External"/><Relationship Id="rId2" Type="http://schemas.openxmlformats.org/officeDocument/2006/relationships/hyperlink" Target="https://minio.dev.ftech.ai/salebot-report-v1-de20ab19/50c230fb0d7a549e4cbc3bfabfbf4b45bee4c7b630e8950ce2f798792ed25855.jpg" TargetMode="External"/><Relationship Id="rId3" Type="http://schemas.openxmlformats.org/officeDocument/2006/relationships/hyperlink" Target="https://minio.dev.ftech.ai/salebot-report-v1-de20ab19/5bf3914a4aaa1ceafad814c6f5a40ad38d689fca29855679f15550448cc641d9.jpg" TargetMode="External"/><Relationship Id="rId4" Type="http://schemas.openxmlformats.org/officeDocument/2006/relationships/hyperlink" Target="https://minio.dev.ftech.ai/salebot-report-v1-de20ab19/b231ffa55fe42b445a81e1e65dba5777d529053e659cc6ee2de4c793ae02f672.jpg" TargetMode="External"/><Relationship Id="rId5" Type="http://schemas.openxmlformats.org/officeDocument/2006/relationships/hyperlink" Target="https://minio.dev.ftech.ai/salebot-report-v1-de20ab19/4b0032b6de91b5a76e025485b1fd7932dbd480973cd0299d286c4492414f0d81.jpg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hopee.vn/product/36371562/7601928916" TargetMode="External"/><Relationship Id="rId2" Type="http://schemas.openxmlformats.org/officeDocument/2006/relationships/hyperlink" Target="https://minio.dev.ftech.ai/salebot-report-v1-de20ab19/9bc3cfde63acb667bce62b75df1d5754a8ef102ae81ab506d98b67a5fdde3aff.jpg" TargetMode="External"/><Relationship Id="rId3" Type="http://schemas.openxmlformats.org/officeDocument/2006/relationships/hyperlink" Target="https://minio.dev.ftech.ai/salebot-report-v1-de20ab19/b93bc475f0b24e3a88b672c88377a973b8f0682a7b4988e228f49b0f4ba6480b.jpg" TargetMode="External"/><Relationship Id="rId4" Type="http://schemas.openxmlformats.org/officeDocument/2006/relationships/hyperlink" Target="https://minio.dev.ftech.ai/salebot-report-v1-de20ab19/1fddb93ea13f6dc97b791fa4be11e545303e97bde7aea25e405c94a766312e54.jpg" TargetMode="External"/><Relationship Id="rId5" Type="http://schemas.openxmlformats.org/officeDocument/2006/relationships/hyperlink" Target="https://minio.dev.ftech.ai/salebot-report-v1-de20ab19/0472229f0375295bdf189eae0340935c188d61eb6ef74203ce602c767ed58c4a.jpg" TargetMode="External"/><Relationship Id="rId6" Type="http://schemas.openxmlformats.org/officeDocument/2006/relationships/hyperlink" Target="https://minio.dev.ftech.ai/salebot-report-v1-de20ab19/0472229f0375295bdf189eae0340935c188d61eb6ef74203ce602c767ed58c4a.jpg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minio.dev.ftech.ai/salebot-report-v1-de20ab19/0b062453ba1a9ea753b78a6d3741cf5a98104296fde6f573f7a868bd22680d62.jpg" TargetMode="External"/><Relationship Id="rId3" Type="http://schemas.openxmlformats.org/officeDocument/2006/relationships/hyperlink" Target="https://minio.dev.ftech.ai/salebot-report-v1-de20ab19/5c529d153f52d3281fa18ba75747524753ccd9814f95af392b3572b7f8d080d8.jpg" TargetMode="External"/><Relationship Id="rId4" Type="http://schemas.openxmlformats.org/officeDocument/2006/relationships/hyperlink" Target="https://minio.dev.ftech.ai/salebot-report-v1-de20ab19/83cc3d7535932f6c6616acd3743d8a685f7948362f7ec78849a7bf8d7f6029f9.jpg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inio.dev.ftech.ai/salebot-report-v1-de20ab19/7b9a9bc8d68a331ee83a0b52369f2c43a3d0caf2d803687b840a2e5190db8d36.jp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babeshop.ftech.ai/cms/products/2017" TargetMode="External"/><Relationship Id="rId3" Type="http://schemas.openxmlformats.org/officeDocument/2006/relationships/hyperlink" Target="https://www.facebook.com/shopgauvabingo/posts/2515032635473726" TargetMode="External"/><Relationship Id="rId4" Type="http://schemas.openxmlformats.org/officeDocument/2006/relationships/hyperlink" Target="https://www.facebook.com/shopgauvabingo/posts/2514173622226294" TargetMode="External"/><Relationship Id="rId10" Type="http://schemas.openxmlformats.org/officeDocument/2006/relationships/vmlDrawing" Target="../drawings/vmlDrawing2.vml"/><Relationship Id="rId9" Type="http://schemas.openxmlformats.org/officeDocument/2006/relationships/drawing" Target="../drawings/drawing6.xml"/><Relationship Id="rId5" Type="http://schemas.openxmlformats.org/officeDocument/2006/relationships/hyperlink" Target="https://www.facebook.com/shopgauvabingo/posts/2515039808806342" TargetMode="External"/><Relationship Id="rId6" Type="http://schemas.openxmlformats.org/officeDocument/2006/relationships/hyperlink" Target="https://www.facebook.com/shopgauvabingo/posts/2515038355473154" TargetMode="External"/><Relationship Id="rId7" Type="http://schemas.openxmlformats.org/officeDocument/2006/relationships/hyperlink" Target="https://www.facebook.com/shopgauvabingo/posts/2513354802308176" TargetMode="External"/><Relationship Id="rId8" Type="http://schemas.openxmlformats.org/officeDocument/2006/relationships/hyperlink" Target="https://shopee.vn/product/36371562/6542250866?smtt=0.0.9&amp;fbclid=IwAR2qg21YySEotNL7VYs2JgCj3n6Ynfi-GCK3IN-WJygkU3eHaEUgCqppG9A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content.xx.fbcdn.net/v/t1.15752-9/109868122_675328076391315_1649207026110575466_n.jpg?_nc_cat=104&amp;_nc_sid=b96e70&amp;_nc_oc=AQk-gtjA4ONRwzEHKOVTNGvYgrbgz2QTy2RMOyMmAHjZ8niD6IV5KFbQ-4Pvq6ZIljNrLRgKszoIXFA8k405gnaW&amp;_nc_ad=z-m&amp;_nc_cid=0&amp;_nc_ht=scontent.xx&amp;oh=5a607d939e1391c4908697395154e233&amp;oe=5F345495" TargetMode="External"/><Relationship Id="rId2" Type="http://schemas.openxmlformats.org/officeDocument/2006/relationships/hyperlink" Target="https://scontent.xx.fbcdn.net/v/t1.15752-9/109329460_300718917861146_7922539172103880927_n.jpg?_nc_cat=102&amp;_nc_sid=b96e70&amp;_nc_ohc=S94COlTqMjcAX8Hmq_8&amp;_nc_ad=z-m&amp;_nc_cid=0&amp;_nc_ht=scontent.xx&amp;oh=c3a8994649c096f38c1bef06141b1cca&amp;oe=5F338A0C" TargetMode="External"/><Relationship Id="rId3" Type="http://schemas.openxmlformats.org/officeDocument/2006/relationships/hyperlink" Target="https://scontent.xx.fbcdn.net/v/t1.15752-9/107367992_572346516810881_1024879180551255775_n.jpg?_nc_cat=111&amp;_nc_sid=b96e70&amp;_nc_ohc=6RaTER8zi_oAX-hJiJn&amp;_nc_ad=z-m&amp;_nc_cid=0&amp;_nc_ht=scontent.xx&amp;oh=1ce997d127ab606a68c2f8de8db487ea&amp;oe=5F34227E" TargetMode="External"/><Relationship Id="rId4" Type="http://schemas.openxmlformats.org/officeDocument/2006/relationships/hyperlink" Target="https://scontent.xx.fbcdn.net/v/t1.15752-9/107486767_3576272385733826_5621131008893083230_n.jpg?_nc_cat=108&amp;_nc_sid=b96e70&amp;_nc_ohc=mNHfhtIJQbUAX-COpTH&amp;_nc_ad=z-m&amp;_nc_cid=0&amp;_nc_ht=scontent.xx&amp;oh=ad360111ffe9af8bf151ce63f7853d48&amp;oe=5F30CA51" TargetMode="External"/><Relationship Id="rId5" Type="http://schemas.openxmlformats.org/officeDocument/2006/relationships/hyperlink" Target="https://scontent.xx.fbcdn.net/v/t1.15752-9/109120219_914185992382239_8713342984520644159_n.jpg?_nc_cat=110&amp;_nc_sid=b96e70&amp;_nc_ohc=JUwgLngkcukAX_TK6iU&amp;_nc_ad=z-m&amp;_nc_cid=0&amp;_nc_ht=scontent.xx&amp;oh=c71898e4b9ace0354a159a7aa6e19709&amp;oe=5F30E9A8" TargetMode="External"/><Relationship Id="rId6" Type="http://schemas.openxmlformats.org/officeDocument/2006/relationships/hyperlink" Target="https://scontent.xx.fbcdn.net/v/t1.15752-9/105427190_747746172639669_3655270502832131495_n.jpg?_nc_cat=104&amp;_nc_sid=b96e70&amp;_nc_ohc=u8AUcqoVv4IAX-xfmLS&amp;_nc_ad=z-m&amp;_nc_cid=0&amp;_nc_ht=scontent.xx&amp;oh=b630d2469ffffa744ee3a83809ddd2f1&amp;oe=5F32DF90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scontent.xx.fbcdn.net/v/t1.15752-9/109808952_319928749034098_6002254674412609877_n.jpg?_nc_cat=105&amp;_nc_sid=b96e70&amp;_nc_ohc=tb4fOFlAPY8AX82RyNo&amp;_nc_ad=z-m&amp;_nc_cid=0&amp;_nc_ht=scontent.xx&amp;oh=677ffb2a4686def5d3a0487e333f1171&amp;oe=5F3861EB" TargetMode="External"/><Relationship Id="rId2" Type="http://schemas.openxmlformats.org/officeDocument/2006/relationships/hyperlink" Target="https://scontent.xx.fbcdn.net/v/t1.15752-9/107736157_820918791772983_8930018655708392204_n.jpg?_nc_cat=104&amp;_nc_sid=b96e70&amp;_nc_ad=z-m&amp;_nc_cid=0&amp;_nc_ht=scontent.xx&amp;oh=a8436a138528adc6e0ca20519c836147&amp;oe=5F3491A7" TargetMode="External"/><Relationship Id="rId3" Type="http://schemas.openxmlformats.org/officeDocument/2006/relationships/hyperlink" Target="https://scontent.xx.fbcdn.net/v/t1.15752-9/108814502_953948938362436_7589606413081912383_n.jpg?_nc_cat=105&amp;_nc_sid=b96e70&amp;_nc_oc=AQlaNpm85LOxpleN_IMH1WUONo6EYI3lQE0TlXhWCjJFm5eHHCAIRGhkHwLoehraN9HSpEQ_1kvNUky-5TakgdHy&amp;_nc_ad=z-m&amp;_nc_cid=0&amp;_nc_ht=scontent.xx&amp;oh=d1f8fbc2abc963bb09b5f2f7cce6a5f0&amp;oe=5F33CE5E" TargetMode="External"/><Relationship Id="rId4" Type="http://schemas.openxmlformats.org/officeDocument/2006/relationships/hyperlink" Target="https://scontent.xx.fbcdn.net/v/t1.15752-9/107666166_976421802786778_4326425833058115355_n.jpg?_nc_cat=105&amp;_nc_sid=b96e70&amp;_nc_ohc=M3FDJ6tisUEAX__D8OW&amp;_nc_ad=z-m&amp;_nc_cid=0&amp;_nc_ht=scontent.xx&amp;oh=ab567ffb4ef07785578335f5b57a0aae&amp;oe=5F329983" TargetMode="External"/><Relationship Id="rId5" Type="http://schemas.openxmlformats.org/officeDocument/2006/relationships/hyperlink" Target="https://scontent.xx.fbcdn.net/v/t1.15752-9/107609516_300353194488564_3058628256748303256_n.jpg?_nc_cat=111&amp;_nc_sid=b96e70&amp;_nc_ohc=agJf0d_8TCUAX88MkCj&amp;_nc_ad=z-m&amp;_nc_cid=0&amp;_nc_ht=scontent.xx&amp;oh=79b21eafe420197f78e6baff9a8b6a67&amp;oe=5F3379F7" TargetMode="External"/><Relationship Id="rId6" Type="http://schemas.openxmlformats.org/officeDocument/2006/relationships/hyperlink" Target="https://scontent.xx.fbcdn.net/v/t1.15752-9/108549501_199728561457774_8537790724710815689_n.jpg?_nc_cat=103&amp;_nc_sid=b96e70&amp;_nc_ohc=gAPsAozWtNoAX-pRzU_&amp;_nc_ad=z-m&amp;_nc_cid=0&amp;_nc_ht=scontent.xx&amp;oh=b73f1a9a977df119b2eb5691f3395bad&amp;oe=5F315A16" TargetMode="External"/><Relationship Id="rId7" Type="http://schemas.openxmlformats.org/officeDocument/2006/relationships/hyperlink" Target="https://scontent.xx.fbcdn.net/v/t1.15752-9/107486767_3576272385733826_5621131008893083230_n.jpg?_nc_cat=108&amp;_nc_sid=b96e70&amp;_nc_ohc=mNHfhtIJQbUAX-COpTH&amp;_nc_ad=z-m&amp;_nc_cid=0&amp;_nc_ht=scontent.xx&amp;oh=ad360111ffe9af8bf151ce63f7853d48&amp;oe=5F30CA51" TargetMode="External"/><Relationship Id="rId8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7.86"/>
    <col customWidth="1" min="5" max="5" width="27.0"/>
    <col customWidth="1" min="6" max="6" width="14.14"/>
    <col customWidth="1" min="8" max="8" width="20.71"/>
    <col hidden="1" min="10" max="10" width="14.43"/>
    <col customWidth="1" min="11" max="11" width="27.29"/>
    <col customWidth="1" min="12" max="12" width="18.0"/>
    <col hidden="1" min="13" max="13" width="14.43"/>
    <col customWidth="1" min="21" max="21" width="23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X1" s="8"/>
      <c r="Y1" s="8"/>
      <c r="Z1" s="8"/>
      <c r="AA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X2" s="8"/>
      <c r="Y2" s="8"/>
      <c r="Z2" s="8"/>
      <c r="AA2" s="8"/>
    </row>
    <row r="3" ht="69.0" customHeight="1">
      <c r="A3" s="11">
        <f t="shared" ref="A3:A58" si="1">if(left(D3,16)=left(D2,16),A2,A2+1)</f>
        <v>1</v>
      </c>
      <c r="B3" s="12" t="s">
        <v>23</v>
      </c>
      <c r="C3" s="13">
        <v>44025.94458532035</v>
      </c>
      <c r="D3" s="14" t="s">
        <v>24</v>
      </c>
      <c r="E3" s="15" t="s">
        <v>25</v>
      </c>
      <c r="F3" s="16" t="str">
        <f>image("https://minio.dev.ftech.ai/salebot-report-v1-de20ab19/febb1ea68eeb8504276eee015a1b5cec421fecee5040290d751bc043e898c104.jpg")</f>
        <v/>
      </c>
      <c r="G3" s="17" t="s">
        <v>26</v>
      </c>
      <c r="H3" s="17" t="s">
        <v>27</v>
      </c>
      <c r="I3" s="17" t="s">
        <v>28</v>
      </c>
      <c r="J3" s="18" t="s">
        <v>29</v>
      </c>
      <c r="K3" s="15" t="s">
        <v>30</v>
      </c>
      <c r="L3" s="17" t="s">
        <v>31</v>
      </c>
      <c r="M3" s="17" t="s">
        <v>32</v>
      </c>
      <c r="N3" s="16"/>
      <c r="O3" s="19" t="s">
        <v>33</v>
      </c>
      <c r="P3" s="20"/>
      <c r="Q3" s="21" t="s">
        <v>34</v>
      </c>
      <c r="R3" s="20"/>
      <c r="S3" s="20"/>
      <c r="T3" s="20"/>
      <c r="U3" s="19"/>
      <c r="V3" s="20"/>
      <c r="X3" s="22"/>
      <c r="Y3" s="22"/>
      <c r="Z3" s="22"/>
      <c r="AA3" s="22"/>
    </row>
    <row r="4" ht="27.0" customHeight="1">
      <c r="A4" s="11">
        <f t="shared" si="1"/>
        <v>1</v>
      </c>
      <c r="B4" s="12" t="s">
        <v>23</v>
      </c>
      <c r="C4" s="13">
        <v>44025.94459644049</v>
      </c>
      <c r="D4" s="14" t="s">
        <v>24</v>
      </c>
      <c r="E4" s="15" t="s">
        <v>35</v>
      </c>
      <c r="F4" s="16" t="str">
        <f t="shared" ref="F4:F8" si="2">image("")</f>
        <v/>
      </c>
      <c r="G4" s="17" t="s">
        <v>26</v>
      </c>
      <c r="H4" s="23"/>
      <c r="I4" s="17" t="s">
        <v>28</v>
      </c>
      <c r="J4" s="18" t="s">
        <v>29</v>
      </c>
      <c r="K4" s="15" t="s">
        <v>36</v>
      </c>
      <c r="L4" s="23" t="s">
        <v>31</v>
      </c>
      <c r="M4" s="16"/>
      <c r="N4" s="23" t="s">
        <v>37</v>
      </c>
      <c r="O4" s="19" t="s">
        <v>38</v>
      </c>
      <c r="P4" s="20"/>
      <c r="Q4" s="9"/>
      <c r="R4" s="19" t="s">
        <v>39</v>
      </c>
      <c r="S4" s="19"/>
      <c r="T4" s="20"/>
      <c r="U4" s="24" t="s">
        <v>40</v>
      </c>
      <c r="V4" s="19" t="s">
        <v>41</v>
      </c>
      <c r="X4" s="22"/>
      <c r="Y4" s="22"/>
      <c r="Z4" s="22"/>
      <c r="AA4" s="22"/>
    </row>
    <row r="5" ht="27.0" customHeight="1">
      <c r="A5" s="10">
        <f t="shared" si="1"/>
        <v>2</v>
      </c>
      <c r="B5" s="25" t="s">
        <v>23</v>
      </c>
      <c r="C5" s="26">
        <v>44025.89631557551</v>
      </c>
      <c r="D5" s="27" t="s">
        <v>42</v>
      </c>
      <c r="E5" s="28" t="s">
        <v>43</v>
      </c>
      <c r="F5" s="29" t="str">
        <f t="shared" si="2"/>
        <v/>
      </c>
      <c r="G5" s="30" t="s">
        <v>26</v>
      </c>
      <c r="H5" s="31" t="s">
        <v>44</v>
      </c>
      <c r="I5" s="30" t="s">
        <v>45</v>
      </c>
      <c r="J5" s="32" t="s">
        <v>46</v>
      </c>
      <c r="K5" s="28" t="s">
        <v>47</v>
      </c>
      <c r="L5" s="31" t="s">
        <v>48</v>
      </c>
      <c r="M5" s="29"/>
      <c r="N5" s="31" t="s">
        <v>49</v>
      </c>
      <c r="O5" s="33" t="s">
        <v>50</v>
      </c>
      <c r="P5" s="34"/>
      <c r="Q5" s="35" t="s">
        <v>50</v>
      </c>
      <c r="R5" s="34"/>
      <c r="S5" s="34"/>
      <c r="T5" s="34"/>
      <c r="U5" s="34"/>
      <c r="V5" s="34"/>
      <c r="X5" s="22"/>
      <c r="Y5" s="22"/>
      <c r="Z5" s="22"/>
      <c r="AA5" s="22"/>
    </row>
    <row r="6" ht="27.0" customHeight="1">
      <c r="A6" s="10">
        <f t="shared" si="1"/>
        <v>2</v>
      </c>
      <c r="B6" s="25" t="s">
        <v>23</v>
      </c>
      <c r="C6" s="26">
        <v>44025.8963162841</v>
      </c>
      <c r="D6" s="27" t="s">
        <v>42</v>
      </c>
      <c r="E6" s="28" t="s">
        <v>51</v>
      </c>
      <c r="F6" s="29" t="str">
        <f t="shared" si="2"/>
        <v/>
      </c>
      <c r="G6" s="30" t="s">
        <v>52</v>
      </c>
      <c r="H6" s="30"/>
      <c r="I6" s="30" t="s">
        <v>53</v>
      </c>
      <c r="J6" s="32" t="s">
        <v>29</v>
      </c>
      <c r="K6" s="28" t="s">
        <v>54</v>
      </c>
      <c r="L6" s="29"/>
      <c r="M6" s="29"/>
      <c r="N6" s="29"/>
      <c r="O6" s="33" t="s">
        <v>50</v>
      </c>
      <c r="P6" s="34"/>
      <c r="Q6" s="9"/>
      <c r="R6" s="34"/>
      <c r="S6" s="34"/>
      <c r="T6" s="34"/>
      <c r="U6" s="33"/>
      <c r="V6" s="34"/>
      <c r="X6" s="22"/>
      <c r="Y6" s="22"/>
      <c r="Z6" s="22"/>
      <c r="AA6" s="22"/>
    </row>
    <row r="7" ht="27.0" customHeight="1">
      <c r="A7" s="11">
        <f t="shared" si="1"/>
        <v>3</v>
      </c>
      <c r="B7" s="12" t="s">
        <v>23</v>
      </c>
      <c r="C7" s="13">
        <v>44025.79172925041</v>
      </c>
      <c r="D7" s="14" t="s">
        <v>55</v>
      </c>
      <c r="E7" s="15" t="s">
        <v>56</v>
      </c>
      <c r="F7" s="16" t="str">
        <f t="shared" si="2"/>
        <v/>
      </c>
      <c r="G7" s="17" t="s">
        <v>57</v>
      </c>
      <c r="H7" s="23"/>
      <c r="I7" s="17" t="s">
        <v>53</v>
      </c>
      <c r="J7" s="18" t="s">
        <v>58</v>
      </c>
      <c r="K7" s="36" t="s">
        <v>59</v>
      </c>
      <c r="L7" s="16"/>
      <c r="M7" s="16"/>
      <c r="N7" s="16"/>
      <c r="O7" s="19" t="s">
        <v>33</v>
      </c>
      <c r="P7" s="20"/>
      <c r="Q7" s="21" t="s">
        <v>34</v>
      </c>
      <c r="R7" s="20"/>
      <c r="S7" s="20"/>
      <c r="T7" s="20"/>
      <c r="U7" s="20"/>
      <c r="V7" s="20"/>
      <c r="X7" s="22"/>
      <c r="Y7" s="22"/>
      <c r="Z7" s="22"/>
      <c r="AA7" s="22"/>
    </row>
    <row r="8" ht="27.0" customHeight="1">
      <c r="A8" s="11">
        <f t="shared" si="1"/>
        <v>3</v>
      </c>
      <c r="B8" s="12" t="s">
        <v>23</v>
      </c>
      <c r="C8" s="13">
        <v>44025.7917419027</v>
      </c>
      <c r="D8" s="14" t="s">
        <v>55</v>
      </c>
      <c r="E8" s="15" t="s">
        <v>60</v>
      </c>
      <c r="F8" s="16" t="str">
        <f t="shared" si="2"/>
        <v/>
      </c>
      <c r="G8" s="17" t="s">
        <v>26</v>
      </c>
      <c r="H8" s="17"/>
      <c r="I8" s="17" t="s">
        <v>61</v>
      </c>
      <c r="J8" s="18" t="s">
        <v>62</v>
      </c>
      <c r="K8" s="15" t="s">
        <v>63</v>
      </c>
      <c r="L8" s="37"/>
      <c r="M8" s="37"/>
      <c r="N8" s="23" t="s">
        <v>64</v>
      </c>
      <c r="O8" s="19" t="s">
        <v>33</v>
      </c>
      <c r="P8" s="20"/>
      <c r="Q8" s="9"/>
      <c r="R8" s="20"/>
      <c r="S8" s="20"/>
      <c r="T8" s="20"/>
      <c r="U8" s="19" t="s">
        <v>65</v>
      </c>
      <c r="V8" s="19" t="s">
        <v>41</v>
      </c>
      <c r="X8" s="22"/>
      <c r="Y8" s="22"/>
      <c r="Z8" s="22"/>
      <c r="AA8" s="22"/>
    </row>
    <row r="9" ht="90.75" customHeight="1">
      <c r="A9" s="10">
        <f t="shared" si="1"/>
        <v>4</v>
      </c>
      <c r="B9" s="25" t="s">
        <v>23</v>
      </c>
      <c r="C9" s="26">
        <v>44025.74312182515</v>
      </c>
      <c r="D9" s="27" t="s">
        <v>66</v>
      </c>
      <c r="E9" s="28" t="s">
        <v>67</v>
      </c>
      <c r="F9" s="29" t="str">
        <f>image("https://minio.dev.ftech.ai/salebot-report-v1-de20ab19/3cd731ca7aab3adfbece16b313b2139041ff03efc80ff92177e666e15393e34f.jpg")</f>
        <v/>
      </c>
      <c r="G9" s="30" t="s">
        <v>26</v>
      </c>
      <c r="H9" s="30" t="s">
        <v>68</v>
      </c>
      <c r="I9" s="30" t="s">
        <v>69</v>
      </c>
      <c r="J9" s="32" t="s">
        <v>70</v>
      </c>
      <c r="K9" s="38" t="s">
        <v>71</v>
      </c>
      <c r="L9" s="29"/>
      <c r="M9" s="31" t="s">
        <v>72</v>
      </c>
      <c r="N9" s="29"/>
      <c r="O9" s="33" t="s">
        <v>38</v>
      </c>
      <c r="P9" s="34"/>
      <c r="Q9" s="33" t="s">
        <v>38</v>
      </c>
      <c r="R9" s="34"/>
      <c r="S9" s="34"/>
      <c r="T9" s="34"/>
      <c r="U9" s="33" t="s">
        <v>73</v>
      </c>
      <c r="V9" s="34"/>
      <c r="X9" s="22"/>
      <c r="Y9" s="22"/>
      <c r="Z9" s="22"/>
      <c r="AA9" s="22"/>
    </row>
    <row r="10" ht="72.0" customHeight="1">
      <c r="A10" s="11">
        <f t="shared" si="1"/>
        <v>5</v>
      </c>
      <c r="B10" s="12" t="s">
        <v>23</v>
      </c>
      <c r="C10" s="13">
        <v>44025.70646199816</v>
      </c>
      <c r="D10" s="14" t="s">
        <v>74</v>
      </c>
      <c r="E10" s="15" t="s">
        <v>75</v>
      </c>
      <c r="F10" s="16" t="str">
        <f>image("https://minio.dev.ftech.ai/salebot-report-v1-de20ab19/38e0248e15c94fbbba4751bc763cd2cb9eca14e289a294c678d60bf093cf29b5.jpg")</f>
        <v/>
      </c>
      <c r="G10" s="17" t="s">
        <v>26</v>
      </c>
      <c r="H10" s="23" t="s">
        <v>76</v>
      </c>
      <c r="I10" s="17" t="s">
        <v>28</v>
      </c>
      <c r="J10" s="18" t="s">
        <v>29</v>
      </c>
      <c r="K10" s="15" t="s">
        <v>77</v>
      </c>
      <c r="L10" s="23" t="s">
        <v>78</v>
      </c>
      <c r="M10" s="23" t="s">
        <v>79</v>
      </c>
      <c r="N10" s="16"/>
      <c r="O10" s="19" t="s">
        <v>38</v>
      </c>
      <c r="P10" s="20"/>
      <c r="Q10" s="21" t="s">
        <v>38</v>
      </c>
      <c r="R10" s="19" t="s">
        <v>80</v>
      </c>
      <c r="S10" s="20"/>
      <c r="T10" s="20"/>
      <c r="U10" s="19" t="s">
        <v>81</v>
      </c>
      <c r="V10" s="20"/>
      <c r="X10" s="22"/>
      <c r="Y10" s="22"/>
      <c r="Z10" s="22"/>
      <c r="AA10" s="22"/>
    </row>
    <row r="11" ht="27.0" customHeight="1">
      <c r="A11" s="11">
        <f t="shared" si="1"/>
        <v>5</v>
      </c>
      <c r="B11" s="12" t="s">
        <v>23</v>
      </c>
      <c r="C11" s="13">
        <v>44025.70646245794</v>
      </c>
      <c r="D11" s="14" t="s">
        <v>74</v>
      </c>
      <c r="E11" s="15" t="s">
        <v>82</v>
      </c>
      <c r="F11" s="16" t="str">
        <f>image("")</f>
        <v/>
      </c>
      <c r="G11" s="17" t="s">
        <v>83</v>
      </c>
      <c r="H11" s="17" t="s">
        <v>84</v>
      </c>
      <c r="I11" s="17" t="s">
        <v>85</v>
      </c>
      <c r="J11" s="18" t="s">
        <v>86</v>
      </c>
      <c r="K11" s="15" t="s">
        <v>87</v>
      </c>
      <c r="L11" s="37"/>
      <c r="M11" s="37"/>
      <c r="N11" s="16"/>
      <c r="O11" s="19" t="s">
        <v>38</v>
      </c>
      <c r="P11" s="19"/>
      <c r="Q11" s="9"/>
      <c r="R11" s="19"/>
      <c r="S11" s="20"/>
      <c r="T11" s="20"/>
      <c r="U11" s="19"/>
      <c r="V11" s="20"/>
      <c r="X11" s="22"/>
      <c r="Y11" s="22"/>
      <c r="Z11" s="22"/>
      <c r="AA11" s="22"/>
    </row>
    <row r="12" ht="84.0" customHeight="1">
      <c r="A12" s="10">
        <f t="shared" si="1"/>
        <v>6</v>
      </c>
      <c r="B12" s="25" t="s">
        <v>23</v>
      </c>
      <c r="C12" s="26">
        <v>44025.59275086257</v>
      </c>
      <c r="D12" s="27" t="s">
        <v>88</v>
      </c>
      <c r="E12" s="39" t="s">
        <v>89</v>
      </c>
      <c r="F12" s="29" t="str">
        <f>image("https://minio.dev.ftech.ai/salebot-report-v1-de20ab19/cfa516312229951a022bdbdb371c2e8df343b9f0be3d5d79923ee4e598c1a2a6.jpg")</f>
        <v/>
      </c>
      <c r="G12" s="30" t="s">
        <v>90</v>
      </c>
      <c r="H12" s="31" t="s">
        <v>91</v>
      </c>
      <c r="I12" s="30" t="s">
        <v>92</v>
      </c>
      <c r="J12" s="32" t="s">
        <v>86</v>
      </c>
      <c r="K12" s="28" t="s">
        <v>93</v>
      </c>
      <c r="L12" s="29"/>
      <c r="M12" s="29"/>
      <c r="N12" s="29"/>
      <c r="O12" s="33" t="s">
        <v>33</v>
      </c>
      <c r="P12" s="34"/>
      <c r="Q12" s="35" t="s">
        <v>34</v>
      </c>
      <c r="R12" s="34"/>
      <c r="S12" s="34"/>
      <c r="T12" s="34"/>
      <c r="U12" s="34"/>
      <c r="V12" s="34"/>
      <c r="X12" s="22"/>
      <c r="Y12" s="22"/>
      <c r="Z12" s="22"/>
      <c r="AA12" s="22"/>
    </row>
    <row r="13" ht="27.0" customHeight="1">
      <c r="A13" s="10">
        <f t="shared" si="1"/>
        <v>6</v>
      </c>
      <c r="B13" s="25" t="s">
        <v>23</v>
      </c>
      <c r="C13" s="26">
        <v>44025.60456364212</v>
      </c>
      <c r="D13" s="27" t="s">
        <v>88</v>
      </c>
      <c r="E13" s="28" t="s">
        <v>94</v>
      </c>
      <c r="F13" s="29" t="str">
        <f t="shared" ref="F13:F16" si="3">image("")</f>
        <v/>
      </c>
      <c r="G13" s="30" t="s">
        <v>26</v>
      </c>
      <c r="H13" s="30" t="s">
        <v>95</v>
      </c>
      <c r="I13" s="30" t="s">
        <v>28</v>
      </c>
      <c r="J13" s="32" t="s">
        <v>29</v>
      </c>
      <c r="K13" s="28" t="s">
        <v>77</v>
      </c>
      <c r="L13" s="30" t="s">
        <v>96</v>
      </c>
      <c r="M13" s="30" t="s">
        <v>97</v>
      </c>
      <c r="N13" s="31" t="s">
        <v>49</v>
      </c>
      <c r="O13" s="33" t="s">
        <v>33</v>
      </c>
      <c r="P13" s="34"/>
      <c r="Q13" s="40"/>
      <c r="R13" s="33"/>
      <c r="S13" s="34"/>
      <c r="T13" s="34"/>
      <c r="U13" s="34"/>
      <c r="V13" s="34"/>
      <c r="X13" s="22"/>
      <c r="Y13" s="22"/>
      <c r="Z13" s="22"/>
      <c r="AA13" s="22"/>
    </row>
    <row r="14" ht="27.0" customHeight="1">
      <c r="A14" s="10">
        <f t="shared" si="1"/>
        <v>6</v>
      </c>
      <c r="B14" s="25" t="s">
        <v>23</v>
      </c>
      <c r="C14" s="26">
        <v>44025.60512070522</v>
      </c>
      <c r="D14" s="27" t="s">
        <v>88</v>
      </c>
      <c r="E14" s="28" t="s">
        <v>98</v>
      </c>
      <c r="F14" s="29" t="str">
        <f t="shared" si="3"/>
        <v/>
      </c>
      <c r="G14" s="30" t="s">
        <v>26</v>
      </c>
      <c r="H14" s="30" t="s">
        <v>99</v>
      </c>
      <c r="I14" s="30" t="s">
        <v>28</v>
      </c>
      <c r="J14" s="32" t="s">
        <v>29</v>
      </c>
      <c r="K14" s="28" t="s">
        <v>100</v>
      </c>
      <c r="L14" s="31" t="s">
        <v>101</v>
      </c>
      <c r="M14" s="29"/>
      <c r="N14" s="29"/>
      <c r="O14" s="33" t="s">
        <v>33</v>
      </c>
      <c r="P14" s="34"/>
      <c r="Q14" s="40"/>
      <c r="R14" s="33"/>
      <c r="S14" s="34"/>
      <c r="T14" s="34"/>
      <c r="U14" s="33" t="s">
        <v>102</v>
      </c>
      <c r="V14" s="34"/>
      <c r="X14" s="22"/>
      <c r="Y14" s="22"/>
      <c r="Z14" s="22"/>
      <c r="AA14" s="22"/>
    </row>
    <row r="15" ht="27.0" customHeight="1">
      <c r="A15" s="10">
        <f t="shared" si="1"/>
        <v>6</v>
      </c>
      <c r="B15" s="25" t="s">
        <v>23</v>
      </c>
      <c r="C15" s="26">
        <v>44025.60512675827</v>
      </c>
      <c r="D15" s="27" t="s">
        <v>88</v>
      </c>
      <c r="E15" s="28" t="s">
        <v>103</v>
      </c>
      <c r="F15" s="29" t="str">
        <f t="shared" si="3"/>
        <v/>
      </c>
      <c r="G15" s="30" t="s">
        <v>104</v>
      </c>
      <c r="H15" s="31"/>
      <c r="I15" s="30" t="s">
        <v>105</v>
      </c>
      <c r="J15" s="32" t="s">
        <v>29</v>
      </c>
      <c r="K15" s="38" t="s">
        <v>106</v>
      </c>
      <c r="L15" s="29"/>
      <c r="M15" s="29"/>
      <c r="N15" s="29"/>
      <c r="O15" s="33" t="s">
        <v>33</v>
      </c>
      <c r="P15" s="34"/>
      <c r="Q15" s="9"/>
      <c r="R15" s="34"/>
      <c r="S15" s="34"/>
      <c r="T15" s="34"/>
      <c r="U15" s="34"/>
      <c r="V15" s="34"/>
      <c r="X15" s="22"/>
      <c r="Y15" s="22"/>
      <c r="Z15" s="22"/>
      <c r="AA15" s="22"/>
    </row>
    <row r="16" ht="27.0" customHeight="1">
      <c r="A16" s="11">
        <f t="shared" si="1"/>
        <v>7</v>
      </c>
      <c r="B16" s="12" t="s">
        <v>23</v>
      </c>
      <c r="C16" s="13">
        <v>44025.59824411928</v>
      </c>
      <c r="D16" s="14" t="s">
        <v>107</v>
      </c>
      <c r="E16" s="15" t="s">
        <v>56</v>
      </c>
      <c r="F16" s="16" t="str">
        <f t="shared" si="3"/>
        <v/>
      </c>
      <c r="G16" s="17" t="s">
        <v>57</v>
      </c>
      <c r="H16" s="17"/>
      <c r="I16" s="17" t="s">
        <v>53</v>
      </c>
      <c r="J16" s="18" t="s">
        <v>58</v>
      </c>
      <c r="K16" s="36" t="s">
        <v>108</v>
      </c>
      <c r="L16" s="37"/>
      <c r="M16" s="16"/>
      <c r="N16" s="16"/>
      <c r="O16" s="19" t="s">
        <v>33</v>
      </c>
      <c r="P16" s="20"/>
      <c r="Q16" s="21" t="s">
        <v>34</v>
      </c>
      <c r="R16" s="20"/>
      <c r="S16" s="20"/>
      <c r="T16" s="20"/>
      <c r="U16" s="20"/>
      <c r="V16" s="20"/>
      <c r="X16" s="22"/>
      <c r="Y16" s="22"/>
      <c r="Z16" s="22"/>
      <c r="AA16" s="22"/>
    </row>
    <row r="17" ht="72.75" customHeight="1">
      <c r="A17" s="11">
        <f t="shared" si="1"/>
        <v>7</v>
      </c>
      <c r="B17" s="12" t="s">
        <v>23</v>
      </c>
      <c r="C17" s="13">
        <v>44025.59836507175</v>
      </c>
      <c r="D17" s="14" t="s">
        <v>107</v>
      </c>
      <c r="E17" s="41" t="s">
        <v>109</v>
      </c>
      <c r="F17" s="16" t="str">
        <f>image("https://minio.dev.ftech.ai/salebot-report-v1-de20ab19/50c230fb0d7a549e4cbc3bfabfbf4b45bee4c7b630e8950ce2f798792ed25855.jpg")</f>
        <v/>
      </c>
      <c r="G17" s="17" t="s">
        <v>26</v>
      </c>
      <c r="H17" s="17" t="s">
        <v>110</v>
      </c>
      <c r="I17" s="17" t="s">
        <v>28</v>
      </c>
      <c r="J17" s="18" t="s">
        <v>29</v>
      </c>
      <c r="K17" s="15" t="s">
        <v>111</v>
      </c>
      <c r="L17" s="17" t="s">
        <v>112</v>
      </c>
      <c r="M17" s="17" t="s">
        <v>113</v>
      </c>
      <c r="N17" s="23" t="s">
        <v>49</v>
      </c>
      <c r="O17" s="19" t="s">
        <v>33</v>
      </c>
      <c r="P17" s="20"/>
      <c r="Q17" s="40"/>
      <c r="R17" s="20"/>
      <c r="S17" s="20"/>
      <c r="T17" s="20"/>
      <c r="U17" s="19"/>
      <c r="V17" s="20"/>
      <c r="X17" s="22"/>
      <c r="Y17" s="22"/>
      <c r="Z17" s="22"/>
      <c r="AA17" s="22"/>
    </row>
    <row r="18" ht="27.0" customHeight="1">
      <c r="A18" s="11">
        <f t="shared" si="1"/>
        <v>7</v>
      </c>
      <c r="B18" s="12" t="s">
        <v>23</v>
      </c>
      <c r="C18" s="13">
        <v>44025.60094794148</v>
      </c>
      <c r="D18" s="14" t="s">
        <v>107</v>
      </c>
      <c r="E18" s="15" t="s">
        <v>114</v>
      </c>
      <c r="F18" s="16" t="str">
        <f t="shared" ref="F18:F19" si="4">image("")</f>
        <v/>
      </c>
      <c r="G18" s="17" t="s">
        <v>26</v>
      </c>
      <c r="H18" s="23"/>
      <c r="I18" s="17" t="s">
        <v>28</v>
      </c>
      <c r="J18" s="18" t="s">
        <v>29</v>
      </c>
      <c r="K18" s="15" t="s">
        <v>115</v>
      </c>
      <c r="L18" s="23" t="s">
        <v>112</v>
      </c>
      <c r="M18" s="16"/>
      <c r="N18" s="23" t="s">
        <v>116</v>
      </c>
      <c r="O18" s="19" t="s">
        <v>117</v>
      </c>
      <c r="P18" s="20"/>
      <c r="Q18" s="40"/>
      <c r="R18" s="19" t="s">
        <v>39</v>
      </c>
      <c r="S18" s="20"/>
      <c r="T18" s="20"/>
      <c r="U18" s="24" t="s">
        <v>118</v>
      </c>
      <c r="V18" s="20"/>
      <c r="X18" s="22"/>
      <c r="Y18" s="22"/>
      <c r="Z18" s="22"/>
      <c r="AA18" s="22"/>
    </row>
    <row r="19" ht="27.0" customHeight="1">
      <c r="A19" s="11">
        <f t="shared" si="1"/>
        <v>7</v>
      </c>
      <c r="B19" s="12" t="s">
        <v>23</v>
      </c>
      <c r="C19" s="13">
        <v>44025.60095659628</v>
      </c>
      <c r="D19" s="14" t="s">
        <v>107</v>
      </c>
      <c r="E19" s="15" t="s">
        <v>119</v>
      </c>
      <c r="F19" s="16" t="str">
        <f t="shared" si="4"/>
        <v/>
      </c>
      <c r="G19" s="17" t="s">
        <v>104</v>
      </c>
      <c r="H19" s="17"/>
      <c r="I19" s="17" t="s">
        <v>105</v>
      </c>
      <c r="J19" s="18" t="s">
        <v>29</v>
      </c>
      <c r="K19" s="36" t="s">
        <v>106</v>
      </c>
      <c r="L19" s="37"/>
      <c r="M19" s="16"/>
      <c r="N19" s="16"/>
      <c r="O19" s="19" t="s">
        <v>33</v>
      </c>
      <c r="P19" s="19"/>
      <c r="Q19" s="9"/>
      <c r="R19" s="19"/>
      <c r="S19" s="20"/>
      <c r="T19" s="20"/>
      <c r="U19" s="19"/>
      <c r="V19" s="20"/>
      <c r="X19" s="22"/>
      <c r="Y19" s="22"/>
      <c r="Z19" s="22"/>
      <c r="AA19" s="22"/>
    </row>
    <row r="20" ht="27.0" customHeight="1">
      <c r="A20" s="10">
        <f t="shared" si="1"/>
        <v>8</v>
      </c>
      <c r="B20" s="25" t="s">
        <v>23</v>
      </c>
      <c r="C20" s="26">
        <v>44025.59396905398</v>
      </c>
      <c r="D20" s="27" t="s">
        <v>120</v>
      </c>
      <c r="E20" s="42" t="s">
        <v>121</v>
      </c>
      <c r="F20" s="29" t="str">
        <f>image("https://minio.dev.ftech.ai/salebot-report-v1-de20ab19/5bf3914a4aaa1ceafad814c6f5a40ad38d689fca29855679f15550448cc641d9.jpg")</f>
        <v/>
      </c>
      <c r="G20" s="30" t="s">
        <v>26</v>
      </c>
      <c r="H20" s="30" t="s">
        <v>122</v>
      </c>
      <c r="I20" s="30" t="s">
        <v>69</v>
      </c>
      <c r="J20" s="32" t="s">
        <v>70</v>
      </c>
      <c r="K20" s="38" t="s">
        <v>71</v>
      </c>
      <c r="L20" s="43"/>
      <c r="M20" s="31" t="s">
        <v>72</v>
      </c>
      <c r="N20" s="29"/>
      <c r="O20" s="33" t="s">
        <v>38</v>
      </c>
      <c r="P20" s="34"/>
      <c r="Q20" s="35" t="s">
        <v>38</v>
      </c>
      <c r="R20" s="33"/>
      <c r="S20" s="34"/>
      <c r="T20" s="34"/>
      <c r="U20" s="44" t="s">
        <v>123</v>
      </c>
      <c r="V20" s="34"/>
      <c r="X20" s="22"/>
      <c r="Y20" s="22"/>
      <c r="Z20" s="22"/>
      <c r="AA20" s="22"/>
    </row>
    <row r="21" ht="27.0" customHeight="1">
      <c r="A21" s="10">
        <f t="shared" si="1"/>
        <v>8</v>
      </c>
      <c r="B21" s="25" t="s">
        <v>23</v>
      </c>
      <c r="C21" s="26">
        <v>44025.59410554197</v>
      </c>
      <c r="D21" s="27" t="s">
        <v>120</v>
      </c>
      <c r="E21" s="28" t="s">
        <v>124</v>
      </c>
      <c r="F21" s="29" t="str">
        <f>image("https://minio.dev.ftech.ai/salebot-report-v1-de20ab19/d43428dbd71025ec0c8f308ea20fec0d4808e66e6129f4effdae51a5da857ad5.jpg")</f>
        <v/>
      </c>
      <c r="G21" s="30" t="s">
        <v>90</v>
      </c>
      <c r="H21" s="31" t="s">
        <v>125</v>
      </c>
      <c r="I21" s="30" t="s">
        <v>126</v>
      </c>
      <c r="J21" s="32" t="s">
        <v>127</v>
      </c>
      <c r="K21" s="38" t="s">
        <v>106</v>
      </c>
      <c r="L21" s="29"/>
      <c r="M21" s="31" t="s">
        <v>72</v>
      </c>
      <c r="N21" s="29"/>
      <c r="O21" s="33" t="s">
        <v>38</v>
      </c>
      <c r="P21" s="34"/>
      <c r="Q21" s="40"/>
      <c r="R21" s="34"/>
      <c r="S21" s="34"/>
      <c r="T21" s="34"/>
      <c r="U21" s="33"/>
      <c r="V21" s="34"/>
      <c r="X21" s="22"/>
      <c r="Y21" s="22"/>
      <c r="Z21" s="22"/>
      <c r="AA21" s="22"/>
    </row>
    <row r="22" ht="27.0" customHeight="1">
      <c r="A22" s="10">
        <f t="shared" si="1"/>
        <v>8</v>
      </c>
      <c r="B22" s="25" t="s">
        <v>23</v>
      </c>
      <c r="C22" s="26">
        <v>44025.59411031231</v>
      </c>
      <c r="D22" s="27" t="s">
        <v>120</v>
      </c>
      <c r="E22" s="28" t="s">
        <v>128</v>
      </c>
      <c r="F22" s="29" t="str">
        <f t="shared" ref="F22:F25" si="5">image("")</f>
        <v/>
      </c>
      <c r="G22" s="30" t="s">
        <v>26</v>
      </c>
      <c r="H22" s="31" t="s">
        <v>129</v>
      </c>
      <c r="I22" s="30" t="s">
        <v>61</v>
      </c>
      <c r="J22" s="32" t="s">
        <v>46</v>
      </c>
      <c r="K22" s="28" t="s">
        <v>63</v>
      </c>
      <c r="L22" s="29"/>
      <c r="M22" s="29"/>
      <c r="N22" s="29"/>
      <c r="O22" s="33" t="s">
        <v>33</v>
      </c>
      <c r="P22" s="34"/>
      <c r="Q22" s="9"/>
      <c r="R22" s="34"/>
      <c r="S22" s="34"/>
      <c r="T22" s="34"/>
      <c r="U22" s="34"/>
      <c r="V22" s="34"/>
      <c r="X22" s="22"/>
      <c r="Y22" s="22"/>
      <c r="Z22" s="22"/>
      <c r="AA22" s="22"/>
    </row>
    <row r="23" ht="27.0" customHeight="1">
      <c r="A23" s="11">
        <f t="shared" si="1"/>
        <v>9</v>
      </c>
      <c r="B23" s="12" t="s">
        <v>23</v>
      </c>
      <c r="C23" s="13">
        <v>44025.59074262742</v>
      </c>
      <c r="D23" s="14" t="s">
        <v>130</v>
      </c>
      <c r="E23" s="15" t="s">
        <v>56</v>
      </c>
      <c r="F23" s="16" t="str">
        <f t="shared" si="5"/>
        <v/>
      </c>
      <c r="G23" s="17" t="s">
        <v>57</v>
      </c>
      <c r="H23" s="17"/>
      <c r="I23" s="17" t="s">
        <v>53</v>
      </c>
      <c r="J23" s="18" t="s">
        <v>58</v>
      </c>
      <c r="K23" s="15" t="s">
        <v>131</v>
      </c>
      <c r="L23" s="37"/>
      <c r="M23" s="37"/>
      <c r="N23" s="16"/>
      <c r="O23" s="19" t="s">
        <v>33</v>
      </c>
      <c r="P23" s="20"/>
      <c r="Q23" s="21" t="s">
        <v>38</v>
      </c>
      <c r="R23" s="19"/>
      <c r="S23" s="19"/>
      <c r="T23" s="20"/>
      <c r="U23" s="19"/>
      <c r="V23" s="20"/>
      <c r="X23" s="22"/>
      <c r="Y23" s="22"/>
      <c r="Z23" s="22"/>
      <c r="AA23" s="22"/>
    </row>
    <row r="24" ht="27.0" customHeight="1">
      <c r="A24" s="11">
        <f t="shared" si="1"/>
        <v>9</v>
      </c>
      <c r="B24" s="12" t="s">
        <v>23</v>
      </c>
      <c r="C24" s="13">
        <v>44025.59075287518</v>
      </c>
      <c r="D24" s="14" t="s">
        <v>130</v>
      </c>
      <c r="E24" s="15" t="s">
        <v>132</v>
      </c>
      <c r="F24" s="16" t="str">
        <f t="shared" si="5"/>
        <v/>
      </c>
      <c r="G24" s="17" t="s">
        <v>26</v>
      </c>
      <c r="H24" s="17"/>
      <c r="I24" s="17" t="s">
        <v>61</v>
      </c>
      <c r="J24" s="18" t="s">
        <v>62</v>
      </c>
      <c r="K24" s="15" t="s">
        <v>63</v>
      </c>
      <c r="L24" s="37"/>
      <c r="M24" s="16"/>
      <c r="N24" s="16"/>
      <c r="O24" s="19" t="s">
        <v>117</v>
      </c>
      <c r="P24" s="19"/>
      <c r="Q24" s="9"/>
      <c r="R24" s="20"/>
      <c r="S24" s="19"/>
      <c r="T24" s="20"/>
      <c r="U24" s="24" t="s">
        <v>133</v>
      </c>
      <c r="V24" s="20"/>
      <c r="X24" s="22"/>
      <c r="Y24" s="22"/>
      <c r="Z24" s="22"/>
      <c r="AA24" s="22"/>
    </row>
    <row r="25" ht="27.0" customHeight="1">
      <c r="A25" s="10">
        <f t="shared" si="1"/>
        <v>10</v>
      </c>
      <c r="B25" s="25" t="s">
        <v>23</v>
      </c>
      <c r="C25" s="26">
        <v>44025.57486046278</v>
      </c>
      <c r="D25" s="27" t="s">
        <v>134</v>
      </c>
      <c r="E25" s="28" t="s">
        <v>56</v>
      </c>
      <c r="F25" s="29" t="str">
        <f t="shared" si="5"/>
        <v/>
      </c>
      <c r="G25" s="30" t="s">
        <v>57</v>
      </c>
      <c r="H25" s="30"/>
      <c r="I25" s="30" t="s">
        <v>53</v>
      </c>
      <c r="J25" s="32" t="s">
        <v>58</v>
      </c>
      <c r="K25" s="28" t="s">
        <v>135</v>
      </c>
      <c r="L25" s="29"/>
      <c r="M25" s="29"/>
      <c r="N25" s="29"/>
      <c r="O25" s="33" t="s">
        <v>33</v>
      </c>
      <c r="P25" s="34"/>
      <c r="Q25" s="35" t="s">
        <v>33</v>
      </c>
      <c r="R25" s="34"/>
      <c r="S25" s="34"/>
      <c r="T25" s="34"/>
      <c r="U25" s="34"/>
      <c r="V25" s="34"/>
      <c r="X25" s="22"/>
      <c r="Y25" s="22"/>
      <c r="Z25" s="22"/>
      <c r="AA25" s="22"/>
    </row>
    <row r="26" ht="48.75" customHeight="1">
      <c r="A26" s="10">
        <f t="shared" si="1"/>
        <v>10</v>
      </c>
      <c r="B26" s="25" t="s">
        <v>23</v>
      </c>
      <c r="C26" s="26">
        <v>44025.5757638425</v>
      </c>
      <c r="D26" s="27" t="s">
        <v>134</v>
      </c>
      <c r="E26" s="39" t="s">
        <v>136</v>
      </c>
      <c r="F26" s="29" t="str">
        <f>image("https://minio.dev.ftech.ai/salebot-report-v1-de20ab19/b231ffa55fe42b445a81e1e65dba5777d529053e659cc6ee2de4c793ae02f672.jpg")</f>
        <v/>
      </c>
      <c r="G26" s="30" t="s">
        <v>90</v>
      </c>
      <c r="H26" s="31" t="s">
        <v>137</v>
      </c>
      <c r="I26" s="30" t="s">
        <v>92</v>
      </c>
      <c r="J26" s="32" t="s">
        <v>86</v>
      </c>
      <c r="K26" s="38" t="s">
        <v>93</v>
      </c>
      <c r="L26" s="29"/>
      <c r="M26" s="29"/>
      <c r="N26" s="29"/>
      <c r="O26" s="33" t="s">
        <v>33</v>
      </c>
      <c r="P26" s="34"/>
      <c r="Q26" s="40"/>
      <c r="R26" s="33"/>
      <c r="S26" s="34"/>
      <c r="T26" s="34"/>
      <c r="U26" s="44" t="s">
        <v>138</v>
      </c>
      <c r="V26" s="34"/>
      <c r="X26" s="22"/>
      <c r="Y26" s="22"/>
      <c r="Z26" s="22"/>
      <c r="AA26" s="22"/>
    </row>
    <row r="27" ht="27.0" customHeight="1">
      <c r="A27" s="10">
        <f t="shared" si="1"/>
        <v>10</v>
      </c>
      <c r="B27" s="25" t="s">
        <v>23</v>
      </c>
      <c r="C27" s="26">
        <v>44025.57578718614</v>
      </c>
      <c r="D27" s="27" t="s">
        <v>134</v>
      </c>
      <c r="E27" s="28" t="s">
        <v>139</v>
      </c>
      <c r="F27" s="29" t="str">
        <f t="shared" ref="F27:F28" si="6">image("")</f>
        <v/>
      </c>
      <c r="G27" s="30" t="s">
        <v>26</v>
      </c>
      <c r="H27" s="31" t="s">
        <v>140</v>
      </c>
      <c r="I27" s="30" t="s">
        <v>28</v>
      </c>
      <c r="J27" s="32" t="s">
        <v>29</v>
      </c>
      <c r="K27" s="28" t="s">
        <v>141</v>
      </c>
      <c r="L27" s="31" t="s">
        <v>142</v>
      </c>
      <c r="M27" s="31" t="s">
        <v>143</v>
      </c>
      <c r="N27" s="29"/>
      <c r="O27" s="33" t="s">
        <v>33</v>
      </c>
      <c r="P27" s="34"/>
      <c r="Q27" s="9"/>
      <c r="R27" s="34"/>
      <c r="S27" s="34"/>
      <c r="T27" s="34"/>
      <c r="U27" s="34"/>
      <c r="V27" s="34"/>
      <c r="X27" s="22"/>
      <c r="Y27" s="22"/>
      <c r="Z27" s="22"/>
      <c r="AA27" s="22"/>
    </row>
    <row r="28" ht="27.0" customHeight="1">
      <c r="A28" s="11">
        <f t="shared" si="1"/>
        <v>11</v>
      </c>
      <c r="B28" s="12" t="s">
        <v>23</v>
      </c>
      <c r="C28" s="13">
        <v>44025.51303537928</v>
      </c>
      <c r="D28" s="14" t="s">
        <v>144</v>
      </c>
      <c r="E28" s="15" t="s">
        <v>56</v>
      </c>
      <c r="F28" s="16" t="str">
        <f t="shared" si="6"/>
        <v/>
      </c>
      <c r="G28" s="17" t="s">
        <v>57</v>
      </c>
      <c r="H28" s="17"/>
      <c r="I28" s="17" t="s">
        <v>53</v>
      </c>
      <c r="J28" s="18" t="s">
        <v>58</v>
      </c>
      <c r="K28" s="36" t="s">
        <v>145</v>
      </c>
      <c r="L28" s="16"/>
      <c r="M28" s="16"/>
      <c r="N28" s="16"/>
      <c r="O28" s="19" t="s">
        <v>33</v>
      </c>
      <c r="P28" s="20"/>
      <c r="Q28" s="21" t="s">
        <v>34</v>
      </c>
      <c r="R28" s="20"/>
      <c r="S28" s="19"/>
      <c r="T28" s="20"/>
      <c r="U28" s="19"/>
      <c r="V28" s="20"/>
      <c r="X28" s="22"/>
      <c r="Y28" s="22"/>
      <c r="Z28" s="22"/>
      <c r="AA28" s="22"/>
    </row>
    <row r="29" ht="54.75" customHeight="1">
      <c r="A29" s="11">
        <f t="shared" si="1"/>
        <v>11</v>
      </c>
      <c r="B29" s="12" t="s">
        <v>23</v>
      </c>
      <c r="C29" s="13">
        <v>44025.51306598556</v>
      </c>
      <c r="D29" s="14" t="s">
        <v>144</v>
      </c>
      <c r="E29" s="15" t="s">
        <v>146</v>
      </c>
      <c r="F29" s="16" t="str">
        <f>image("https://minio.dev.ftech.ai/salebot-report-v1-de20ab19/535db980ffaf261416d5315e01e5ee3fdafb9123d082d78ea09ca3d9af920213.jpg")</f>
        <v/>
      </c>
      <c r="G29" s="17" t="s">
        <v>26</v>
      </c>
      <c r="H29" s="17" t="s">
        <v>147</v>
      </c>
      <c r="I29" s="17" t="s">
        <v>28</v>
      </c>
      <c r="J29" s="18" t="s">
        <v>29</v>
      </c>
      <c r="K29" s="15" t="s">
        <v>77</v>
      </c>
      <c r="L29" s="17" t="s">
        <v>148</v>
      </c>
      <c r="M29" s="23" t="s">
        <v>149</v>
      </c>
      <c r="N29" s="16"/>
      <c r="O29" s="19" t="s">
        <v>33</v>
      </c>
      <c r="P29" s="20"/>
      <c r="Q29" s="9"/>
      <c r="R29" s="20"/>
      <c r="S29" s="20"/>
      <c r="T29" s="20"/>
      <c r="U29" s="24" t="s">
        <v>150</v>
      </c>
      <c r="V29" s="20"/>
      <c r="X29" s="22"/>
      <c r="Y29" s="22"/>
      <c r="Z29" s="22"/>
      <c r="AA29" s="22"/>
    </row>
    <row r="30" ht="27.0" customHeight="1">
      <c r="A30" s="10">
        <f t="shared" si="1"/>
        <v>12</v>
      </c>
      <c r="B30" s="25" t="s">
        <v>23</v>
      </c>
      <c r="C30" s="26">
        <v>44025.4824188188</v>
      </c>
      <c r="D30" s="27" t="s">
        <v>151</v>
      </c>
      <c r="E30" s="28" t="s">
        <v>152</v>
      </c>
      <c r="F30" s="29" t="str">
        <f t="shared" ref="F30:F31" si="7">image("")</f>
        <v/>
      </c>
      <c r="G30" s="30" t="s">
        <v>104</v>
      </c>
      <c r="H30" s="30"/>
      <c r="I30" s="30" t="s">
        <v>105</v>
      </c>
      <c r="J30" s="32" t="s">
        <v>58</v>
      </c>
      <c r="K30" s="28" t="s">
        <v>106</v>
      </c>
      <c r="L30" s="43"/>
      <c r="M30" s="43"/>
      <c r="N30" s="29"/>
      <c r="O30" s="33" t="s">
        <v>33</v>
      </c>
      <c r="P30" s="34"/>
      <c r="Q30" s="33" t="s">
        <v>34</v>
      </c>
      <c r="R30" s="34"/>
      <c r="S30" s="34"/>
      <c r="T30" s="34"/>
      <c r="U30" s="34"/>
      <c r="V30" s="34"/>
      <c r="X30" s="22"/>
      <c r="Y30" s="22"/>
      <c r="Z30" s="22"/>
      <c r="AA30" s="22"/>
    </row>
    <row r="31" ht="27.0" customHeight="1">
      <c r="A31" s="11">
        <f t="shared" si="1"/>
        <v>13</v>
      </c>
      <c r="B31" s="12" t="s">
        <v>23</v>
      </c>
      <c r="C31" s="13">
        <v>44025.47777707982</v>
      </c>
      <c r="D31" s="14" t="s">
        <v>153</v>
      </c>
      <c r="E31" s="15" t="s">
        <v>56</v>
      </c>
      <c r="F31" s="16" t="str">
        <f t="shared" si="7"/>
        <v/>
      </c>
      <c r="G31" s="17" t="s">
        <v>57</v>
      </c>
      <c r="H31" s="17"/>
      <c r="I31" s="17" t="s">
        <v>53</v>
      </c>
      <c r="J31" s="18" t="s">
        <v>58</v>
      </c>
      <c r="K31" s="36" t="s">
        <v>154</v>
      </c>
      <c r="L31" s="16"/>
      <c r="M31" s="16"/>
      <c r="N31" s="16"/>
      <c r="O31" s="19" t="s">
        <v>33</v>
      </c>
      <c r="P31" s="20"/>
      <c r="Q31" s="21" t="s">
        <v>38</v>
      </c>
      <c r="R31" s="20"/>
      <c r="S31" s="20"/>
      <c r="T31" s="20"/>
      <c r="U31" s="20"/>
      <c r="V31" s="20"/>
      <c r="X31" s="22"/>
      <c r="Y31" s="22"/>
      <c r="Z31" s="22"/>
      <c r="AA31" s="22"/>
    </row>
    <row r="32" ht="73.5" customHeight="1">
      <c r="A32" s="11">
        <f t="shared" si="1"/>
        <v>13</v>
      </c>
      <c r="B32" s="12" t="s">
        <v>23</v>
      </c>
      <c r="C32" s="13">
        <v>44025.47911030561</v>
      </c>
      <c r="D32" s="14" t="s">
        <v>153</v>
      </c>
      <c r="E32" s="41" t="s">
        <v>155</v>
      </c>
      <c r="F32" s="16" t="str">
        <f>image("https://minio.dev.ftech.ai/salebot-report-v1-de20ab19/4b0032b6de91b5a76e025485b1fd7932dbd480973cd0299d286c4492414f0d81.jpg")</f>
        <v/>
      </c>
      <c r="G32" s="17" t="s">
        <v>26</v>
      </c>
      <c r="H32" s="23" t="s">
        <v>156</v>
      </c>
      <c r="I32" s="17" t="s">
        <v>28</v>
      </c>
      <c r="J32" s="18" t="s">
        <v>29</v>
      </c>
      <c r="K32" s="36" t="s">
        <v>77</v>
      </c>
      <c r="L32" s="23" t="s">
        <v>157</v>
      </c>
      <c r="M32" s="23" t="s">
        <v>158</v>
      </c>
      <c r="N32" s="45" t="s">
        <v>159</v>
      </c>
      <c r="O32" s="19" t="s">
        <v>38</v>
      </c>
      <c r="P32" s="20"/>
      <c r="Q32" s="40"/>
      <c r="R32" s="19" t="s">
        <v>160</v>
      </c>
      <c r="S32" s="20"/>
      <c r="T32" s="20"/>
      <c r="U32" s="19" t="s">
        <v>161</v>
      </c>
      <c r="V32" s="20"/>
      <c r="X32" s="22"/>
      <c r="Y32" s="22"/>
      <c r="Z32" s="22"/>
      <c r="AA32" s="22"/>
    </row>
    <row r="33" ht="27.0" customHeight="1">
      <c r="A33" s="11">
        <f t="shared" si="1"/>
        <v>13</v>
      </c>
      <c r="B33" s="12" t="s">
        <v>23</v>
      </c>
      <c r="C33" s="13">
        <v>44025.48121880839</v>
      </c>
      <c r="D33" s="14" t="s">
        <v>153</v>
      </c>
      <c r="E33" s="36" t="s">
        <v>162</v>
      </c>
      <c r="F33" s="16" t="str">
        <f t="shared" ref="F33:F40" si="8">image("")</f>
        <v/>
      </c>
      <c r="G33" s="23" t="s">
        <v>26</v>
      </c>
      <c r="H33" s="23" t="s">
        <v>163</v>
      </c>
      <c r="I33" s="23" t="s">
        <v>28</v>
      </c>
      <c r="J33" s="46" t="s">
        <v>29</v>
      </c>
      <c r="K33" s="36" t="s">
        <v>164</v>
      </c>
      <c r="L33" s="23" t="s">
        <v>165</v>
      </c>
      <c r="M33" s="16"/>
      <c r="N33" s="16"/>
      <c r="O33" s="19" t="s">
        <v>38</v>
      </c>
      <c r="P33" s="20"/>
      <c r="Q33" s="40"/>
      <c r="R33" s="20"/>
      <c r="S33" s="20"/>
      <c r="T33" s="20"/>
      <c r="U33" s="46"/>
      <c r="V33" s="16"/>
      <c r="X33" s="47"/>
      <c r="Y33" s="47"/>
      <c r="Z33" s="47"/>
      <c r="AA33" s="47"/>
    </row>
    <row r="34" ht="27.0" customHeight="1">
      <c r="A34" s="11">
        <f t="shared" si="1"/>
        <v>13</v>
      </c>
      <c r="B34" s="12" t="s">
        <v>23</v>
      </c>
      <c r="C34" s="13">
        <v>44025.48121916115</v>
      </c>
      <c r="D34" s="14" t="s">
        <v>153</v>
      </c>
      <c r="E34" s="36" t="s">
        <v>166</v>
      </c>
      <c r="F34" s="16" t="str">
        <f t="shared" si="8"/>
        <v/>
      </c>
      <c r="G34" s="23" t="s">
        <v>167</v>
      </c>
      <c r="H34" s="23"/>
      <c r="I34" s="23" t="s">
        <v>168</v>
      </c>
      <c r="J34" s="46" t="s">
        <v>29</v>
      </c>
      <c r="K34" s="48"/>
      <c r="L34" s="16"/>
      <c r="M34" s="16"/>
      <c r="N34" s="16"/>
      <c r="O34" s="19" t="s">
        <v>38</v>
      </c>
      <c r="P34" s="20"/>
      <c r="Q34" s="9"/>
      <c r="R34" s="20"/>
      <c r="S34" s="20"/>
      <c r="T34" s="20"/>
      <c r="U34" s="46"/>
      <c r="V34" s="16"/>
      <c r="X34" s="47"/>
      <c r="Y34" s="47"/>
      <c r="Z34" s="47"/>
      <c r="AA34" s="47"/>
    </row>
    <row r="35" ht="27.0" customHeight="1">
      <c r="A35" s="10">
        <f t="shared" si="1"/>
        <v>14</v>
      </c>
      <c r="B35" s="25" t="s">
        <v>23</v>
      </c>
      <c r="C35" s="26">
        <v>44025.46791864737</v>
      </c>
      <c r="D35" s="27" t="s">
        <v>169</v>
      </c>
      <c r="E35" s="49" t="s">
        <v>170</v>
      </c>
      <c r="F35" s="29" t="str">
        <f t="shared" si="8"/>
        <v/>
      </c>
      <c r="G35" s="31" t="s">
        <v>26</v>
      </c>
      <c r="H35" s="31" t="s">
        <v>171</v>
      </c>
      <c r="I35" s="31" t="s">
        <v>45</v>
      </c>
      <c r="J35" s="50" t="s">
        <v>62</v>
      </c>
      <c r="K35" s="38" t="s">
        <v>172</v>
      </c>
      <c r="L35" s="31" t="s">
        <v>173</v>
      </c>
      <c r="M35" s="29"/>
      <c r="N35" s="31" t="s">
        <v>49</v>
      </c>
      <c r="O35" s="33" t="s">
        <v>33</v>
      </c>
      <c r="P35" s="34"/>
      <c r="Q35" s="35" t="s">
        <v>33</v>
      </c>
      <c r="R35" s="34"/>
      <c r="S35" s="34"/>
      <c r="T35" s="34"/>
      <c r="U35" s="51" t="s">
        <v>174</v>
      </c>
      <c r="V35" s="29"/>
      <c r="X35" s="47"/>
      <c r="Y35" s="47"/>
      <c r="Z35" s="47"/>
      <c r="AA35" s="47"/>
    </row>
    <row r="36" ht="27.0" customHeight="1">
      <c r="A36" s="10">
        <f t="shared" si="1"/>
        <v>14</v>
      </c>
      <c r="B36" s="25" t="s">
        <v>23</v>
      </c>
      <c r="C36" s="26">
        <v>44025.4680991006</v>
      </c>
      <c r="D36" s="27" t="s">
        <v>169</v>
      </c>
      <c r="E36" s="38" t="s">
        <v>175</v>
      </c>
      <c r="F36" s="29" t="str">
        <f t="shared" si="8"/>
        <v/>
      </c>
      <c r="G36" s="31" t="s">
        <v>176</v>
      </c>
      <c r="H36" s="31" t="s">
        <v>177</v>
      </c>
      <c r="I36" s="31" t="s">
        <v>28</v>
      </c>
      <c r="J36" s="50" t="s">
        <v>86</v>
      </c>
      <c r="K36" s="38" t="s">
        <v>178</v>
      </c>
      <c r="L36" s="31" t="s">
        <v>179</v>
      </c>
      <c r="M36" s="29"/>
      <c r="N36" s="29"/>
      <c r="O36" s="33" t="s">
        <v>33</v>
      </c>
      <c r="P36" s="34"/>
      <c r="Q36" s="40"/>
      <c r="R36" s="34"/>
      <c r="S36" s="34"/>
      <c r="T36" s="34"/>
      <c r="U36" s="50"/>
      <c r="V36" s="29"/>
      <c r="X36" s="47"/>
      <c r="Y36" s="47"/>
      <c r="Z36" s="47"/>
      <c r="AA36" s="47"/>
    </row>
    <row r="37" ht="27.0" customHeight="1">
      <c r="A37" s="10">
        <f t="shared" si="1"/>
        <v>14</v>
      </c>
      <c r="B37" s="25" t="s">
        <v>23</v>
      </c>
      <c r="C37" s="26">
        <v>44025.46844274225</v>
      </c>
      <c r="D37" s="27" t="s">
        <v>169</v>
      </c>
      <c r="E37" s="38" t="s">
        <v>180</v>
      </c>
      <c r="F37" s="29" t="str">
        <f t="shared" si="8"/>
        <v/>
      </c>
      <c r="G37" s="31" t="s">
        <v>26</v>
      </c>
      <c r="H37" s="31"/>
      <c r="I37" s="31" t="s">
        <v>28</v>
      </c>
      <c r="J37" s="50" t="s">
        <v>29</v>
      </c>
      <c r="K37" s="38" t="s">
        <v>115</v>
      </c>
      <c r="L37" s="31" t="s">
        <v>181</v>
      </c>
      <c r="M37" s="29"/>
      <c r="N37" s="31" t="s">
        <v>116</v>
      </c>
      <c r="O37" s="33" t="s">
        <v>33</v>
      </c>
      <c r="P37" s="34"/>
      <c r="Q37" s="40"/>
      <c r="R37" s="34"/>
      <c r="S37" s="34"/>
      <c r="T37" s="34"/>
      <c r="U37" s="50"/>
      <c r="V37" s="29"/>
      <c r="X37" s="47"/>
      <c r="Y37" s="47"/>
      <c r="Z37" s="47"/>
      <c r="AA37" s="47"/>
    </row>
    <row r="38" ht="27.0" customHeight="1">
      <c r="A38" s="10">
        <f t="shared" si="1"/>
        <v>14</v>
      </c>
      <c r="B38" s="25" t="s">
        <v>23</v>
      </c>
      <c r="C38" s="26">
        <v>44025.46847876588</v>
      </c>
      <c r="D38" s="27" t="s">
        <v>169</v>
      </c>
      <c r="E38" s="38" t="s">
        <v>182</v>
      </c>
      <c r="F38" s="29" t="str">
        <f t="shared" si="8"/>
        <v/>
      </c>
      <c r="G38" s="31" t="s">
        <v>26</v>
      </c>
      <c r="H38" s="31" t="s">
        <v>183</v>
      </c>
      <c r="I38" s="31" t="s">
        <v>28</v>
      </c>
      <c r="J38" s="50" t="s">
        <v>29</v>
      </c>
      <c r="K38" s="38" t="s">
        <v>77</v>
      </c>
      <c r="L38" s="31" t="s">
        <v>184</v>
      </c>
      <c r="M38" s="31" t="s">
        <v>185</v>
      </c>
      <c r="N38" s="29"/>
      <c r="O38" s="33" t="s">
        <v>33</v>
      </c>
      <c r="P38" s="34"/>
      <c r="Q38" s="9"/>
      <c r="R38" s="34"/>
      <c r="S38" s="34"/>
      <c r="T38" s="34"/>
      <c r="U38" s="51"/>
      <c r="V38" s="29"/>
      <c r="X38" s="47"/>
      <c r="Y38" s="47"/>
      <c r="Z38" s="47"/>
      <c r="AA38" s="47"/>
    </row>
    <row r="39" ht="27.0" customHeight="1">
      <c r="A39" s="11">
        <f t="shared" si="1"/>
        <v>15</v>
      </c>
      <c r="B39" s="12" t="s">
        <v>23</v>
      </c>
      <c r="C39" s="13">
        <v>44025.45781717975</v>
      </c>
      <c r="D39" s="14" t="s">
        <v>186</v>
      </c>
      <c r="E39" s="36" t="s">
        <v>56</v>
      </c>
      <c r="F39" s="16" t="str">
        <f t="shared" si="8"/>
        <v/>
      </c>
      <c r="G39" s="23" t="s">
        <v>57</v>
      </c>
      <c r="H39" s="23"/>
      <c r="I39" s="23" t="s">
        <v>53</v>
      </c>
      <c r="J39" s="46" t="s">
        <v>58</v>
      </c>
      <c r="K39" s="36" t="s">
        <v>187</v>
      </c>
      <c r="L39" s="16"/>
      <c r="M39" s="16"/>
      <c r="N39" s="16"/>
      <c r="O39" s="19" t="s">
        <v>33</v>
      </c>
      <c r="P39" s="20"/>
      <c r="Q39" s="21" t="s">
        <v>33</v>
      </c>
      <c r="R39" s="20"/>
      <c r="S39" s="20"/>
      <c r="T39" s="20"/>
      <c r="U39" s="46"/>
      <c r="V39" s="16"/>
      <c r="X39" s="47"/>
      <c r="Y39" s="47"/>
      <c r="Z39" s="47"/>
      <c r="AA39" s="47"/>
    </row>
    <row r="40" ht="27.0" customHeight="1">
      <c r="A40" s="11">
        <f t="shared" si="1"/>
        <v>15</v>
      </c>
      <c r="B40" s="12" t="s">
        <v>23</v>
      </c>
      <c r="C40" s="13">
        <v>44025.45906331747</v>
      </c>
      <c r="D40" s="14" t="s">
        <v>186</v>
      </c>
      <c r="E40" s="52" t="s">
        <v>188</v>
      </c>
      <c r="F40" s="16" t="str">
        <f t="shared" si="8"/>
        <v/>
      </c>
      <c r="G40" s="23" t="s">
        <v>26</v>
      </c>
      <c r="H40" s="23" t="s">
        <v>189</v>
      </c>
      <c r="I40" s="23" t="s">
        <v>45</v>
      </c>
      <c r="J40" s="46" t="s">
        <v>46</v>
      </c>
      <c r="K40" s="48"/>
      <c r="L40" s="23" t="s">
        <v>190</v>
      </c>
      <c r="M40" s="16"/>
      <c r="N40" s="16"/>
      <c r="O40" s="19" t="s">
        <v>33</v>
      </c>
      <c r="P40" s="20"/>
      <c r="Q40" s="40"/>
      <c r="R40" s="20"/>
      <c r="S40" s="20"/>
      <c r="T40" s="20"/>
      <c r="U40" s="53" t="s">
        <v>191</v>
      </c>
      <c r="V40" s="16"/>
      <c r="X40" s="47"/>
      <c r="Y40" s="47"/>
      <c r="Z40" s="47"/>
      <c r="AA40" s="47"/>
    </row>
    <row r="41" ht="102.0" customHeight="1">
      <c r="A41" s="11">
        <f t="shared" si="1"/>
        <v>15</v>
      </c>
      <c r="B41" s="12" t="s">
        <v>23</v>
      </c>
      <c r="C41" s="13">
        <v>44025.45955888151</v>
      </c>
      <c r="D41" s="14" t="s">
        <v>186</v>
      </c>
      <c r="E41" s="36" t="s">
        <v>192</v>
      </c>
      <c r="F41" s="16" t="str">
        <f>image("https://minio.dev.ftech.ai/salebot-report-v1-de20ab19/e2829e290d5a7600a5e9208e82c46c50093c387f13d9bd15c192d1d4f5146dec.jpg")</f>
        <v/>
      </c>
      <c r="G41" s="23" t="s">
        <v>26</v>
      </c>
      <c r="H41" s="23" t="s">
        <v>193</v>
      </c>
      <c r="I41" s="23" t="s">
        <v>28</v>
      </c>
      <c r="J41" s="46" t="s">
        <v>29</v>
      </c>
      <c r="K41" s="36" t="s">
        <v>77</v>
      </c>
      <c r="L41" s="23" t="s">
        <v>194</v>
      </c>
      <c r="M41" s="23" t="s">
        <v>195</v>
      </c>
      <c r="N41" s="16"/>
      <c r="O41" s="19" t="s">
        <v>33</v>
      </c>
      <c r="P41" s="20"/>
      <c r="Q41" s="40"/>
      <c r="R41" s="20"/>
      <c r="S41" s="20"/>
      <c r="T41" s="20"/>
      <c r="U41" s="46"/>
      <c r="V41" s="16"/>
      <c r="X41" s="47"/>
      <c r="Y41" s="47"/>
      <c r="Z41" s="47"/>
      <c r="AA41" s="47"/>
    </row>
    <row r="42" ht="27.0" customHeight="1">
      <c r="A42" s="11">
        <f t="shared" si="1"/>
        <v>15</v>
      </c>
      <c r="B42" s="12" t="s">
        <v>23</v>
      </c>
      <c r="C42" s="13">
        <v>44025.46338468124</v>
      </c>
      <c r="D42" s="14" t="s">
        <v>186</v>
      </c>
      <c r="E42" s="36" t="s">
        <v>82</v>
      </c>
      <c r="F42" s="16" t="str">
        <f t="shared" ref="F42:F49" si="9">image("")</f>
        <v/>
      </c>
      <c r="G42" s="23" t="s">
        <v>83</v>
      </c>
      <c r="H42" s="23" t="s">
        <v>84</v>
      </c>
      <c r="I42" s="23" t="s">
        <v>85</v>
      </c>
      <c r="J42" s="46" t="s">
        <v>86</v>
      </c>
      <c r="K42" s="36" t="s">
        <v>87</v>
      </c>
      <c r="L42" s="16"/>
      <c r="M42" s="16"/>
      <c r="N42" s="16"/>
      <c r="O42" s="19" t="s">
        <v>33</v>
      </c>
      <c r="P42" s="20"/>
      <c r="Q42" s="40"/>
      <c r="R42" s="20"/>
      <c r="S42" s="20"/>
      <c r="T42" s="20"/>
      <c r="U42" s="46"/>
      <c r="V42" s="16"/>
      <c r="X42" s="47"/>
      <c r="Y42" s="47"/>
      <c r="Z42" s="47"/>
      <c r="AA42" s="47"/>
    </row>
    <row r="43" ht="27.0" customHeight="1">
      <c r="A43" s="11">
        <f t="shared" si="1"/>
        <v>15</v>
      </c>
      <c r="B43" s="12" t="s">
        <v>23</v>
      </c>
      <c r="C43" s="13">
        <v>44025.46339143113</v>
      </c>
      <c r="D43" s="14" t="s">
        <v>186</v>
      </c>
      <c r="E43" s="36" t="s">
        <v>196</v>
      </c>
      <c r="F43" s="16" t="str">
        <f t="shared" si="9"/>
        <v/>
      </c>
      <c r="G43" s="23" t="s">
        <v>197</v>
      </c>
      <c r="H43" s="23"/>
      <c r="I43" s="23" t="s">
        <v>105</v>
      </c>
      <c r="J43" s="46" t="s">
        <v>86</v>
      </c>
      <c r="K43" s="36" t="s">
        <v>106</v>
      </c>
      <c r="L43" s="16"/>
      <c r="M43" s="16"/>
      <c r="N43" s="16"/>
      <c r="O43" s="19" t="s">
        <v>33</v>
      </c>
      <c r="P43" s="20"/>
      <c r="Q43" s="9"/>
      <c r="R43" s="20"/>
      <c r="S43" s="20"/>
      <c r="T43" s="20"/>
      <c r="U43" s="46"/>
      <c r="V43" s="16"/>
      <c r="X43" s="47"/>
      <c r="Y43" s="47"/>
      <c r="Z43" s="47"/>
      <c r="AA43" s="47"/>
    </row>
    <row r="44" ht="27.0" customHeight="1">
      <c r="A44" s="10">
        <f t="shared" si="1"/>
        <v>16</v>
      </c>
      <c r="B44" s="25" t="s">
        <v>23</v>
      </c>
      <c r="C44" s="26">
        <v>44025.42315154177</v>
      </c>
      <c r="D44" s="27" t="s">
        <v>198</v>
      </c>
      <c r="E44" s="38" t="s">
        <v>199</v>
      </c>
      <c r="F44" s="29" t="str">
        <f t="shared" si="9"/>
        <v/>
      </c>
      <c r="G44" s="31" t="s">
        <v>104</v>
      </c>
      <c r="H44" s="31"/>
      <c r="I44" s="31" t="s">
        <v>105</v>
      </c>
      <c r="J44" s="50" t="s">
        <v>58</v>
      </c>
      <c r="K44" s="38" t="s">
        <v>106</v>
      </c>
      <c r="L44" s="29"/>
      <c r="M44" s="29"/>
      <c r="N44" s="29"/>
      <c r="O44" s="33" t="s">
        <v>33</v>
      </c>
      <c r="P44" s="34"/>
      <c r="Q44" s="33" t="s">
        <v>33</v>
      </c>
      <c r="R44" s="34"/>
      <c r="S44" s="34"/>
      <c r="T44" s="34"/>
      <c r="U44" s="50"/>
      <c r="V44" s="29"/>
      <c r="X44" s="47"/>
      <c r="Y44" s="47"/>
      <c r="Z44" s="47"/>
      <c r="AA44" s="47"/>
    </row>
    <row r="45" ht="27.0" customHeight="1">
      <c r="A45" s="11">
        <f t="shared" si="1"/>
        <v>17</v>
      </c>
      <c r="B45" s="12" t="s">
        <v>23</v>
      </c>
      <c r="C45" s="13">
        <v>44025.40157902909</v>
      </c>
      <c r="D45" s="14" t="s">
        <v>200</v>
      </c>
      <c r="E45" s="36" t="s">
        <v>201</v>
      </c>
      <c r="F45" s="16" t="str">
        <f t="shared" si="9"/>
        <v/>
      </c>
      <c r="G45" s="23" t="s">
        <v>104</v>
      </c>
      <c r="H45" s="23"/>
      <c r="I45" s="23" t="s">
        <v>105</v>
      </c>
      <c r="J45" s="46" t="s">
        <v>58</v>
      </c>
      <c r="K45" s="36" t="s">
        <v>106</v>
      </c>
      <c r="L45" s="16"/>
      <c r="M45" s="16"/>
      <c r="N45" s="16"/>
      <c r="O45" s="19" t="s">
        <v>33</v>
      </c>
      <c r="P45" s="20"/>
      <c r="Q45" s="19" t="s">
        <v>33</v>
      </c>
      <c r="R45" s="20"/>
      <c r="S45" s="20"/>
      <c r="T45" s="20"/>
      <c r="U45" s="46"/>
      <c r="V45" s="16"/>
      <c r="X45" s="47"/>
      <c r="Y45" s="47"/>
      <c r="Z45" s="47"/>
      <c r="AA45" s="47"/>
    </row>
    <row r="46" ht="27.0" customHeight="1">
      <c r="A46" s="10">
        <f t="shared" si="1"/>
        <v>18</v>
      </c>
      <c r="B46" s="25" t="s">
        <v>23</v>
      </c>
      <c r="C46" s="26">
        <v>44025.40000575875</v>
      </c>
      <c r="D46" s="27" t="s">
        <v>202</v>
      </c>
      <c r="E46" s="38" t="s">
        <v>203</v>
      </c>
      <c r="F46" s="29" t="str">
        <f t="shared" si="9"/>
        <v/>
      </c>
      <c r="G46" s="31" t="s">
        <v>26</v>
      </c>
      <c r="H46" s="31"/>
      <c r="I46" s="31" t="s">
        <v>61</v>
      </c>
      <c r="J46" s="50" t="s">
        <v>62</v>
      </c>
      <c r="K46" s="38" t="s">
        <v>63</v>
      </c>
      <c r="L46" s="29"/>
      <c r="M46" s="29"/>
      <c r="N46" s="29"/>
      <c r="O46" s="33" t="s">
        <v>33</v>
      </c>
      <c r="P46" s="34"/>
      <c r="Q46" s="35" t="s">
        <v>33</v>
      </c>
      <c r="R46" s="34"/>
      <c r="S46" s="34"/>
      <c r="T46" s="34"/>
      <c r="U46" s="50"/>
      <c r="V46" s="29"/>
      <c r="X46" s="47"/>
      <c r="Y46" s="47"/>
      <c r="Z46" s="47"/>
      <c r="AA46" s="47"/>
    </row>
    <row r="47" ht="27.0" customHeight="1">
      <c r="A47" s="10">
        <f t="shared" si="1"/>
        <v>18</v>
      </c>
      <c r="B47" s="25" t="s">
        <v>23</v>
      </c>
      <c r="C47" s="26">
        <v>44025.400009714</v>
      </c>
      <c r="D47" s="27" t="s">
        <v>202</v>
      </c>
      <c r="E47" s="38" t="s">
        <v>204</v>
      </c>
      <c r="F47" s="29" t="str">
        <f t="shared" si="9"/>
        <v/>
      </c>
      <c r="G47" s="31" t="s">
        <v>104</v>
      </c>
      <c r="H47" s="31"/>
      <c r="I47" s="31" t="s">
        <v>105</v>
      </c>
      <c r="J47" s="50" t="s">
        <v>58</v>
      </c>
      <c r="K47" s="38" t="s">
        <v>106</v>
      </c>
      <c r="L47" s="29"/>
      <c r="M47" s="29"/>
      <c r="N47" s="29"/>
      <c r="O47" s="33" t="s">
        <v>33</v>
      </c>
      <c r="P47" s="34"/>
      <c r="Q47" s="9"/>
      <c r="R47" s="34"/>
      <c r="S47" s="34"/>
      <c r="T47" s="34"/>
      <c r="U47" s="50"/>
      <c r="V47" s="29"/>
      <c r="X47" s="47"/>
      <c r="Y47" s="47"/>
      <c r="Z47" s="47"/>
      <c r="AA47" s="47"/>
    </row>
    <row r="48" ht="27.0" customHeight="1">
      <c r="A48" s="11">
        <f t="shared" si="1"/>
        <v>19</v>
      </c>
      <c r="B48" s="12" t="s">
        <v>23</v>
      </c>
      <c r="C48" s="13">
        <v>44025.38991507323</v>
      </c>
      <c r="D48" s="14" t="s">
        <v>205</v>
      </c>
      <c r="E48" s="36" t="s">
        <v>56</v>
      </c>
      <c r="F48" s="16" t="str">
        <f t="shared" si="9"/>
        <v/>
      </c>
      <c r="G48" s="23" t="s">
        <v>57</v>
      </c>
      <c r="H48" s="23"/>
      <c r="I48" s="23" t="s">
        <v>53</v>
      </c>
      <c r="J48" s="46" t="s">
        <v>58</v>
      </c>
      <c r="K48" s="36" t="s">
        <v>206</v>
      </c>
      <c r="L48" s="16"/>
      <c r="M48" s="16"/>
      <c r="N48" s="16"/>
      <c r="O48" s="19" t="s">
        <v>33</v>
      </c>
      <c r="P48" s="16"/>
      <c r="Q48" s="21" t="s">
        <v>117</v>
      </c>
      <c r="R48" s="20"/>
      <c r="S48" s="20"/>
      <c r="T48" s="16"/>
      <c r="U48" s="46"/>
      <c r="V48" s="16"/>
      <c r="X48" s="47"/>
      <c r="Y48" s="47"/>
      <c r="Z48" s="47"/>
      <c r="AA48" s="47"/>
    </row>
    <row r="49" ht="27.0" customHeight="1">
      <c r="A49" s="11">
        <f t="shared" si="1"/>
        <v>19</v>
      </c>
      <c r="B49" s="12" t="s">
        <v>23</v>
      </c>
      <c r="C49" s="13">
        <v>44025.39063061402</v>
      </c>
      <c r="D49" s="14" t="s">
        <v>205</v>
      </c>
      <c r="E49" s="36" t="s">
        <v>207</v>
      </c>
      <c r="F49" s="16" t="str">
        <f t="shared" si="9"/>
        <v/>
      </c>
      <c r="G49" s="23" t="s">
        <v>52</v>
      </c>
      <c r="H49" s="23"/>
      <c r="I49" s="23" t="s">
        <v>53</v>
      </c>
      <c r="J49" s="46" t="s">
        <v>29</v>
      </c>
      <c r="K49" s="36" t="s">
        <v>206</v>
      </c>
      <c r="L49" s="16"/>
      <c r="M49" s="16"/>
      <c r="N49" s="16"/>
      <c r="O49" s="19" t="s">
        <v>33</v>
      </c>
      <c r="P49" s="16"/>
      <c r="Q49" s="40"/>
      <c r="R49" s="20"/>
      <c r="S49" s="20"/>
      <c r="T49" s="16"/>
      <c r="U49" s="46"/>
      <c r="V49" s="16"/>
      <c r="X49" s="47"/>
      <c r="Y49" s="47"/>
      <c r="Z49" s="47"/>
      <c r="AA49" s="47"/>
    </row>
    <row r="50" ht="54.75" customHeight="1">
      <c r="A50" s="11">
        <f t="shared" si="1"/>
        <v>19</v>
      </c>
      <c r="B50" s="12" t="s">
        <v>23</v>
      </c>
      <c r="C50" s="13">
        <v>44025.39067633503</v>
      </c>
      <c r="D50" s="14" t="s">
        <v>205</v>
      </c>
      <c r="E50" s="36" t="s">
        <v>208</v>
      </c>
      <c r="F50" s="16" t="str">
        <f>image("https://minio.dev.ftech.ai/salebot-report-v1-de20ab19/9c6df3ef2185f8db6224de3a27eefcd6bc27ba1b624382cffb3c266cb49067d5.jpg")</f>
        <v/>
      </c>
      <c r="G50" s="23" t="s">
        <v>26</v>
      </c>
      <c r="H50" s="23" t="s">
        <v>209</v>
      </c>
      <c r="I50" s="23" t="s">
        <v>28</v>
      </c>
      <c r="J50" s="46" t="s">
        <v>29</v>
      </c>
      <c r="K50" s="36" t="s">
        <v>178</v>
      </c>
      <c r="L50" s="23" t="s">
        <v>210</v>
      </c>
      <c r="M50" s="23" t="s">
        <v>211</v>
      </c>
      <c r="N50" s="16"/>
      <c r="O50" s="19" t="s">
        <v>117</v>
      </c>
      <c r="P50" s="16"/>
      <c r="Q50" s="9"/>
      <c r="R50" s="20"/>
      <c r="S50" s="20"/>
      <c r="T50" s="16"/>
      <c r="U50" s="53" t="s">
        <v>212</v>
      </c>
      <c r="V50" s="16"/>
      <c r="X50" s="47"/>
      <c r="Y50" s="47"/>
      <c r="Z50" s="47"/>
      <c r="AA50" s="47"/>
    </row>
    <row r="51" ht="27.0" customHeight="1">
      <c r="A51" s="10">
        <f t="shared" si="1"/>
        <v>20</v>
      </c>
      <c r="B51" s="25" t="s">
        <v>23</v>
      </c>
      <c r="C51" s="26">
        <v>44025.38331202935</v>
      </c>
      <c r="D51" s="27" t="s">
        <v>213</v>
      </c>
      <c r="E51" s="38" t="s">
        <v>214</v>
      </c>
      <c r="F51" s="29" t="str">
        <f t="shared" ref="F51:F58" si="10">image("")</f>
        <v/>
      </c>
      <c r="G51" s="31" t="s">
        <v>26</v>
      </c>
      <c r="H51" s="31" t="s">
        <v>215</v>
      </c>
      <c r="I51" s="31" t="s">
        <v>28</v>
      </c>
      <c r="J51" s="50" t="s">
        <v>58</v>
      </c>
      <c r="K51" s="38" t="s">
        <v>216</v>
      </c>
      <c r="L51" s="31" t="s">
        <v>217</v>
      </c>
      <c r="M51" s="29"/>
      <c r="N51" s="29"/>
      <c r="O51" s="33" t="s">
        <v>33</v>
      </c>
      <c r="P51" s="29"/>
      <c r="Q51" s="35" t="s">
        <v>34</v>
      </c>
      <c r="R51" s="34"/>
      <c r="S51" s="34"/>
      <c r="T51" s="29"/>
      <c r="U51" s="50"/>
      <c r="V51" s="29"/>
      <c r="X51" s="47"/>
      <c r="Y51" s="47"/>
      <c r="Z51" s="47"/>
      <c r="AA51" s="47"/>
    </row>
    <row r="52" ht="27.0" customHeight="1">
      <c r="A52" s="10">
        <f t="shared" si="1"/>
        <v>20</v>
      </c>
      <c r="B52" s="25" t="s">
        <v>23</v>
      </c>
      <c r="C52" s="26">
        <v>44025.38331894697</v>
      </c>
      <c r="D52" s="27" t="s">
        <v>213</v>
      </c>
      <c r="E52" s="38" t="s">
        <v>218</v>
      </c>
      <c r="F52" s="29" t="str">
        <f t="shared" si="10"/>
        <v/>
      </c>
      <c r="G52" s="31" t="s">
        <v>104</v>
      </c>
      <c r="H52" s="31"/>
      <c r="I52" s="31" t="s">
        <v>105</v>
      </c>
      <c r="J52" s="50" t="s">
        <v>58</v>
      </c>
      <c r="K52" s="38" t="s">
        <v>106</v>
      </c>
      <c r="L52" s="29"/>
      <c r="M52" s="29"/>
      <c r="N52" s="29"/>
      <c r="O52" s="33" t="s">
        <v>33</v>
      </c>
      <c r="P52" s="29"/>
      <c r="Q52" s="9"/>
      <c r="R52" s="34"/>
      <c r="S52" s="34"/>
      <c r="T52" s="29"/>
      <c r="U52" s="50"/>
      <c r="V52" s="29"/>
      <c r="X52" s="47"/>
      <c r="Y52" s="47"/>
      <c r="Z52" s="47"/>
      <c r="AA52" s="47"/>
    </row>
    <row r="53" ht="27.0" customHeight="1">
      <c r="A53" s="11">
        <f t="shared" si="1"/>
        <v>21</v>
      </c>
      <c r="B53" s="12" t="s">
        <v>23</v>
      </c>
      <c r="C53" s="13">
        <v>44025.3807509601</v>
      </c>
      <c r="D53" s="14" t="s">
        <v>219</v>
      </c>
      <c r="E53" s="36" t="s">
        <v>220</v>
      </c>
      <c r="F53" s="16" t="str">
        <f t="shared" si="10"/>
        <v/>
      </c>
      <c r="G53" s="23" t="s">
        <v>26</v>
      </c>
      <c r="H53" s="23" t="s">
        <v>221</v>
      </c>
      <c r="I53" s="23" t="s">
        <v>222</v>
      </c>
      <c r="J53" s="46" t="s">
        <v>46</v>
      </c>
      <c r="K53" s="48"/>
      <c r="L53" s="23" t="s">
        <v>223</v>
      </c>
      <c r="M53" s="16"/>
      <c r="N53" s="16"/>
      <c r="O53" s="19" t="s">
        <v>50</v>
      </c>
      <c r="P53" s="16"/>
      <c r="Q53" s="19" t="s">
        <v>50</v>
      </c>
      <c r="R53" s="19"/>
      <c r="S53" s="20"/>
      <c r="T53" s="16"/>
      <c r="U53" s="53"/>
      <c r="V53" s="16"/>
      <c r="X53" s="47"/>
      <c r="Y53" s="47"/>
      <c r="Z53" s="47"/>
      <c r="AA53" s="47"/>
    </row>
    <row r="54" ht="27.0" customHeight="1">
      <c r="A54" s="10">
        <f t="shared" si="1"/>
        <v>22</v>
      </c>
      <c r="B54" s="25" t="s">
        <v>23</v>
      </c>
      <c r="C54" s="26">
        <v>44025.3741552948</v>
      </c>
      <c r="D54" s="27" t="s">
        <v>224</v>
      </c>
      <c r="E54" s="38" t="s">
        <v>225</v>
      </c>
      <c r="F54" s="29" t="str">
        <f t="shared" si="10"/>
        <v/>
      </c>
      <c r="G54" s="31" t="s">
        <v>26</v>
      </c>
      <c r="H54" s="31"/>
      <c r="I54" s="31" t="s">
        <v>61</v>
      </c>
      <c r="J54" s="50" t="s">
        <v>62</v>
      </c>
      <c r="K54" s="38" t="s">
        <v>63</v>
      </c>
      <c r="L54" s="29"/>
      <c r="M54" s="29"/>
      <c r="N54" s="29"/>
      <c r="O54" s="33" t="s">
        <v>38</v>
      </c>
      <c r="P54" s="29"/>
      <c r="Q54" s="33" t="s">
        <v>38</v>
      </c>
      <c r="R54" s="33" t="s">
        <v>226</v>
      </c>
      <c r="S54" s="34"/>
      <c r="T54" s="29"/>
      <c r="U54" s="51" t="s">
        <v>227</v>
      </c>
      <c r="V54" s="29"/>
      <c r="X54" s="47"/>
      <c r="Y54" s="47"/>
      <c r="Z54" s="47"/>
      <c r="AA54" s="47"/>
    </row>
    <row r="55" ht="27.0" customHeight="1">
      <c r="A55" s="11">
        <f t="shared" si="1"/>
        <v>23</v>
      </c>
      <c r="B55" s="12" t="s">
        <v>23</v>
      </c>
      <c r="C55" s="13">
        <v>44025.37332551341</v>
      </c>
      <c r="D55" s="14" t="s">
        <v>228</v>
      </c>
      <c r="E55" s="36" t="s">
        <v>229</v>
      </c>
      <c r="F55" s="16" t="str">
        <f t="shared" si="10"/>
        <v/>
      </c>
      <c r="G55" s="23" t="s">
        <v>104</v>
      </c>
      <c r="H55" s="23"/>
      <c r="I55" s="23" t="s">
        <v>105</v>
      </c>
      <c r="J55" s="46" t="s">
        <v>58</v>
      </c>
      <c r="K55" s="36" t="s">
        <v>106</v>
      </c>
      <c r="L55" s="16"/>
      <c r="M55" s="16"/>
      <c r="N55" s="16"/>
      <c r="O55" s="19" t="s">
        <v>50</v>
      </c>
      <c r="P55" s="16"/>
      <c r="Q55" s="19" t="s">
        <v>50</v>
      </c>
      <c r="R55" s="20"/>
      <c r="S55" s="20"/>
      <c r="T55" s="16"/>
      <c r="U55" s="46"/>
      <c r="V55" s="16"/>
      <c r="X55" s="47"/>
      <c r="Y55" s="47"/>
      <c r="Z55" s="47"/>
      <c r="AA55" s="47"/>
    </row>
    <row r="56" ht="27.0" customHeight="1">
      <c r="A56" s="10">
        <f t="shared" si="1"/>
        <v>24</v>
      </c>
      <c r="B56" s="25" t="s">
        <v>23</v>
      </c>
      <c r="C56" s="26">
        <v>44025.37322088765</v>
      </c>
      <c r="D56" s="27" t="s">
        <v>230</v>
      </c>
      <c r="E56" s="38" t="s">
        <v>231</v>
      </c>
      <c r="F56" s="29" t="str">
        <f t="shared" si="10"/>
        <v/>
      </c>
      <c r="G56" s="31" t="s">
        <v>26</v>
      </c>
      <c r="H56" s="31" t="s">
        <v>232</v>
      </c>
      <c r="I56" s="31" t="s">
        <v>61</v>
      </c>
      <c r="J56" s="50" t="s">
        <v>46</v>
      </c>
      <c r="K56" s="38" t="s">
        <v>63</v>
      </c>
      <c r="L56" s="29"/>
      <c r="M56" s="29"/>
      <c r="N56" s="29"/>
      <c r="O56" s="33" t="s">
        <v>38</v>
      </c>
      <c r="P56" s="29"/>
      <c r="Q56" s="33" t="s">
        <v>38</v>
      </c>
      <c r="R56" s="34"/>
      <c r="S56" s="34"/>
      <c r="T56" s="29"/>
      <c r="U56" s="50"/>
      <c r="V56" s="29"/>
      <c r="X56" s="47"/>
      <c r="Y56" s="47"/>
      <c r="Z56" s="47"/>
      <c r="AA56" s="47"/>
    </row>
    <row r="57" ht="27.0" customHeight="1">
      <c r="A57" s="11">
        <f t="shared" si="1"/>
        <v>25</v>
      </c>
      <c r="B57" s="12" t="s">
        <v>23</v>
      </c>
      <c r="C57" s="13">
        <v>44025.36459271314</v>
      </c>
      <c r="D57" s="14" t="s">
        <v>233</v>
      </c>
      <c r="E57" s="36" t="s">
        <v>234</v>
      </c>
      <c r="F57" s="16" t="str">
        <f t="shared" si="10"/>
        <v/>
      </c>
      <c r="G57" s="23" t="s">
        <v>167</v>
      </c>
      <c r="H57" s="23"/>
      <c r="I57" s="23" t="s">
        <v>168</v>
      </c>
      <c r="J57" s="46" t="s">
        <v>29</v>
      </c>
      <c r="K57" s="48"/>
      <c r="L57" s="16"/>
      <c r="M57" s="16"/>
      <c r="N57" s="16"/>
      <c r="O57" s="19" t="s">
        <v>33</v>
      </c>
      <c r="P57" s="16"/>
      <c r="Q57" s="21" t="s">
        <v>33</v>
      </c>
      <c r="R57" s="20"/>
      <c r="S57" s="20"/>
      <c r="T57" s="16"/>
      <c r="U57" s="46"/>
      <c r="V57" s="16"/>
      <c r="X57" s="47"/>
      <c r="Y57" s="47"/>
      <c r="Z57" s="47"/>
      <c r="AA57" s="47"/>
    </row>
    <row r="58" ht="27.0" customHeight="1">
      <c r="A58" s="11">
        <f t="shared" si="1"/>
        <v>25</v>
      </c>
      <c r="B58" s="12" t="s">
        <v>23</v>
      </c>
      <c r="C58" s="13">
        <v>44025.36459347772</v>
      </c>
      <c r="D58" s="14" t="s">
        <v>233</v>
      </c>
      <c r="E58" s="36" t="s">
        <v>235</v>
      </c>
      <c r="F58" s="16" t="str">
        <f t="shared" si="10"/>
        <v/>
      </c>
      <c r="G58" s="23" t="s">
        <v>52</v>
      </c>
      <c r="H58" s="23"/>
      <c r="I58" s="23" t="s">
        <v>53</v>
      </c>
      <c r="J58" s="46" t="s">
        <v>58</v>
      </c>
      <c r="K58" s="36" t="s">
        <v>236</v>
      </c>
      <c r="L58" s="16"/>
      <c r="M58" s="16"/>
      <c r="N58" s="16"/>
      <c r="O58" s="19" t="s">
        <v>33</v>
      </c>
      <c r="P58" s="16"/>
      <c r="Q58" s="9"/>
      <c r="R58" s="20"/>
      <c r="S58" s="20"/>
      <c r="T58" s="16"/>
      <c r="U58" s="46"/>
      <c r="V58" s="16"/>
      <c r="X58" s="47"/>
      <c r="Y58" s="47"/>
      <c r="Z58" s="47"/>
      <c r="AA58" s="47"/>
    </row>
    <row r="59">
      <c r="A59" s="54"/>
      <c r="B59" s="55"/>
      <c r="C59" s="56"/>
      <c r="D59" s="57"/>
      <c r="E59" s="56"/>
      <c r="F59" s="56"/>
      <c r="G59" s="56"/>
      <c r="H59" s="56"/>
      <c r="I59" s="56"/>
      <c r="J59" s="58"/>
      <c r="K59" s="56"/>
      <c r="L59" s="56"/>
      <c r="M59" s="56"/>
      <c r="N59" s="56"/>
      <c r="O59" s="56"/>
      <c r="P59" s="56"/>
      <c r="Q59" s="56"/>
      <c r="R59" s="59"/>
      <c r="S59" s="59"/>
      <c r="T59" s="56"/>
      <c r="U59" s="60"/>
      <c r="V59" s="56"/>
      <c r="X59" s="47"/>
      <c r="Y59" s="47"/>
      <c r="Z59" s="47"/>
      <c r="AA59" s="47"/>
    </row>
    <row r="60">
      <c r="A60" s="61"/>
      <c r="B60" s="55"/>
      <c r="C60" s="56"/>
      <c r="D60" s="57"/>
      <c r="E60" s="56"/>
      <c r="F60" s="56"/>
      <c r="G60" s="56"/>
      <c r="H60" s="56"/>
      <c r="I60" s="56"/>
      <c r="J60" s="58"/>
      <c r="K60" s="56"/>
      <c r="L60" s="56"/>
      <c r="M60" s="56"/>
      <c r="N60" s="56"/>
      <c r="O60" s="56"/>
      <c r="P60" s="56"/>
      <c r="Q60" s="56"/>
      <c r="R60" s="59"/>
      <c r="S60" s="59"/>
      <c r="T60" s="56"/>
      <c r="U60" s="60"/>
      <c r="V60" s="56"/>
      <c r="X60" s="47"/>
      <c r="Y60" s="47"/>
      <c r="Z60" s="47"/>
      <c r="AA60" s="47"/>
    </row>
    <row r="61">
      <c r="A61" s="61"/>
      <c r="B61" s="55"/>
      <c r="C61" s="56"/>
      <c r="D61" s="57"/>
      <c r="E61" s="56"/>
      <c r="F61" s="56"/>
      <c r="G61" s="56"/>
      <c r="I61" s="56"/>
      <c r="J61" s="58"/>
      <c r="K61" s="56"/>
      <c r="L61" s="56"/>
      <c r="M61" s="56"/>
      <c r="N61" s="56"/>
      <c r="O61" s="56"/>
      <c r="P61" s="56"/>
      <c r="Q61" s="56"/>
      <c r="R61" s="59"/>
      <c r="S61" s="59"/>
      <c r="T61" s="56"/>
      <c r="U61" s="60"/>
      <c r="V61" s="56"/>
      <c r="X61" s="47"/>
      <c r="Y61" s="47"/>
      <c r="Z61" s="47"/>
      <c r="AA61" s="47"/>
    </row>
    <row r="62">
      <c r="A62" s="61"/>
      <c r="B62" s="55"/>
      <c r="C62" s="56"/>
      <c r="D62" s="57"/>
      <c r="E62" s="56"/>
      <c r="F62" s="56"/>
      <c r="G62" s="56"/>
      <c r="H62" s="56"/>
      <c r="I62" s="56"/>
      <c r="J62" s="58"/>
      <c r="K62" s="56"/>
      <c r="L62" s="56"/>
      <c r="M62" s="56"/>
      <c r="N62" s="56"/>
      <c r="O62" s="56"/>
      <c r="P62" s="56"/>
      <c r="Q62" s="56"/>
      <c r="R62" s="59"/>
      <c r="S62" s="59"/>
      <c r="T62" s="56"/>
      <c r="U62" s="60"/>
      <c r="V62" s="56"/>
      <c r="X62" s="47"/>
      <c r="Y62" s="47"/>
      <c r="Z62" s="47"/>
      <c r="AA62" s="47"/>
    </row>
    <row r="63">
      <c r="A63" s="61"/>
      <c r="B63" s="55"/>
      <c r="C63" s="56"/>
      <c r="D63" s="57"/>
      <c r="E63" s="56"/>
      <c r="F63" s="56"/>
      <c r="G63" s="56"/>
      <c r="H63" s="56"/>
      <c r="I63" s="56"/>
      <c r="J63" s="58"/>
      <c r="K63" s="56"/>
      <c r="L63" s="56"/>
      <c r="M63" s="56"/>
      <c r="N63" s="56"/>
      <c r="O63" s="56"/>
      <c r="P63" s="56"/>
      <c r="Q63" s="56"/>
      <c r="R63" s="59"/>
      <c r="S63" s="59"/>
      <c r="T63" s="56"/>
      <c r="U63" s="60"/>
      <c r="V63" s="56"/>
      <c r="X63" s="47"/>
      <c r="Y63" s="47"/>
      <c r="Z63" s="47"/>
      <c r="AA63" s="47"/>
    </row>
    <row r="64">
      <c r="A64" s="61"/>
      <c r="B64" s="55"/>
      <c r="C64" s="56"/>
      <c r="D64" s="57"/>
      <c r="E64" s="56"/>
      <c r="F64" s="56"/>
      <c r="G64" s="56"/>
      <c r="H64" s="56"/>
      <c r="I64" s="56"/>
      <c r="J64" s="58"/>
      <c r="K64" s="56"/>
      <c r="L64" s="56"/>
      <c r="M64" s="56"/>
      <c r="N64" s="56"/>
      <c r="O64" s="56"/>
      <c r="P64" s="56"/>
      <c r="Q64" s="56"/>
      <c r="R64" s="59"/>
      <c r="S64" s="59"/>
      <c r="T64" s="56"/>
      <c r="U64" s="60"/>
      <c r="V64" s="56"/>
      <c r="X64" s="47"/>
      <c r="Y64" s="47"/>
      <c r="Z64" s="47"/>
      <c r="AA64" s="47"/>
    </row>
    <row r="65">
      <c r="A65" s="61"/>
      <c r="B65" s="55"/>
      <c r="C65" s="56"/>
      <c r="D65" s="57"/>
      <c r="E65" s="56"/>
      <c r="F65" s="56"/>
      <c r="G65" s="56"/>
      <c r="H65" s="56"/>
      <c r="I65" s="56"/>
      <c r="J65" s="58"/>
      <c r="K65" s="56"/>
      <c r="L65" s="56"/>
      <c r="M65" s="56"/>
      <c r="N65" s="56"/>
      <c r="O65" s="56"/>
      <c r="P65" s="56"/>
      <c r="Q65" s="56"/>
      <c r="R65" s="59"/>
      <c r="S65" s="59"/>
      <c r="T65" s="56"/>
      <c r="U65" s="60"/>
      <c r="V65" s="56"/>
      <c r="X65" s="47"/>
      <c r="Y65" s="47"/>
      <c r="Z65" s="47"/>
      <c r="AA65" s="47"/>
    </row>
    <row r="66">
      <c r="A66" s="61"/>
      <c r="B66" s="55"/>
      <c r="C66" s="56"/>
      <c r="D66" s="57"/>
      <c r="E66" s="56"/>
      <c r="F66" s="56"/>
      <c r="G66" s="56"/>
      <c r="H66" s="56"/>
      <c r="I66" s="56"/>
      <c r="J66" s="58"/>
      <c r="K66" s="56"/>
      <c r="L66" s="56"/>
      <c r="M66" s="56"/>
      <c r="N66" s="56"/>
      <c r="O66" s="56"/>
      <c r="P66" s="56"/>
      <c r="Q66" s="56"/>
      <c r="R66" s="59"/>
      <c r="S66" s="59"/>
      <c r="T66" s="56"/>
      <c r="U66" s="60"/>
      <c r="V66" s="56"/>
      <c r="X66" s="47"/>
      <c r="Y66" s="47"/>
      <c r="Z66" s="47"/>
      <c r="AA66" s="47"/>
    </row>
    <row r="67">
      <c r="A67" s="61"/>
      <c r="B67" s="55"/>
      <c r="C67" s="56"/>
      <c r="D67" s="57"/>
      <c r="E67" s="56"/>
      <c r="F67" s="56"/>
      <c r="G67" s="56"/>
      <c r="H67" s="56"/>
      <c r="I67" s="56"/>
      <c r="J67" s="58"/>
      <c r="K67" s="56"/>
      <c r="L67" s="56"/>
      <c r="M67" s="56"/>
      <c r="N67" s="56"/>
      <c r="O67" s="56"/>
      <c r="P67" s="56"/>
      <c r="Q67" s="56"/>
      <c r="R67" s="59"/>
      <c r="S67" s="59"/>
      <c r="T67" s="56"/>
      <c r="U67" s="60"/>
      <c r="V67" s="56"/>
      <c r="X67" s="47"/>
      <c r="Y67" s="47"/>
      <c r="Z67" s="47"/>
      <c r="AA67" s="47"/>
    </row>
    <row r="68">
      <c r="A68" s="61"/>
      <c r="B68" s="55"/>
      <c r="C68" s="56"/>
      <c r="D68" s="57"/>
      <c r="E68" s="56"/>
      <c r="F68" s="56"/>
      <c r="G68" s="56"/>
      <c r="H68" s="56"/>
      <c r="I68" s="56"/>
      <c r="J68" s="58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60"/>
      <c r="V68" s="56"/>
      <c r="X68" s="47"/>
      <c r="Y68" s="47"/>
      <c r="Z68" s="47"/>
      <c r="AA68" s="47"/>
    </row>
    <row r="69">
      <c r="A69" s="61"/>
      <c r="B69" s="55"/>
      <c r="C69" s="56"/>
      <c r="D69" s="57"/>
      <c r="E69" s="56"/>
      <c r="F69" s="56"/>
      <c r="G69" s="56"/>
      <c r="H69" s="56"/>
      <c r="I69" s="56"/>
      <c r="J69" s="58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60"/>
      <c r="V69" s="56"/>
      <c r="X69" s="47"/>
      <c r="Y69" s="47"/>
      <c r="Z69" s="47"/>
      <c r="AA69" s="47"/>
    </row>
    <row r="70">
      <c r="A70" s="61"/>
      <c r="B70" s="55"/>
      <c r="C70" s="56"/>
      <c r="D70" s="57"/>
      <c r="E70" s="56"/>
      <c r="F70" s="56"/>
      <c r="G70" s="56"/>
      <c r="H70" s="56"/>
      <c r="I70" s="56"/>
      <c r="J70" s="58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60"/>
      <c r="V70" s="56"/>
      <c r="X70" s="47"/>
      <c r="Y70" s="47"/>
      <c r="Z70" s="47"/>
      <c r="AA70" s="47"/>
    </row>
    <row r="71">
      <c r="A71" s="61"/>
      <c r="B71" s="55"/>
      <c r="C71" s="56"/>
      <c r="D71" s="57"/>
      <c r="E71" s="56"/>
      <c r="F71" s="56"/>
      <c r="G71" s="56"/>
      <c r="H71" s="56"/>
      <c r="I71" s="56"/>
      <c r="J71" s="58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60"/>
      <c r="V71" s="56"/>
      <c r="X71" s="47"/>
      <c r="Y71" s="47"/>
      <c r="Z71" s="47"/>
      <c r="AA71" s="47"/>
    </row>
    <row r="72">
      <c r="A72" s="61"/>
      <c r="B72" s="55"/>
      <c r="C72" s="56"/>
      <c r="D72" s="57"/>
      <c r="E72" s="56"/>
      <c r="F72" s="56"/>
      <c r="G72" s="56"/>
      <c r="H72" s="56"/>
      <c r="I72" s="56"/>
      <c r="J72" s="58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60"/>
      <c r="V72" s="56"/>
      <c r="X72" s="47"/>
      <c r="Y72" s="47"/>
      <c r="Z72" s="47"/>
      <c r="AA72" s="47"/>
    </row>
    <row r="73">
      <c r="A73" s="61"/>
      <c r="B73" s="55"/>
      <c r="C73" s="56"/>
      <c r="D73" s="57"/>
      <c r="E73" s="56"/>
      <c r="F73" s="56"/>
      <c r="G73" s="56"/>
      <c r="H73" s="56"/>
      <c r="I73" s="56"/>
      <c r="J73" s="58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60"/>
      <c r="V73" s="56"/>
      <c r="X73" s="47"/>
      <c r="Y73" s="47"/>
      <c r="Z73" s="47"/>
      <c r="AA73" s="47"/>
    </row>
    <row r="74">
      <c r="A74" s="61"/>
      <c r="B74" s="55"/>
      <c r="C74" s="56"/>
      <c r="D74" s="57"/>
      <c r="E74" s="56"/>
      <c r="F74" s="56"/>
      <c r="G74" s="56"/>
      <c r="H74" s="56"/>
      <c r="I74" s="56"/>
      <c r="J74" s="58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60"/>
      <c r="V74" s="56"/>
      <c r="X74" s="47"/>
      <c r="Y74" s="47"/>
      <c r="Z74" s="47"/>
      <c r="AA74" s="47"/>
    </row>
    <row r="75">
      <c r="A75" s="61"/>
      <c r="B75" s="55"/>
      <c r="C75" s="56"/>
      <c r="D75" s="57"/>
      <c r="E75" s="56"/>
      <c r="F75" s="56"/>
      <c r="G75" s="56"/>
      <c r="H75" s="56"/>
      <c r="I75" s="56"/>
      <c r="J75" s="58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60"/>
      <c r="V75" s="56"/>
      <c r="X75" s="47"/>
      <c r="Y75" s="47"/>
      <c r="Z75" s="47"/>
      <c r="AA75" s="47"/>
    </row>
    <row r="76">
      <c r="A76" s="61"/>
      <c r="B76" s="55"/>
      <c r="C76" s="56"/>
      <c r="D76" s="57"/>
      <c r="E76" s="56"/>
      <c r="F76" s="56"/>
      <c r="G76" s="56"/>
      <c r="H76" s="56"/>
      <c r="I76" s="56"/>
      <c r="J76" s="58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60"/>
      <c r="V76" s="56"/>
      <c r="X76" s="47"/>
      <c r="Y76" s="47"/>
      <c r="Z76" s="47"/>
      <c r="AA76" s="47"/>
    </row>
    <row r="77">
      <c r="A77" s="61"/>
      <c r="B77" s="55"/>
      <c r="C77" s="56"/>
      <c r="D77" s="57"/>
      <c r="E77" s="56"/>
      <c r="F77" s="56"/>
      <c r="G77" s="56"/>
      <c r="H77" s="56"/>
      <c r="I77" s="56"/>
      <c r="J77" s="58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60"/>
      <c r="V77" s="56"/>
      <c r="X77" s="47"/>
      <c r="Y77" s="47"/>
      <c r="Z77" s="47"/>
      <c r="AA77" s="47"/>
    </row>
    <row r="78">
      <c r="A78" s="61"/>
      <c r="B78" s="55"/>
      <c r="C78" s="56"/>
      <c r="D78" s="57"/>
      <c r="E78" s="56"/>
      <c r="F78" s="56"/>
      <c r="G78" s="56"/>
      <c r="H78" s="56"/>
      <c r="I78" s="56"/>
      <c r="J78" s="58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60"/>
      <c r="V78" s="56"/>
      <c r="X78" s="47"/>
      <c r="Y78" s="47"/>
      <c r="Z78" s="47"/>
      <c r="AA78" s="47"/>
    </row>
    <row r="79">
      <c r="A79" s="61"/>
      <c r="B79" s="55"/>
      <c r="C79" s="56"/>
      <c r="D79" s="57"/>
      <c r="E79" s="56"/>
      <c r="F79" s="56"/>
      <c r="G79" s="56"/>
      <c r="H79" s="56"/>
      <c r="I79" s="56"/>
      <c r="J79" s="58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60"/>
      <c r="V79" s="56"/>
      <c r="X79" s="47"/>
      <c r="Y79" s="47"/>
      <c r="Z79" s="47"/>
      <c r="AA79" s="47"/>
    </row>
    <row r="80">
      <c r="A80" s="61"/>
      <c r="B80" s="55"/>
      <c r="C80" s="56"/>
      <c r="D80" s="57"/>
      <c r="E80" s="56"/>
      <c r="F80" s="56"/>
      <c r="G80" s="56"/>
      <c r="H80" s="56"/>
      <c r="I80" s="56"/>
      <c r="J80" s="58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60"/>
      <c r="V80" s="56"/>
      <c r="X80" s="47"/>
      <c r="Y80" s="47"/>
      <c r="Z80" s="47"/>
      <c r="AA80" s="47"/>
    </row>
    <row r="81">
      <c r="A81" s="61"/>
      <c r="B81" s="55"/>
      <c r="C81" s="56"/>
      <c r="D81" s="57"/>
      <c r="E81" s="56"/>
      <c r="F81" s="56"/>
      <c r="G81" s="56"/>
      <c r="H81" s="56"/>
      <c r="I81" s="56"/>
      <c r="J81" s="58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60"/>
      <c r="V81" s="56"/>
      <c r="X81" s="47"/>
      <c r="Y81" s="47"/>
      <c r="Z81" s="47"/>
      <c r="AA81" s="47"/>
    </row>
    <row r="82">
      <c r="A82" s="61"/>
      <c r="B82" s="55"/>
      <c r="C82" s="56"/>
      <c r="D82" s="57"/>
      <c r="E82" s="56"/>
      <c r="F82" s="56"/>
      <c r="G82" s="56"/>
      <c r="H82" s="56"/>
      <c r="I82" s="56"/>
      <c r="J82" s="58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60"/>
      <c r="V82" s="56"/>
      <c r="X82" s="47"/>
      <c r="Y82" s="47"/>
      <c r="Z82" s="47"/>
      <c r="AA82" s="47"/>
    </row>
    <row r="83">
      <c r="A83" s="61"/>
      <c r="B83" s="55"/>
      <c r="C83" s="56"/>
      <c r="D83" s="57"/>
      <c r="E83" s="56"/>
      <c r="F83" s="56"/>
      <c r="G83" s="56"/>
      <c r="H83" s="56"/>
      <c r="I83" s="56"/>
      <c r="J83" s="58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60"/>
      <c r="V83" s="56"/>
      <c r="X83" s="47"/>
      <c r="Y83" s="47"/>
      <c r="Z83" s="47"/>
      <c r="AA83" s="47"/>
    </row>
    <row r="84">
      <c r="A84" s="61"/>
      <c r="B84" s="55"/>
      <c r="C84" s="56"/>
      <c r="D84" s="57"/>
      <c r="E84" s="56"/>
      <c r="F84" s="56"/>
      <c r="G84" s="56"/>
      <c r="H84" s="56"/>
      <c r="I84" s="56"/>
      <c r="J84" s="58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60"/>
      <c r="V84" s="56"/>
      <c r="X84" s="47"/>
      <c r="Y84" s="47"/>
      <c r="Z84" s="47"/>
      <c r="AA84" s="47"/>
    </row>
    <row r="85">
      <c r="A85" s="61"/>
      <c r="B85" s="55"/>
      <c r="C85" s="56"/>
      <c r="D85" s="57"/>
      <c r="E85" s="56"/>
      <c r="F85" s="56"/>
      <c r="G85" s="56"/>
      <c r="H85" s="56"/>
      <c r="I85" s="56"/>
      <c r="J85" s="58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60"/>
      <c r="V85" s="56"/>
      <c r="X85" s="47"/>
      <c r="Y85" s="47"/>
      <c r="Z85" s="47"/>
      <c r="AA85" s="47"/>
    </row>
    <row r="86">
      <c r="A86" s="61"/>
      <c r="B86" s="55"/>
      <c r="C86" s="56"/>
      <c r="D86" s="57"/>
      <c r="E86" s="56"/>
      <c r="F86" s="56"/>
      <c r="G86" s="56"/>
      <c r="H86" s="56"/>
      <c r="I86" s="56"/>
      <c r="J86" s="58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60"/>
      <c r="V86" s="56"/>
      <c r="X86" s="47"/>
      <c r="Y86" s="47"/>
      <c r="Z86" s="47"/>
      <c r="AA86" s="47"/>
    </row>
    <row r="87">
      <c r="A87" s="61"/>
      <c r="B87" s="55"/>
      <c r="C87" s="56"/>
      <c r="D87" s="57"/>
      <c r="E87" s="56"/>
      <c r="F87" s="56"/>
      <c r="G87" s="56"/>
      <c r="H87" s="56"/>
      <c r="I87" s="56"/>
      <c r="J87" s="58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60"/>
      <c r="V87" s="56"/>
      <c r="X87" s="47"/>
      <c r="Y87" s="47"/>
      <c r="Z87" s="47"/>
      <c r="AA87" s="47"/>
    </row>
    <row r="88">
      <c r="A88" s="61"/>
      <c r="B88" s="55"/>
      <c r="C88" s="56"/>
      <c r="D88" s="57"/>
      <c r="E88" s="56"/>
      <c r="F88" s="56"/>
      <c r="G88" s="56"/>
      <c r="H88" s="56"/>
      <c r="I88" s="56"/>
      <c r="J88" s="58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60"/>
      <c r="V88" s="56"/>
      <c r="X88" s="47"/>
      <c r="Y88" s="47"/>
      <c r="Z88" s="47"/>
      <c r="AA88" s="47"/>
    </row>
    <row r="89">
      <c r="A89" s="61"/>
      <c r="B89" s="55"/>
      <c r="C89" s="56"/>
      <c r="D89" s="57"/>
      <c r="E89" s="56"/>
      <c r="F89" s="56"/>
      <c r="G89" s="56"/>
      <c r="H89" s="56"/>
      <c r="I89" s="56"/>
      <c r="J89" s="58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60"/>
      <c r="V89" s="56"/>
      <c r="X89" s="47"/>
      <c r="Y89" s="47"/>
      <c r="Z89" s="47"/>
      <c r="AA89" s="47"/>
    </row>
    <row r="90">
      <c r="A90" s="61"/>
      <c r="B90" s="55"/>
      <c r="C90" s="56"/>
      <c r="D90" s="57"/>
      <c r="E90" s="56"/>
      <c r="F90" s="56"/>
      <c r="G90" s="56"/>
      <c r="H90" s="56"/>
      <c r="I90" s="56"/>
      <c r="J90" s="58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60"/>
      <c r="V90" s="56"/>
      <c r="X90" s="47"/>
      <c r="Y90" s="47"/>
      <c r="Z90" s="47"/>
      <c r="AA90" s="47"/>
    </row>
    <row r="91">
      <c r="A91" s="61"/>
      <c r="B91" s="55"/>
      <c r="C91" s="56"/>
      <c r="D91" s="57"/>
      <c r="E91" s="56"/>
      <c r="F91" s="56"/>
      <c r="G91" s="56"/>
      <c r="H91" s="56"/>
      <c r="I91" s="56"/>
      <c r="J91" s="58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60"/>
      <c r="V91" s="56"/>
      <c r="X91" s="47"/>
      <c r="Y91" s="47"/>
      <c r="Z91" s="47"/>
      <c r="AA91" s="47"/>
    </row>
    <row r="92">
      <c r="A92" s="61"/>
      <c r="B92" s="55"/>
      <c r="C92" s="56"/>
      <c r="D92" s="57"/>
      <c r="E92" s="56"/>
      <c r="F92" s="56"/>
      <c r="G92" s="56"/>
      <c r="H92" s="56"/>
      <c r="I92" s="56"/>
      <c r="J92" s="58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60"/>
      <c r="V92" s="56"/>
      <c r="X92" s="47"/>
      <c r="Y92" s="47"/>
      <c r="Z92" s="47"/>
      <c r="AA92" s="47"/>
    </row>
    <row r="93">
      <c r="A93" s="61"/>
      <c r="B93" s="55"/>
      <c r="C93" s="56"/>
      <c r="D93" s="57"/>
      <c r="E93" s="56"/>
      <c r="F93" s="56"/>
      <c r="G93" s="56"/>
      <c r="H93" s="56"/>
      <c r="I93" s="56"/>
      <c r="J93" s="58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60"/>
      <c r="V93" s="56"/>
      <c r="X93" s="47"/>
      <c r="Y93" s="47"/>
      <c r="Z93" s="47"/>
      <c r="AA93" s="47"/>
    </row>
    <row r="94">
      <c r="A94" s="61"/>
      <c r="B94" s="55"/>
      <c r="C94" s="56"/>
      <c r="D94" s="57"/>
      <c r="E94" s="56"/>
      <c r="F94" s="56"/>
      <c r="G94" s="56"/>
      <c r="H94" s="56"/>
      <c r="I94" s="56"/>
      <c r="J94" s="58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60"/>
      <c r="V94" s="56"/>
      <c r="X94" s="47"/>
      <c r="Y94" s="47"/>
      <c r="Z94" s="47"/>
      <c r="AA94" s="47"/>
    </row>
    <row r="95">
      <c r="A95" s="61"/>
      <c r="B95" s="55"/>
      <c r="C95" s="56"/>
      <c r="D95" s="57"/>
      <c r="E95" s="56"/>
      <c r="F95" s="56"/>
      <c r="G95" s="56"/>
      <c r="H95" s="56"/>
      <c r="I95" s="56"/>
      <c r="J95" s="58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60"/>
      <c r="V95" s="56"/>
      <c r="X95" s="47"/>
      <c r="Y95" s="47"/>
      <c r="Z95" s="47"/>
      <c r="AA95" s="47"/>
    </row>
    <row r="96">
      <c r="A96" s="61"/>
      <c r="B96" s="55"/>
      <c r="C96" s="56"/>
      <c r="D96" s="57"/>
      <c r="E96" s="56"/>
      <c r="F96" s="56"/>
      <c r="G96" s="56"/>
      <c r="H96" s="56"/>
      <c r="I96" s="56"/>
      <c r="J96" s="58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60"/>
      <c r="V96" s="56"/>
      <c r="X96" s="47"/>
      <c r="Y96" s="47"/>
      <c r="Z96" s="47"/>
      <c r="AA96" s="47"/>
    </row>
    <row r="97">
      <c r="A97" s="61"/>
      <c r="B97" s="55"/>
      <c r="C97" s="56"/>
      <c r="D97" s="57"/>
      <c r="E97" s="56"/>
      <c r="F97" s="56"/>
      <c r="G97" s="56"/>
      <c r="H97" s="56"/>
      <c r="I97" s="56"/>
      <c r="J97" s="58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60"/>
      <c r="V97" s="56"/>
      <c r="X97" s="47"/>
      <c r="Y97" s="47"/>
      <c r="Z97" s="47"/>
      <c r="AA97" s="47"/>
    </row>
    <row r="98">
      <c r="A98" s="61"/>
      <c r="B98" s="55"/>
      <c r="C98" s="56"/>
      <c r="D98" s="57"/>
      <c r="E98" s="56"/>
      <c r="F98" s="56"/>
      <c r="G98" s="56"/>
      <c r="H98" s="56"/>
      <c r="I98" s="56"/>
      <c r="J98" s="58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60"/>
      <c r="V98" s="56"/>
      <c r="X98" s="47"/>
      <c r="Y98" s="47"/>
      <c r="Z98" s="47"/>
      <c r="AA98" s="47"/>
    </row>
    <row r="99">
      <c r="A99" s="61"/>
      <c r="B99" s="55"/>
      <c r="C99" s="56"/>
      <c r="D99" s="57"/>
      <c r="E99" s="56"/>
      <c r="F99" s="56"/>
      <c r="G99" s="56"/>
      <c r="H99" s="56"/>
      <c r="I99" s="56"/>
      <c r="J99" s="58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60"/>
      <c r="V99" s="56"/>
      <c r="X99" s="47"/>
      <c r="Y99" s="47"/>
      <c r="Z99" s="47"/>
      <c r="AA99" s="47"/>
    </row>
    <row r="100">
      <c r="A100" s="61"/>
      <c r="B100" s="55"/>
      <c r="C100" s="56"/>
      <c r="D100" s="57"/>
      <c r="E100" s="56"/>
      <c r="F100" s="56"/>
      <c r="G100" s="56"/>
      <c r="H100" s="56"/>
      <c r="I100" s="56"/>
      <c r="J100" s="58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60"/>
      <c r="V100" s="56"/>
      <c r="X100" s="47"/>
      <c r="Y100" s="47"/>
      <c r="Z100" s="47"/>
      <c r="AA100" s="47"/>
    </row>
    <row r="101">
      <c r="A101" s="61"/>
      <c r="B101" s="55"/>
      <c r="C101" s="56"/>
      <c r="D101" s="57"/>
      <c r="E101" s="56"/>
      <c r="F101" s="56"/>
      <c r="G101" s="56"/>
      <c r="H101" s="56"/>
      <c r="I101" s="56"/>
      <c r="J101" s="58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60"/>
      <c r="V101" s="56"/>
      <c r="X101" s="47"/>
      <c r="Y101" s="47"/>
      <c r="Z101" s="47"/>
      <c r="AA101" s="47"/>
    </row>
    <row r="102">
      <c r="A102" s="61"/>
      <c r="B102" s="55"/>
      <c r="C102" s="56"/>
      <c r="D102" s="57"/>
      <c r="E102" s="56"/>
      <c r="F102" s="56"/>
      <c r="G102" s="56"/>
      <c r="H102" s="56"/>
      <c r="I102" s="56"/>
      <c r="J102" s="58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60"/>
      <c r="V102" s="56"/>
      <c r="X102" s="47"/>
      <c r="Y102" s="47"/>
      <c r="Z102" s="47"/>
      <c r="AA102" s="47"/>
    </row>
    <row r="103">
      <c r="A103" s="61"/>
      <c r="B103" s="55"/>
      <c r="C103" s="56"/>
      <c r="D103" s="57"/>
      <c r="E103" s="56"/>
      <c r="F103" s="56"/>
      <c r="G103" s="56"/>
      <c r="H103" s="56"/>
      <c r="I103" s="56"/>
      <c r="J103" s="58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60"/>
      <c r="V103" s="56"/>
      <c r="X103" s="47"/>
      <c r="Y103" s="47"/>
      <c r="Z103" s="47"/>
      <c r="AA103" s="47"/>
    </row>
    <row r="104">
      <c r="A104" s="61"/>
      <c r="B104" s="55"/>
      <c r="C104" s="56"/>
      <c r="D104" s="57"/>
      <c r="E104" s="56"/>
      <c r="F104" s="56"/>
      <c r="G104" s="56"/>
      <c r="H104" s="56"/>
      <c r="I104" s="56"/>
      <c r="J104" s="58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60"/>
      <c r="V104" s="56"/>
      <c r="X104" s="47"/>
      <c r="Y104" s="47"/>
      <c r="Z104" s="47"/>
      <c r="AA104" s="47"/>
    </row>
    <row r="105">
      <c r="A105" s="61"/>
      <c r="B105" s="55"/>
      <c r="C105" s="56"/>
      <c r="D105" s="57"/>
      <c r="E105" s="56"/>
      <c r="F105" s="56"/>
      <c r="G105" s="56"/>
      <c r="H105" s="56"/>
      <c r="I105" s="56"/>
      <c r="J105" s="58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60"/>
      <c r="V105" s="56"/>
      <c r="X105" s="47"/>
      <c r="Y105" s="47"/>
      <c r="Z105" s="47"/>
      <c r="AA105" s="47"/>
    </row>
    <row r="106">
      <c r="A106" s="61"/>
      <c r="B106" s="55"/>
      <c r="C106" s="56"/>
      <c r="D106" s="57"/>
      <c r="E106" s="56"/>
      <c r="F106" s="56"/>
      <c r="G106" s="56"/>
      <c r="H106" s="56"/>
      <c r="I106" s="56"/>
      <c r="J106" s="58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60"/>
      <c r="V106" s="56"/>
      <c r="X106" s="47"/>
      <c r="Y106" s="47"/>
      <c r="Z106" s="47"/>
      <c r="AA106" s="47"/>
    </row>
    <row r="107">
      <c r="A107" s="61"/>
      <c r="B107" s="55"/>
      <c r="C107" s="56"/>
      <c r="D107" s="57"/>
      <c r="E107" s="56"/>
      <c r="F107" s="56"/>
      <c r="G107" s="56"/>
      <c r="H107" s="56"/>
      <c r="I107" s="56"/>
      <c r="J107" s="58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60"/>
      <c r="V107" s="56"/>
      <c r="X107" s="47"/>
      <c r="Y107" s="47"/>
      <c r="Z107" s="47"/>
      <c r="AA107" s="47"/>
    </row>
    <row r="108">
      <c r="A108" s="61"/>
      <c r="B108" s="55"/>
      <c r="C108" s="56"/>
      <c r="D108" s="57"/>
      <c r="E108" s="56"/>
      <c r="F108" s="56"/>
      <c r="G108" s="56"/>
      <c r="H108" s="56"/>
      <c r="I108" s="56"/>
      <c r="J108" s="58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60"/>
      <c r="V108" s="56"/>
      <c r="X108" s="47"/>
      <c r="Y108" s="47"/>
      <c r="Z108" s="47"/>
      <c r="AA108" s="47"/>
    </row>
    <row r="109">
      <c r="A109" s="61"/>
      <c r="B109" s="55"/>
      <c r="C109" s="56"/>
      <c r="D109" s="57"/>
      <c r="E109" s="56"/>
      <c r="F109" s="56"/>
      <c r="G109" s="56"/>
      <c r="H109" s="56"/>
      <c r="I109" s="56"/>
      <c r="J109" s="58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60"/>
      <c r="V109" s="56"/>
      <c r="X109" s="47"/>
      <c r="Y109" s="47"/>
      <c r="Z109" s="47"/>
      <c r="AA109" s="47"/>
    </row>
    <row r="110">
      <c r="A110" s="61"/>
      <c r="B110" s="55"/>
      <c r="C110" s="56"/>
      <c r="D110" s="57"/>
      <c r="E110" s="56"/>
      <c r="F110" s="56"/>
      <c r="G110" s="56"/>
      <c r="H110" s="56"/>
      <c r="I110" s="56"/>
      <c r="J110" s="58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60"/>
      <c r="V110" s="56"/>
      <c r="X110" s="47"/>
      <c r="Y110" s="47"/>
      <c r="Z110" s="47"/>
      <c r="AA110" s="47"/>
    </row>
    <row r="111">
      <c r="A111" s="61"/>
      <c r="B111" s="55"/>
      <c r="C111" s="56"/>
      <c r="D111" s="57"/>
      <c r="E111" s="56"/>
      <c r="F111" s="56"/>
      <c r="G111" s="56"/>
      <c r="H111" s="56"/>
      <c r="I111" s="56"/>
      <c r="J111" s="58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60"/>
      <c r="V111" s="56"/>
      <c r="X111" s="47"/>
      <c r="Y111" s="47"/>
      <c r="Z111" s="47"/>
      <c r="AA111" s="47"/>
    </row>
    <row r="112">
      <c r="A112" s="61"/>
      <c r="B112" s="55"/>
      <c r="C112" s="56"/>
      <c r="D112" s="57"/>
      <c r="E112" s="56"/>
      <c r="F112" s="56"/>
      <c r="G112" s="56"/>
      <c r="H112" s="56"/>
      <c r="I112" s="56"/>
      <c r="J112" s="58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60"/>
      <c r="V112" s="56"/>
      <c r="X112" s="47"/>
      <c r="Y112" s="47"/>
      <c r="Z112" s="47"/>
      <c r="AA112" s="47"/>
    </row>
    <row r="113">
      <c r="A113" s="61"/>
      <c r="B113" s="55"/>
      <c r="C113" s="56"/>
      <c r="D113" s="57"/>
      <c r="E113" s="56"/>
      <c r="F113" s="56"/>
      <c r="G113" s="56"/>
      <c r="H113" s="56"/>
      <c r="I113" s="56"/>
      <c r="J113" s="58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60"/>
      <c r="V113" s="56"/>
      <c r="X113" s="47"/>
      <c r="Y113" s="47"/>
      <c r="Z113" s="47"/>
      <c r="AA113" s="47"/>
    </row>
    <row r="114">
      <c r="A114" s="61"/>
      <c r="B114" s="55"/>
      <c r="C114" s="56"/>
      <c r="D114" s="57"/>
      <c r="E114" s="56"/>
      <c r="F114" s="56"/>
      <c r="G114" s="56"/>
      <c r="H114" s="56"/>
      <c r="I114" s="56"/>
      <c r="J114" s="58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60"/>
      <c r="V114" s="56"/>
      <c r="X114" s="47"/>
      <c r="Y114" s="47"/>
      <c r="Z114" s="47"/>
      <c r="AA114" s="47"/>
    </row>
    <row r="115">
      <c r="A115" s="61"/>
      <c r="B115" s="55"/>
      <c r="C115" s="56"/>
      <c r="D115" s="57"/>
      <c r="E115" s="56"/>
      <c r="F115" s="56"/>
      <c r="G115" s="56"/>
      <c r="H115" s="56"/>
      <c r="I115" s="56"/>
      <c r="J115" s="58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60"/>
      <c r="V115" s="56"/>
      <c r="X115" s="47"/>
      <c r="Y115" s="47"/>
      <c r="Z115" s="47"/>
      <c r="AA115" s="47"/>
    </row>
    <row r="116">
      <c r="A116" s="61"/>
      <c r="B116" s="55"/>
      <c r="C116" s="56"/>
      <c r="D116" s="57"/>
      <c r="E116" s="56"/>
      <c r="F116" s="56"/>
      <c r="G116" s="56"/>
      <c r="H116" s="56"/>
      <c r="I116" s="56"/>
      <c r="J116" s="58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60"/>
      <c r="V116" s="56"/>
      <c r="X116" s="47"/>
      <c r="Y116" s="47"/>
      <c r="Z116" s="47"/>
      <c r="AA116" s="47"/>
    </row>
    <row r="117">
      <c r="A117" s="61"/>
      <c r="B117" s="55"/>
      <c r="C117" s="56"/>
      <c r="D117" s="57"/>
      <c r="E117" s="56"/>
      <c r="F117" s="56"/>
      <c r="G117" s="56"/>
      <c r="H117" s="56"/>
      <c r="I117" s="56"/>
      <c r="J117" s="58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60"/>
      <c r="V117" s="56"/>
      <c r="X117" s="47"/>
      <c r="Y117" s="47"/>
      <c r="Z117" s="47"/>
      <c r="AA117" s="47"/>
    </row>
    <row r="118">
      <c r="A118" s="61"/>
      <c r="B118" s="55"/>
      <c r="C118" s="56"/>
      <c r="D118" s="57"/>
      <c r="E118" s="56"/>
      <c r="F118" s="56"/>
      <c r="G118" s="56"/>
      <c r="H118" s="56"/>
      <c r="I118" s="56"/>
      <c r="J118" s="58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60"/>
      <c r="V118" s="56"/>
      <c r="X118" s="47"/>
      <c r="Y118" s="47"/>
      <c r="Z118" s="47"/>
      <c r="AA118" s="47"/>
    </row>
    <row r="119">
      <c r="A119" s="61"/>
      <c r="B119" s="55"/>
      <c r="C119" s="56"/>
      <c r="D119" s="57"/>
      <c r="E119" s="56"/>
      <c r="F119" s="56"/>
      <c r="G119" s="56"/>
      <c r="H119" s="56"/>
      <c r="I119" s="56"/>
      <c r="J119" s="58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60"/>
      <c r="V119" s="56"/>
      <c r="X119" s="47"/>
      <c r="Y119" s="47"/>
      <c r="Z119" s="47"/>
      <c r="AA119" s="47"/>
    </row>
    <row r="120">
      <c r="A120" s="61"/>
      <c r="B120" s="55"/>
      <c r="C120" s="56"/>
      <c r="D120" s="57"/>
      <c r="E120" s="56"/>
      <c r="F120" s="56"/>
      <c r="G120" s="56"/>
      <c r="H120" s="56"/>
      <c r="I120" s="56"/>
      <c r="J120" s="58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60"/>
      <c r="V120" s="56"/>
      <c r="X120" s="47"/>
      <c r="Y120" s="47"/>
      <c r="Z120" s="47"/>
      <c r="AA120" s="47"/>
    </row>
    <row r="121">
      <c r="A121" s="61"/>
      <c r="B121" s="55"/>
      <c r="C121" s="56"/>
      <c r="D121" s="57"/>
      <c r="E121" s="56"/>
      <c r="F121" s="56"/>
      <c r="G121" s="56"/>
      <c r="H121" s="56"/>
      <c r="I121" s="56"/>
      <c r="J121" s="58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60"/>
      <c r="V121" s="56"/>
      <c r="X121" s="47"/>
      <c r="Y121" s="47"/>
      <c r="Z121" s="47"/>
      <c r="AA121" s="47"/>
    </row>
    <row r="122">
      <c r="A122" s="61"/>
      <c r="B122" s="55"/>
      <c r="C122" s="56"/>
      <c r="D122" s="57"/>
      <c r="E122" s="56"/>
      <c r="F122" s="56"/>
      <c r="G122" s="56"/>
      <c r="H122" s="56"/>
      <c r="I122" s="56"/>
      <c r="J122" s="58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60"/>
      <c r="V122" s="56"/>
      <c r="X122" s="47"/>
      <c r="Y122" s="47"/>
      <c r="Z122" s="47"/>
      <c r="AA122" s="47"/>
    </row>
    <row r="123">
      <c r="A123" s="61"/>
      <c r="B123" s="55"/>
      <c r="C123" s="56"/>
      <c r="D123" s="57"/>
      <c r="E123" s="56"/>
      <c r="F123" s="56"/>
      <c r="G123" s="56"/>
      <c r="H123" s="56"/>
      <c r="I123" s="56"/>
      <c r="J123" s="58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60"/>
      <c r="V123" s="56"/>
      <c r="X123" s="47"/>
      <c r="Y123" s="47"/>
      <c r="Z123" s="47"/>
      <c r="AA123" s="47"/>
    </row>
    <row r="124">
      <c r="A124" s="61"/>
      <c r="B124" s="55"/>
      <c r="C124" s="56"/>
      <c r="D124" s="57"/>
      <c r="E124" s="56"/>
      <c r="F124" s="56"/>
      <c r="G124" s="56"/>
      <c r="H124" s="56"/>
      <c r="I124" s="56"/>
      <c r="J124" s="58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60"/>
      <c r="V124" s="56"/>
      <c r="X124" s="47"/>
      <c r="Y124" s="47"/>
      <c r="Z124" s="47"/>
      <c r="AA124" s="47"/>
    </row>
    <row r="125">
      <c r="A125" s="61"/>
      <c r="B125" s="55"/>
      <c r="C125" s="56"/>
      <c r="D125" s="57"/>
      <c r="E125" s="56"/>
      <c r="F125" s="56"/>
      <c r="G125" s="56"/>
      <c r="H125" s="56"/>
      <c r="I125" s="56"/>
      <c r="J125" s="58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60"/>
      <c r="V125" s="56"/>
      <c r="X125" s="47"/>
      <c r="Y125" s="47"/>
      <c r="Z125" s="47"/>
      <c r="AA125" s="47"/>
    </row>
    <row r="126">
      <c r="A126" s="61"/>
      <c r="B126" s="55"/>
      <c r="C126" s="56"/>
      <c r="D126" s="57"/>
      <c r="E126" s="56"/>
      <c r="F126" s="56"/>
      <c r="G126" s="56"/>
      <c r="H126" s="56"/>
      <c r="I126" s="56"/>
      <c r="J126" s="58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60"/>
      <c r="V126" s="56"/>
      <c r="X126" s="47"/>
      <c r="Y126" s="47"/>
      <c r="Z126" s="47"/>
      <c r="AA126" s="47"/>
    </row>
    <row r="127">
      <c r="A127" s="61"/>
      <c r="B127" s="55"/>
      <c r="C127" s="56"/>
      <c r="D127" s="57"/>
      <c r="E127" s="56"/>
      <c r="F127" s="56"/>
      <c r="G127" s="56"/>
      <c r="H127" s="56"/>
      <c r="I127" s="56"/>
      <c r="J127" s="58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60"/>
      <c r="V127" s="56"/>
      <c r="X127" s="47"/>
      <c r="Y127" s="47"/>
      <c r="Z127" s="47"/>
      <c r="AA127" s="47"/>
    </row>
    <row r="128">
      <c r="A128" s="61"/>
      <c r="B128" s="55"/>
      <c r="C128" s="56"/>
      <c r="D128" s="57"/>
      <c r="E128" s="56"/>
      <c r="F128" s="56"/>
      <c r="G128" s="56"/>
      <c r="H128" s="56"/>
      <c r="I128" s="56"/>
      <c r="J128" s="58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60"/>
      <c r="V128" s="56"/>
      <c r="X128" s="47"/>
      <c r="Y128" s="47"/>
      <c r="Z128" s="47"/>
      <c r="AA128" s="47"/>
    </row>
    <row r="129">
      <c r="A129" s="61"/>
      <c r="B129" s="55"/>
      <c r="C129" s="56"/>
      <c r="D129" s="57"/>
      <c r="E129" s="56"/>
      <c r="F129" s="56"/>
      <c r="G129" s="56"/>
      <c r="H129" s="56"/>
      <c r="I129" s="56"/>
      <c r="J129" s="58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60"/>
      <c r="V129" s="56"/>
      <c r="X129" s="47"/>
      <c r="Y129" s="47"/>
      <c r="Z129" s="47"/>
      <c r="AA129" s="47"/>
    </row>
    <row r="130">
      <c r="A130" s="61"/>
      <c r="B130" s="55"/>
      <c r="C130" s="56"/>
      <c r="D130" s="57"/>
      <c r="E130" s="56"/>
      <c r="F130" s="56"/>
      <c r="G130" s="56"/>
      <c r="H130" s="56"/>
      <c r="I130" s="56"/>
      <c r="J130" s="58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60"/>
      <c r="V130" s="56"/>
      <c r="X130" s="47"/>
      <c r="Y130" s="47"/>
      <c r="Z130" s="47"/>
      <c r="AA130" s="47"/>
    </row>
    <row r="131">
      <c r="A131" s="61"/>
      <c r="B131" s="55"/>
      <c r="C131" s="56"/>
      <c r="D131" s="57"/>
      <c r="E131" s="56"/>
      <c r="F131" s="56"/>
      <c r="G131" s="56"/>
      <c r="H131" s="56"/>
      <c r="I131" s="56"/>
      <c r="J131" s="58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60"/>
      <c r="V131" s="56"/>
      <c r="X131" s="47"/>
      <c r="Y131" s="47"/>
      <c r="Z131" s="47"/>
      <c r="AA131" s="47"/>
    </row>
    <row r="132">
      <c r="A132" s="61"/>
      <c r="B132" s="55"/>
      <c r="C132" s="56"/>
      <c r="D132" s="57"/>
      <c r="E132" s="56"/>
      <c r="F132" s="56"/>
      <c r="G132" s="56"/>
      <c r="H132" s="56"/>
      <c r="I132" s="56"/>
      <c r="J132" s="58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60"/>
      <c r="V132" s="56"/>
      <c r="X132" s="47"/>
      <c r="Y132" s="47"/>
      <c r="Z132" s="47"/>
      <c r="AA132" s="47"/>
    </row>
    <row r="133">
      <c r="A133" s="61"/>
      <c r="B133" s="55"/>
      <c r="C133" s="56"/>
      <c r="D133" s="57"/>
      <c r="E133" s="56"/>
      <c r="F133" s="56"/>
      <c r="G133" s="56"/>
      <c r="H133" s="56"/>
      <c r="I133" s="56"/>
      <c r="J133" s="58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60"/>
      <c r="V133" s="56"/>
      <c r="X133" s="47"/>
      <c r="Y133" s="47"/>
      <c r="Z133" s="47"/>
      <c r="AA133" s="47"/>
    </row>
    <row r="134">
      <c r="A134" s="61"/>
      <c r="B134" s="55"/>
      <c r="C134" s="56"/>
      <c r="D134" s="57"/>
      <c r="E134" s="56"/>
      <c r="F134" s="56"/>
      <c r="G134" s="56"/>
      <c r="H134" s="56"/>
      <c r="I134" s="56"/>
      <c r="J134" s="58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60"/>
      <c r="V134" s="56"/>
      <c r="X134" s="47"/>
      <c r="Y134" s="47"/>
      <c r="Z134" s="47"/>
      <c r="AA134" s="47"/>
    </row>
    <row r="135">
      <c r="A135" s="61"/>
      <c r="B135" s="55"/>
      <c r="C135" s="56"/>
      <c r="D135" s="57"/>
      <c r="E135" s="56"/>
      <c r="F135" s="56"/>
      <c r="G135" s="56"/>
      <c r="H135" s="56"/>
      <c r="I135" s="56"/>
      <c r="J135" s="58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60"/>
      <c r="V135" s="56"/>
      <c r="X135" s="47"/>
      <c r="Y135" s="47"/>
      <c r="Z135" s="47"/>
      <c r="AA135" s="47"/>
    </row>
    <row r="136">
      <c r="A136" s="61"/>
      <c r="B136" s="55"/>
      <c r="C136" s="56"/>
      <c r="D136" s="57"/>
      <c r="E136" s="56"/>
      <c r="F136" s="56"/>
      <c r="G136" s="56"/>
      <c r="H136" s="56"/>
      <c r="I136" s="56"/>
      <c r="J136" s="58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60"/>
      <c r="V136" s="56"/>
      <c r="X136" s="47"/>
      <c r="Y136" s="47"/>
      <c r="Z136" s="47"/>
      <c r="AA136" s="47"/>
    </row>
    <row r="137">
      <c r="A137" s="61"/>
      <c r="B137" s="55"/>
      <c r="C137" s="56"/>
      <c r="D137" s="57"/>
      <c r="E137" s="56"/>
      <c r="F137" s="56"/>
      <c r="G137" s="56"/>
      <c r="H137" s="56"/>
      <c r="I137" s="56"/>
      <c r="J137" s="58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60"/>
      <c r="V137" s="56"/>
      <c r="X137" s="47"/>
      <c r="Y137" s="47"/>
      <c r="Z137" s="47"/>
      <c r="AA137" s="47"/>
    </row>
    <row r="138">
      <c r="A138" s="61"/>
      <c r="B138" s="55"/>
      <c r="C138" s="56"/>
      <c r="D138" s="57"/>
      <c r="E138" s="56"/>
      <c r="F138" s="56"/>
      <c r="G138" s="56"/>
      <c r="H138" s="56"/>
      <c r="I138" s="56"/>
      <c r="J138" s="58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60"/>
      <c r="V138" s="56"/>
      <c r="X138" s="47"/>
      <c r="Y138" s="47"/>
      <c r="Z138" s="47"/>
      <c r="AA138" s="47"/>
    </row>
    <row r="139">
      <c r="A139" s="61"/>
      <c r="B139" s="55"/>
      <c r="C139" s="56"/>
      <c r="D139" s="57"/>
      <c r="E139" s="56"/>
      <c r="F139" s="56"/>
      <c r="G139" s="56"/>
      <c r="H139" s="56"/>
      <c r="I139" s="56"/>
      <c r="J139" s="58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60"/>
      <c r="V139" s="56"/>
      <c r="X139" s="47"/>
      <c r="Y139" s="47"/>
      <c r="Z139" s="47"/>
      <c r="AA139" s="47"/>
    </row>
    <row r="140">
      <c r="A140" s="61"/>
      <c r="B140" s="55"/>
      <c r="C140" s="56"/>
      <c r="D140" s="57"/>
      <c r="E140" s="56"/>
      <c r="F140" s="56"/>
      <c r="G140" s="56"/>
      <c r="H140" s="56"/>
      <c r="I140" s="56"/>
      <c r="J140" s="58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60"/>
      <c r="V140" s="56"/>
      <c r="X140" s="47"/>
      <c r="Y140" s="47"/>
      <c r="Z140" s="47"/>
      <c r="AA140" s="47"/>
    </row>
    <row r="141">
      <c r="A141" s="61"/>
      <c r="B141" s="55"/>
      <c r="C141" s="56"/>
      <c r="D141" s="57"/>
      <c r="E141" s="56"/>
      <c r="F141" s="56"/>
      <c r="G141" s="56"/>
      <c r="H141" s="56"/>
      <c r="I141" s="56"/>
      <c r="J141" s="58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60"/>
      <c r="V141" s="56"/>
      <c r="X141" s="47"/>
      <c r="Y141" s="47"/>
      <c r="Z141" s="47"/>
      <c r="AA141" s="47"/>
    </row>
    <row r="142">
      <c r="A142" s="61"/>
      <c r="B142" s="55"/>
      <c r="C142" s="56"/>
      <c r="D142" s="57"/>
      <c r="E142" s="56"/>
      <c r="F142" s="56"/>
      <c r="G142" s="56"/>
      <c r="H142" s="56"/>
      <c r="I142" s="56"/>
      <c r="J142" s="58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60"/>
      <c r="V142" s="56"/>
      <c r="X142" s="47"/>
      <c r="Y142" s="47"/>
      <c r="Z142" s="47"/>
      <c r="AA142" s="47"/>
    </row>
    <row r="143">
      <c r="A143" s="61"/>
      <c r="B143" s="55"/>
      <c r="C143" s="56"/>
      <c r="D143" s="57"/>
      <c r="E143" s="56"/>
      <c r="F143" s="56"/>
      <c r="G143" s="56"/>
      <c r="H143" s="56"/>
      <c r="I143" s="56"/>
      <c r="J143" s="58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60"/>
      <c r="V143" s="56"/>
      <c r="X143" s="47"/>
      <c r="Y143" s="47"/>
      <c r="Z143" s="47"/>
      <c r="AA143" s="47"/>
    </row>
    <row r="144">
      <c r="A144" s="61"/>
      <c r="B144" s="55"/>
      <c r="C144" s="56"/>
      <c r="D144" s="57"/>
      <c r="E144" s="56"/>
      <c r="F144" s="56"/>
      <c r="G144" s="56"/>
      <c r="H144" s="56"/>
      <c r="I144" s="56"/>
      <c r="J144" s="58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60"/>
      <c r="V144" s="56"/>
      <c r="X144" s="47"/>
      <c r="Y144" s="47"/>
      <c r="Z144" s="47"/>
      <c r="AA144" s="47"/>
    </row>
    <row r="145">
      <c r="A145" s="61"/>
      <c r="B145" s="55"/>
      <c r="C145" s="56"/>
      <c r="D145" s="57"/>
      <c r="E145" s="56"/>
      <c r="F145" s="56"/>
      <c r="G145" s="56"/>
      <c r="H145" s="56"/>
      <c r="I145" s="56"/>
      <c r="J145" s="58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60"/>
      <c r="V145" s="56"/>
      <c r="X145" s="47"/>
      <c r="Y145" s="47"/>
      <c r="Z145" s="47"/>
      <c r="AA145" s="47"/>
    </row>
    <row r="146">
      <c r="A146" s="61"/>
      <c r="B146" s="55"/>
      <c r="C146" s="56"/>
      <c r="D146" s="57"/>
      <c r="E146" s="56"/>
      <c r="F146" s="56"/>
      <c r="G146" s="56"/>
      <c r="H146" s="56"/>
      <c r="I146" s="56"/>
      <c r="J146" s="58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60"/>
      <c r="V146" s="56"/>
      <c r="X146" s="47"/>
      <c r="Y146" s="47"/>
      <c r="Z146" s="47"/>
      <c r="AA146" s="47"/>
    </row>
    <row r="147">
      <c r="A147" s="61"/>
      <c r="B147" s="55"/>
      <c r="C147" s="56"/>
      <c r="D147" s="57"/>
      <c r="E147" s="56"/>
      <c r="F147" s="56"/>
      <c r="G147" s="56"/>
      <c r="H147" s="56"/>
      <c r="I147" s="56"/>
      <c r="J147" s="58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60"/>
      <c r="V147" s="56"/>
      <c r="X147" s="47"/>
      <c r="Y147" s="47"/>
      <c r="Z147" s="47"/>
      <c r="AA147" s="47"/>
    </row>
    <row r="148">
      <c r="A148" s="61"/>
      <c r="B148" s="55"/>
      <c r="C148" s="56"/>
      <c r="D148" s="57"/>
      <c r="E148" s="56"/>
      <c r="F148" s="56"/>
      <c r="G148" s="56"/>
      <c r="H148" s="56"/>
      <c r="I148" s="56"/>
      <c r="J148" s="58"/>
      <c r="K148" s="56"/>
      <c r="L148" s="56"/>
      <c r="M148" s="56"/>
      <c r="N148" s="56"/>
      <c r="O148" s="56"/>
      <c r="P148" s="56"/>
      <c r="R148" s="56"/>
      <c r="S148" s="56"/>
      <c r="T148" s="56"/>
      <c r="U148" s="60"/>
      <c r="V148" s="56"/>
      <c r="X148" s="47"/>
      <c r="Y148" s="47"/>
      <c r="Z148" s="47"/>
      <c r="AA148" s="47"/>
    </row>
    <row r="149">
      <c r="A149" s="61"/>
      <c r="B149" s="55"/>
      <c r="C149" s="56"/>
      <c r="D149" s="57"/>
      <c r="E149" s="56"/>
      <c r="F149" s="56"/>
      <c r="G149" s="56"/>
      <c r="H149" s="56"/>
      <c r="I149" s="56"/>
      <c r="J149" s="58"/>
      <c r="K149" s="56"/>
      <c r="L149" s="56"/>
      <c r="M149" s="56"/>
      <c r="N149" s="56"/>
      <c r="O149" s="56"/>
      <c r="P149" s="56"/>
      <c r="R149" s="56"/>
      <c r="S149" s="56"/>
      <c r="T149" s="56"/>
      <c r="U149" s="60"/>
      <c r="V149" s="56"/>
      <c r="X149" s="47"/>
      <c r="Y149" s="47"/>
      <c r="Z149" s="47"/>
      <c r="AA149" s="47"/>
    </row>
    <row r="150">
      <c r="A150" s="62"/>
      <c r="B150" s="63"/>
      <c r="J150" s="60"/>
      <c r="U150" s="60"/>
      <c r="X150" s="47"/>
      <c r="Y150" s="47"/>
      <c r="Z150" s="47"/>
      <c r="AA150" s="47"/>
    </row>
    <row r="151">
      <c r="A151" s="62"/>
      <c r="B151" s="63"/>
      <c r="J151" s="60"/>
      <c r="U151" s="60"/>
      <c r="X151" s="47"/>
      <c r="Y151" s="47"/>
      <c r="Z151" s="47"/>
      <c r="AA151" s="47"/>
    </row>
    <row r="152">
      <c r="A152" s="62"/>
      <c r="B152" s="63"/>
      <c r="J152" s="60"/>
      <c r="U152" s="60"/>
      <c r="X152" s="47"/>
      <c r="Y152" s="47"/>
      <c r="Z152" s="47"/>
      <c r="AA152" s="47"/>
    </row>
    <row r="153">
      <c r="A153" s="62"/>
      <c r="B153" s="63"/>
      <c r="J153" s="60"/>
      <c r="U153" s="60"/>
      <c r="X153" s="47"/>
      <c r="Y153" s="47"/>
      <c r="Z153" s="47"/>
      <c r="AA153" s="47"/>
    </row>
    <row r="154">
      <c r="A154" s="62"/>
      <c r="B154" s="63"/>
      <c r="J154" s="60"/>
      <c r="U154" s="60"/>
      <c r="X154" s="47"/>
      <c r="Y154" s="47"/>
      <c r="Z154" s="47"/>
      <c r="AA154" s="47"/>
    </row>
    <row r="155">
      <c r="A155" s="62"/>
      <c r="B155" s="63"/>
      <c r="J155" s="60"/>
      <c r="U155" s="60"/>
      <c r="X155" s="47"/>
      <c r="Y155" s="47"/>
      <c r="Z155" s="47"/>
      <c r="AA155" s="47"/>
    </row>
    <row r="156">
      <c r="A156" s="62"/>
      <c r="B156" s="63"/>
      <c r="J156" s="60"/>
      <c r="U156" s="60"/>
      <c r="X156" s="47"/>
      <c r="Y156" s="47"/>
      <c r="Z156" s="47"/>
      <c r="AA156" s="47"/>
    </row>
    <row r="157">
      <c r="A157" s="62"/>
      <c r="B157" s="63"/>
      <c r="J157" s="60"/>
      <c r="U157" s="60"/>
      <c r="X157" s="47"/>
      <c r="Y157" s="47"/>
      <c r="Z157" s="47"/>
      <c r="AA157" s="47"/>
    </row>
    <row r="158">
      <c r="A158" s="62"/>
      <c r="B158" s="63"/>
      <c r="J158" s="60"/>
      <c r="U158" s="60"/>
      <c r="X158" s="47"/>
      <c r="Y158" s="47"/>
      <c r="Z158" s="47"/>
      <c r="AA158" s="47"/>
    </row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P1"/>
    <mergeCell ref="Q1:Q2"/>
    <mergeCell ref="R1:R2"/>
    <mergeCell ref="S1:S2"/>
    <mergeCell ref="T1:T2"/>
    <mergeCell ref="U1:U2"/>
    <mergeCell ref="V1:V2"/>
    <mergeCell ref="Q3:Q4"/>
    <mergeCell ref="Q5:Q6"/>
    <mergeCell ref="Q7:Q8"/>
    <mergeCell ref="Q10:Q11"/>
    <mergeCell ref="Q12:Q15"/>
    <mergeCell ref="Q16:Q19"/>
    <mergeCell ref="Q20:Q22"/>
    <mergeCell ref="Q48:Q50"/>
    <mergeCell ref="Q51:Q52"/>
    <mergeCell ref="Q57:Q58"/>
    <mergeCell ref="Q23:Q24"/>
    <mergeCell ref="Q25:Q27"/>
    <mergeCell ref="Q28:Q29"/>
    <mergeCell ref="Q31:Q34"/>
    <mergeCell ref="Q35:Q38"/>
    <mergeCell ref="Q39:Q43"/>
    <mergeCell ref="Q46:Q47"/>
  </mergeCells>
  <dataValidations>
    <dataValidation type="list" allowBlank="1" sqref="S3:S58">
      <formula1>"Out of scope,Processing,Fixed,To be processed"</formula1>
    </dataValidation>
    <dataValidation type="list" allowBlank="1" sqref="T3:T58">
      <formula1>"Ok,Not as expected,Not ok"</formula1>
    </dataValidation>
    <dataValidation type="list" allowBlank="1" sqref="R3:R58">
      <formula1>"Action,IC,BA,Ner,CV,CMS"</formula1>
    </dataValidation>
    <dataValidation type="list" allowBlank="1" sqref="Q3 Q5 Q7 Q9:Q10 Q12 Q16 Q20 Q23 Q25 Q28 Q30:Q31 Q35 Q39 Q44:Q46 Q48 Q51 Q53:Q57 O3:O58">
      <formula1>"Succeeded,As expected,Failed,Out of scope,Not sure,Trash"</formula1>
    </dataValidation>
  </dataValidations>
  <hyperlinks>
    <hyperlink r:id="rId1" ref="E12"/>
    <hyperlink r:id="rId2" ref="E17"/>
    <hyperlink r:id="rId3" ref="E20"/>
    <hyperlink r:id="rId4" ref="E26"/>
    <hyperlink r:id="rId5" ref="E32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7.86"/>
    <col customWidth="1" min="5" max="5" width="27.14"/>
    <col customWidth="1" min="6" max="6" width="13.57"/>
    <col customWidth="1" min="8" max="8" width="18.86"/>
    <col hidden="1" min="10" max="10" width="14.43"/>
    <col customWidth="1" min="11" max="11" width="27.29"/>
    <col customWidth="1" min="12" max="12" width="20.57"/>
    <col hidden="1" min="13" max="13" width="14.43"/>
  </cols>
  <sheetData>
    <row r="1">
      <c r="A1" s="64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8"/>
      <c r="X1" s="8"/>
      <c r="Y1" s="8"/>
      <c r="Z1" s="8"/>
      <c r="AA1" s="8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W2" s="8"/>
      <c r="X2" s="8"/>
      <c r="Y2" s="8"/>
      <c r="Z2" s="8"/>
      <c r="AA2" s="8"/>
    </row>
    <row r="3" ht="29.25" customHeight="1">
      <c r="A3" s="11">
        <f t="shared" ref="A3:A57" si="1">if(left(D3,16)=left(D2,16),A2,A2+1)</f>
        <v>1</v>
      </c>
      <c r="B3" s="12" t="s">
        <v>23</v>
      </c>
      <c r="C3" s="65">
        <v>44026.97567711504</v>
      </c>
      <c r="D3" s="14" t="s">
        <v>237</v>
      </c>
      <c r="E3" s="15" t="s">
        <v>238</v>
      </c>
      <c r="F3" s="16" t="str">
        <f t="shared" ref="F3:F8" si="2">image("")</f>
        <v/>
      </c>
      <c r="G3" s="17" t="s">
        <v>26</v>
      </c>
      <c r="H3" s="17" t="s">
        <v>239</v>
      </c>
      <c r="I3" s="17" t="s">
        <v>222</v>
      </c>
      <c r="J3" s="18" t="s">
        <v>46</v>
      </c>
      <c r="K3" s="36"/>
      <c r="L3" s="17" t="s">
        <v>223</v>
      </c>
      <c r="M3" s="46"/>
      <c r="N3" s="46"/>
      <c r="O3" s="19" t="s">
        <v>33</v>
      </c>
      <c r="P3" s="20"/>
      <c r="Q3" s="19" t="s">
        <v>34</v>
      </c>
      <c r="R3" s="20"/>
      <c r="S3" s="20"/>
      <c r="T3" s="20"/>
      <c r="U3" s="20"/>
      <c r="V3" s="20"/>
      <c r="W3" s="22"/>
      <c r="X3" s="22"/>
      <c r="Y3" s="22"/>
      <c r="Z3" s="22"/>
      <c r="AA3" s="22"/>
    </row>
    <row r="4" ht="29.25" customHeight="1">
      <c r="A4" s="10">
        <f t="shared" si="1"/>
        <v>2</v>
      </c>
      <c r="B4" s="25" t="s">
        <v>23</v>
      </c>
      <c r="C4" s="66">
        <v>44026.95237935217</v>
      </c>
      <c r="D4" s="27" t="s">
        <v>240</v>
      </c>
      <c r="E4" s="28" t="s">
        <v>56</v>
      </c>
      <c r="F4" s="29" t="str">
        <f t="shared" si="2"/>
        <v/>
      </c>
      <c r="G4" s="30" t="s">
        <v>57</v>
      </c>
      <c r="H4" s="30"/>
      <c r="I4" s="30" t="s">
        <v>53</v>
      </c>
      <c r="J4" s="32" t="s">
        <v>58</v>
      </c>
      <c r="K4" s="38" t="s">
        <v>241</v>
      </c>
      <c r="L4" s="32"/>
      <c r="M4" s="50"/>
      <c r="N4" s="50"/>
      <c r="O4" s="33" t="s">
        <v>33</v>
      </c>
      <c r="P4" s="34"/>
      <c r="Q4" s="35" t="s">
        <v>34</v>
      </c>
      <c r="R4" s="34"/>
      <c r="S4" s="34"/>
      <c r="T4" s="34"/>
      <c r="U4" s="34"/>
      <c r="V4" s="34"/>
      <c r="W4" s="22"/>
      <c r="X4" s="22"/>
      <c r="Y4" s="22"/>
      <c r="Z4" s="22"/>
      <c r="AA4" s="22"/>
    </row>
    <row r="5" ht="33.75" customHeight="1">
      <c r="A5" s="10">
        <f t="shared" si="1"/>
        <v>2</v>
      </c>
      <c r="B5" s="25" t="s">
        <v>23</v>
      </c>
      <c r="C5" s="66">
        <v>44026.95238915834</v>
      </c>
      <c r="D5" s="27" t="s">
        <v>240</v>
      </c>
      <c r="E5" s="67" t="s">
        <v>242</v>
      </c>
      <c r="F5" s="29" t="str">
        <f t="shared" si="2"/>
        <v/>
      </c>
      <c r="G5" s="30" t="s">
        <v>26</v>
      </c>
      <c r="H5" s="30" t="s">
        <v>171</v>
      </c>
      <c r="I5" s="30" t="s">
        <v>45</v>
      </c>
      <c r="J5" s="32" t="s">
        <v>62</v>
      </c>
      <c r="K5" s="38"/>
      <c r="L5" s="31" t="s">
        <v>243</v>
      </c>
      <c r="M5" s="50"/>
      <c r="N5" s="50"/>
      <c r="O5" s="33" t="s">
        <v>33</v>
      </c>
      <c r="P5" s="34"/>
      <c r="Q5" s="9"/>
      <c r="R5" s="34"/>
      <c r="S5" s="34"/>
      <c r="T5" s="34"/>
      <c r="U5" s="34"/>
      <c r="V5" s="34"/>
      <c r="W5" s="22"/>
      <c r="X5" s="22"/>
      <c r="Y5" s="22"/>
      <c r="Z5" s="22"/>
      <c r="AA5" s="22"/>
    </row>
    <row r="6" ht="29.25" customHeight="1">
      <c r="A6" s="11">
        <f t="shared" si="1"/>
        <v>3</v>
      </c>
      <c r="B6" s="12" t="s">
        <v>23</v>
      </c>
      <c r="C6" s="65">
        <v>44026.82492092098</v>
      </c>
      <c r="D6" s="14" t="s">
        <v>244</v>
      </c>
      <c r="E6" s="15" t="s">
        <v>56</v>
      </c>
      <c r="F6" s="16" t="str">
        <f t="shared" si="2"/>
        <v/>
      </c>
      <c r="G6" s="17" t="s">
        <v>57</v>
      </c>
      <c r="H6" s="23"/>
      <c r="I6" s="17" t="s">
        <v>53</v>
      </c>
      <c r="J6" s="18" t="s">
        <v>58</v>
      </c>
      <c r="K6" s="36" t="s">
        <v>245</v>
      </c>
      <c r="L6" s="46"/>
      <c r="M6" s="46"/>
      <c r="N6" s="46"/>
      <c r="O6" s="19" t="s">
        <v>33</v>
      </c>
      <c r="P6" s="20"/>
      <c r="Q6" s="21" t="s">
        <v>33</v>
      </c>
      <c r="R6" s="20"/>
      <c r="S6" s="20"/>
      <c r="T6" s="20"/>
      <c r="U6" s="20"/>
      <c r="V6" s="20"/>
      <c r="W6" s="22"/>
      <c r="X6" s="22"/>
      <c r="Y6" s="22"/>
      <c r="Z6" s="22"/>
      <c r="AA6" s="22"/>
    </row>
    <row r="7" ht="29.25" customHeight="1">
      <c r="A7" s="11">
        <f t="shared" si="1"/>
        <v>3</v>
      </c>
      <c r="B7" s="12" t="s">
        <v>23</v>
      </c>
      <c r="C7" s="65">
        <v>44026.82492117165</v>
      </c>
      <c r="D7" s="14" t="s">
        <v>244</v>
      </c>
      <c r="E7" s="15" t="s">
        <v>246</v>
      </c>
      <c r="F7" s="16" t="str">
        <f t="shared" si="2"/>
        <v/>
      </c>
      <c r="G7" s="17" t="s">
        <v>167</v>
      </c>
      <c r="H7" s="17"/>
      <c r="I7" s="17" t="s">
        <v>168</v>
      </c>
      <c r="J7" s="18" t="s">
        <v>29</v>
      </c>
      <c r="K7" s="36"/>
      <c r="L7" s="18"/>
      <c r="M7" s="18"/>
      <c r="N7" s="46"/>
      <c r="O7" s="19" t="s">
        <v>33</v>
      </c>
      <c r="P7" s="20"/>
      <c r="Q7" s="9"/>
      <c r="R7" s="68"/>
      <c r="S7" s="68"/>
      <c r="T7" s="20"/>
      <c r="U7" s="68"/>
      <c r="V7" s="20"/>
      <c r="W7" s="22"/>
      <c r="X7" s="22"/>
      <c r="Y7" s="22"/>
      <c r="Z7" s="22"/>
      <c r="AA7" s="22"/>
    </row>
    <row r="8" ht="29.25" customHeight="1">
      <c r="A8" s="10">
        <f t="shared" si="1"/>
        <v>4</v>
      </c>
      <c r="B8" s="25" t="s">
        <v>23</v>
      </c>
      <c r="C8" s="66">
        <v>44026.6941911972</v>
      </c>
      <c r="D8" s="27" t="s">
        <v>247</v>
      </c>
      <c r="E8" s="28" t="s">
        <v>248</v>
      </c>
      <c r="F8" s="29" t="str">
        <f t="shared" si="2"/>
        <v/>
      </c>
      <c r="G8" s="30" t="s">
        <v>26</v>
      </c>
      <c r="H8" s="31" t="s">
        <v>249</v>
      </c>
      <c r="I8" s="30" t="s">
        <v>28</v>
      </c>
      <c r="J8" s="32" t="s">
        <v>58</v>
      </c>
      <c r="K8" s="38"/>
      <c r="L8" s="50"/>
      <c r="M8" s="50"/>
      <c r="N8" s="50"/>
      <c r="O8" s="33" t="s">
        <v>33</v>
      </c>
      <c r="P8" s="34"/>
      <c r="Q8" s="35" t="s">
        <v>38</v>
      </c>
      <c r="R8" s="34"/>
      <c r="S8" s="34"/>
      <c r="T8" s="34"/>
      <c r="U8" s="34"/>
      <c r="V8" s="34"/>
      <c r="W8" s="22"/>
      <c r="X8" s="22"/>
      <c r="Y8" s="22"/>
      <c r="Z8" s="22"/>
      <c r="AA8" s="22"/>
    </row>
    <row r="9" ht="64.5" customHeight="1">
      <c r="A9" s="10">
        <f t="shared" si="1"/>
        <v>4</v>
      </c>
      <c r="B9" s="25" t="s">
        <v>23</v>
      </c>
      <c r="C9" s="66">
        <v>44026.69477600922</v>
      </c>
      <c r="D9" s="27" t="s">
        <v>247</v>
      </c>
      <c r="E9" s="28" t="s">
        <v>250</v>
      </c>
      <c r="F9" s="29" t="str">
        <f>image("https://minio.dev.ftech.ai/salebot-report-v1-de20ab19/0f3fa92fadf43b0daac933a777fce2a49e02253725bf47533478334a2de412de.jpg")</f>
        <v/>
      </c>
      <c r="G9" s="30" t="s">
        <v>26</v>
      </c>
      <c r="H9" s="30" t="s">
        <v>251</v>
      </c>
      <c r="I9" s="30" t="s">
        <v>28</v>
      </c>
      <c r="J9" s="32" t="s">
        <v>29</v>
      </c>
      <c r="K9" s="28" t="s">
        <v>77</v>
      </c>
      <c r="L9" s="31" t="s">
        <v>252</v>
      </c>
      <c r="M9" s="31" t="s">
        <v>253</v>
      </c>
      <c r="N9" s="31" t="s">
        <v>254</v>
      </c>
      <c r="O9" s="33" t="s">
        <v>38</v>
      </c>
      <c r="P9" s="33"/>
      <c r="Q9" s="40"/>
      <c r="R9" s="33"/>
      <c r="S9" s="34"/>
      <c r="T9" s="34"/>
      <c r="U9" s="33" t="s">
        <v>255</v>
      </c>
      <c r="V9" s="34"/>
      <c r="W9" s="22"/>
      <c r="X9" s="22"/>
      <c r="Y9" s="22"/>
      <c r="Z9" s="22"/>
      <c r="AA9" s="22"/>
    </row>
    <row r="10" ht="29.25" customHeight="1">
      <c r="A10" s="10">
        <f t="shared" si="1"/>
        <v>4</v>
      </c>
      <c r="B10" s="25" t="s">
        <v>23</v>
      </c>
      <c r="C10" s="66">
        <v>44026.69529030212</v>
      </c>
      <c r="D10" s="27" t="s">
        <v>247</v>
      </c>
      <c r="E10" s="28" t="s">
        <v>256</v>
      </c>
      <c r="F10" s="29" t="str">
        <f t="shared" ref="F10:F12" si="3">image("")</f>
        <v/>
      </c>
      <c r="G10" s="30" t="s">
        <v>83</v>
      </c>
      <c r="H10" s="31" t="s">
        <v>257</v>
      </c>
      <c r="I10" s="30" t="s">
        <v>85</v>
      </c>
      <c r="J10" s="32" t="s">
        <v>86</v>
      </c>
      <c r="K10" s="28" t="s">
        <v>87</v>
      </c>
      <c r="L10" s="50"/>
      <c r="M10" s="50"/>
      <c r="N10" s="50"/>
      <c r="O10" s="33" t="s">
        <v>33</v>
      </c>
      <c r="P10" s="34"/>
      <c r="Q10" s="40"/>
      <c r="R10" s="34"/>
      <c r="S10" s="34"/>
      <c r="T10" s="34"/>
      <c r="U10" s="34"/>
      <c r="V10" s="34"/>
      <c r="W10" s="22"/>
      <c r="X10" s="22"/>
      <c r="Y10" s="22"/>
      <c r="Z10" s="22"/>
      <c r="AA10" s="22"/>
    </row>
    <row r="11" ht="29.25" customHeight="1">
      <c r="A11" s="10">
        <f t="shared" si="1"/>
        <v>4</v>
      </c>
      <c r="B11" s="25" t="s">
        <v>23</v>
      </c>
      <c r="C11" s="66">
        <v>44026.69529723271</v>
      </c>
      <c r="D11" s="27" t="s">
        <v>247</v>
      </c>
      <c r="E11" s="28" t="s">
        <v>258</v>
      </c>
      <c r="F11" s="29" t="str">
        <f t="shared" si="3"/>
        <v/>
      </c>
      <c r="G11" s="30" t="s">
        <v>104</v>
      </c>
      <c r="H11" s="30"/>
      <c r="I11" s="30" t="s">
        <v>105</v>
      </c>
      <c r="J11" s="32" t="s">
        <v>29</v>
      </c>
      <c r="K11" s="28" t="s">
        <v>106</v>
      </c>
      <c r="L11" s="32"/>
      <c r="M11" s="32"/>
      <c r="N11" s="50"/>
      <c r="O11" s="33" t="s">
        <v>33</v>
      </c>
      <c r="P11" s="34"/>
      <c r="Q11" s="9"/>
      <c r="R11" s="34"/>
      <c r="S11" s="34"/>
      <c r="T11" s="34"/>
      <c r="U11" s="69"/>
      <c r="V11" s="34"/>
      <c r="W11" s="22"/>
      <c r="X11" s="22"/>
      <c r="Y11" s="22"/>
      <c r="Z11" s="22"/>
      <c r="AA11" s="22"/>
    </row>
    <row r="12" ht="29.25" customHeight="1">
      <c r="A12" s="11">
        <f t="shared" si="1"/>
        <v>5</v>
      </c>
      <c r="B12" s="12" t="s">
        <v>23</v>
      </c>
      <c r="C12" s="65">
        <v>44026.650611143</v>
      </c>
      <c r="D12" s="14" t="s">
        <v>259</v>
      </c>
      <c r="E12" s="15" t="s">
        <v>56</v>
      </c>
      <c r="F12" s="16" t="str">
        <f t="shared" si="3"/>
        <v/>
      </c>
      <c r="G12" s="17" t="s">
        <v>57</v>
      </c>
      <c r="H12" s="23"/>
      <c r="I12" s="17" t="s">
        <v>53</v>
      </c>
      <c r="J12" s="18" t="s">
        <v>58</v>
      </c>
      <c r="K12" s="15" t="s">
        <v>260</v>
      </c>
      <c r="L12" s="46"/>
      <c r="M12" s="46"/>
      <c r="N12" s="46"/>
      <c r="O12" s="19" t="s">
        <v>33</v>
      </c>
      <c r="P12" s="20"/>
      <c r="Q12" s="21" t="s">
        <v>33</v>
      </c>
      <c r="R12" s="20"/>
      <c r="S12" s="20"/>
      <c r="T12" s="20"/>
      <c r="U12" s="19"/>
      <c r="V12" s="20"/>
      <c r="W12" s="22"/>
      <c r="X12" s="22"/>
      <c r="Y12" s="22"/>
      <c r="Z12" s="22"/>
      <c r="AA12" s="22"/>
    </row>
    <row r="13" ht="57.75" customHeight="1">
      <c r="A13" s="11">
        <f t="shared" si="1"/>
        <v>5</v>
      </c>
      <c r="B13" s="12" t="s">
        <v>23</v>
      </c>
      <c r="C13" s="65">
        <v>44026.65279107074</v>
      </c>
      <c r="D13" s="14" t="s">
        <v>259</v>
      </c>
      <c r="E13" s="15" t="s">
        <v>261</v>
      </c>
      <c r="F13" s="16" t="str">
        <f>image("https://minio.dev.ftech.ai/salebot-report-v1-de20ab19/d7e59cc4447167c27f4be22903c3723b181f7f6d78af9341585a30740a6c1df3.png")</f>
        <v/>
      </c>
      <c r="G13" s="17" t="s">
        <v>26</v>
      </c>
      <c r="H13" s="23" t="s">
        <v>262</v>
      </c>
      <c r="I13" s="17" t="s">
        <v>28</v>
      </c>
      <c r="J13" s="18" t="s">
        <v>29</v>
      </c>
      <c r="K13" s="15" t="s">
        <v>77</v>
      </c>
      <c r="L13" s="23" t="s">
        <v>263</v>
      </c>
      <c r="M13" s="23" t="s">
        <v>264</v>
      </c>
      <c r="N13" s="46"/>
      <c r="O13" s="19" t="s">
        <v>33</v>
      </c>
      <c r="P13" s="20"/>
      <c r="Q13" s="40"/>
      <c r="R13" s="68"/>
      <c r="S13" s="68"/>
      <c r="T13" s="20"/>
      <c r="U13" s="68"/>
      <c r="V13" s="20"/>
      <c r="W13" s="22"/>
      <c r="X13" s="22"/>
      <c r="Y13" s="22"/>
      <c r="Z13" s="22"/>
      <c r="AA13" s="22"/>
    </row>
    <row r="14" ht="29.25" customHeight="1">
      <c r="A14" s="11">
        <f t="shared" si="1"/>
        <v>5</v>
      </c>
      <c r="B14" s="12" t="s">
        <v>23</v>
      </c>
      <c r="C14" s="65">
        <v>44026.65279667233</v>
      </c>
      <c r="D14" s="14" t="s">
        <v>259</v>
      </c>
      <c r="E14" s="41" t="s">
        <v>265</v>
      </c>
      <c r="F14" s="16" t="str">
        <f t="shared" ref="F14:F15" si="4">image("")</f>
        <v/>
      </c>
      <c r="G14" s="17" t="s">
        <v>26</v>
      </c>
      <c r="H14" s="23" t="s">
        <v>266</v>
      </c>
      <c r="I14" s="17" t="s">
        <v>28</v>
      </c>
      <c r="J14" s="18" t="s">
        <v>29</v>
      </c>
      <c r="K14" s="15" t="s">
        <v>267</v>
      </c>
      <c r="L14" s="23" t="s">
        <v>268</v>
      </c>
      <c r="M14" s="46"/>
      <c r="N14" s="46"/>
      <c r="O14" s="19" t="s">
        <v>33</v>
      </c>
      <c r="P14" s="20"/>
      <c r="Q14" s="9"/>
      <c r="R14" s="20"/>
      <c r="S14" s="20"/>
      <c r="T14" s="20"/>
      <c r="U14" s="20"/>
      <c r="V14" s="20"/>
      <c r="W14" s="22"/>
      <c r="X14" s="22"/>
      <c r="Y14" s="22"/>
      <c r="Z14" s="22"/>
      <c r="AA14" s="22"/>
    </row>
    <row r="15" ht="29.25" customHeight="1">
      <c r="A15" s="10">
        <f t="shared" si="1"/>
        <v>6</v>
      </c>
      <c r="B15" s="25" t="s">
        <v>23</v>
      </c>
      <c r="C15" s="66">
        <v>44026.6350440743</v>
      </c>
      <c r="D15" s="27" t="s">
        <v>269</v>
      </c>
      <c r="E15" s="28" t="s">
        <v>56</v>
      </c>
      <c r="F15" s="29" t="str">
        <f t="shared" si="4"/>
        <v/>
      </c>
      <c r="G15" s="30" t="s">
        <v>57</v>
      </c>
      <c r="H15" s="30"/>
      <c r="I15" s="30" t="s">
        <v>53</v>
      </c>
      <c r="J15" s="32" t="s">
        <v>58</v>
      </c>
      <c r="K15" s="28" t="s">
        <v>270</v>
      </c>
      <c r="L15" s="50"/>
      <c r="M15" s="50"/>
      <c r="N15" s="50"/>
      <c r="O15" s="33" t="s">
        <v>33</v>
      </c>
      <c r="P15" s="34"/>
      <c r="Q15" s="35" t="s">
        <v>117</v>
      </c>
      <c r="R15" s="34"/>
      <c r="S15" s="34"/>
      <c r="T15" s="34"/>
      <c r="U15" s="69"/>
      <c r="V15" s="34"/>
      <c r="W15" s="22"/>
      <c r="X15" s="22"/>
      <c r="Y15" s="22"/>
      <c r="Z15" s="22"/>
      <c r="AA15" s="22"/>
    </row>
    <row r="16" ht="75.75" customHeight="1">
      <c r="A16" s="10">
        <f t="shared" si="1"/>
        <v>6</v>
      </c>
      <c r="B16" s="25" t="s">
        <v>23</v>
      </c>
      <c r="C16" s="66">
        <v>44026.63539377222</v>
      </c>
      <c r="D16" s="27" t="s">
        <v>269</v>
      </c>
      <c r="E16" s="39" t="s">
        <v>271</v>
      </c>
      <c r="F16" s="29" t="str">
        <f>image("https://minio.dev.ftech.ai/salebot-report-v1-de20ab19/9bc3cfde63acb667bce62b75df1d5754a8ef102ae81ab506d98b67a5fdde3aff.jpg")</f>
        <v/>
      </c>
      <c r="G16" s="30" t="s">
        <v>90</v>
      </c>
      <c r="H16" s="31" t="s">
        <v>272</v>
      </c>
      <c r="I16" s="30" t="s">
        <v>92</v>
      </c>
      <c r="J16" s="32" t="s">
        <v>86</v>
      </c>
      <c r="K16" s="38" t="s">
        <v>93</v>
      </c>
      <c r="L16" s="50"/>
      <c r="M16" s="50"/>
      <c r="N16" s="50"/>
      <c r="O16" s="33" t="s">
        <v>33</v>
      </c>
      <c r="P16" s="34"/>
      <c r="Q16" s="40"/>
      <c r="R16" s="34"/>
      <c r="S16" s="34"/>
      <c r="T16" s="34"/>
      <c r="U16" s="34"/>
      <c r="V16" s="34"/>
      <c r="W16" s="22"/>
      <c r="X16" s="22"/>
      <c r="Y16" s="22"/>
      <c r="Z16" s="22"/>
      <c r="AA16" s="22"/>
    </row>
    <row r="17" ht="29.25" customHeight="1">
      <c r="A17" s="10">
        <f t="shared" si="1"/>
        <v>6</v>
      </c>
      <c r="B17" s="25" t="s">
        <v>23</v>
      </c>
      <c r="C17" s="66">
        <v>44026.63541896285</v>
      </c>
      <c r="D17" s="27" t="s">
        <v>269</v>
      </c>
      <c r="E17" s="28" t="s">
        <v>273</v>
      </c>
      <c r="F17" s="29" t="str">
        <f t="shared" ref="F17:F20" si="5">image("")</f>
        <v/>
      </c>
      <c r="G17" s="30" t="s">
        <v>26</v>
      </c>
      <c r="H17" s="31"/>
      <c r="I17" s="30" t="s">
        <v>28</v>
      </c>
      <c r="J17" s="32" t="s">
        <v>29</v>
      </c>
      <c r="K17" s="38" t="s">
        <v>178</v>
      </c>
      <c r="L17" s="31" t="s">
        <v>274</v>
      </c>
      <c r="M17" s="31" t="s">
        <v>275</v>
      </c>
      <c r="N17" s="50"/>
      <c r="O17" s="33" t="s">
        <v>117</v>
      </c>
      <c r="P17" s="33"/>
      <c r="Q17" s="9"/>
      <c r="R17" s="33" t="s">
        <v>39</v>
      </c>
      <c r="S17" s="34"/>
      <c r="T17" s="34"/>
      <c r="U17" s="44" t="s">
        <v>276</v>
      </c>
      <c r="V17" s="34"/>
      <c r="W17" s="22"/>
      <c r="X17" s="22"/>
      <c r="Y17" s="22"/>
      <c r="Z17" s="22"/>
      <c r="AA17" s="22"/>
    </row>
    <row r="18" ht="29.25" customHeight="1">
      <c r="A18" s="11">
        <f t="shared" si="1"/>
        <v>7</v>
      </c>
      <c r="B18" s="12" t="s">
        <v>23</v>
      </c>
      <c r="C18" s="65">
        <v>44026.61119368896</v>
      </c>
      <c r="D18" s="14" t="s">
        <v>277</v>
      </c>
      <c r="E18" s="15" t="s">
        <v>278</v>
      </c>
      <c r="F18" s="16" t="str">
        <f t="shared" si="5"/>
        <v/>
      </c>
      <c r="G18" s="17" t="s">
        <v>52</v>
      </c>
      <c r="H18" s="23"/>
      <c r="I18" s="17" t="s">
        <v>53</v>
      </c>
      <c r="J18" s="18" t="s">
        <v>58</v>
      </c>
      <c r="K18" s="15" t="s">
        <v>279</v>
      </c>
      <c r="L18" s="46"/>
      <c r="M18" s="46"/>
      <c r="N18" s="46"/>
      <c r="O18" s="19" t="s">
        <v>33</v>
      </c>
      <c r="P18" s="20"/>
      <c r="Q18" s="21" t="s">
        <v>117</v>
      </c>
      <c r="R18" s="20"/>
      <c r="S18" s="20"/>
      <c r="T18" s="20"/>
      <c r="U18" s="20"/>
      <c r="V18" s="20"/>
      <c r="W18" s="22"/>
      <c r="X18" s="22"/>
      <c r="Y18" s="22"/>
      <c r="Z18" s="22"/>
      <c r="AA18" s="22"/>
    </row>
    <row r="19" ht="29.25" customHeight="1">
      <c r="A19" s="11">
        <f t="shared" si="1"/>
        <v>7</v>
      </c>
      <c r="B19" s="12" t="s">
        <v>23</v>
      </c>
      <c r="C19" s="65">
        <v>44026.61164843735</v>
      </c>
      <c r="D19" s="14" t="s">
        <v>277</v>
      </c>
      <c r="E19" s="15" t="s">
        <v>280</v>
      </c>
      <c r="F19" s="16" t="str">
        <f t="shared" si="5"/>
        <v/>
      </c>
      <c r="G19" s="17" t="s">
        <v>26</v>
      </c>
      <c r="H19" s="17" t="s">
        <v>281</v>
      </c>
      <c r="I19" s="17" t="s">
        <v>222</v>
      </c>
      <c r="J19" s="18" t="s">
        <v>62</v>
      </c>
      <c r="K19" s="36"/>
      <c r="L19" s="23" t="s">
        <v>282</v>
      </c>
      <c r="M19" s="46"/>
      <c r="N19" s="23" t="s">
        <v>49</v>
      </c>
      <c r="O19" s="19" t="s">
        <v>33</v>
      </c>
      <c r="P19" s="20"/>
      <c r="Q19" s="40"/>
      <c r="R19" s="20"/>
      <c r="S19" s="68"/>
      <c r="T19" s="20"/>
      <c r="U19" s="68"/>
      <c r="V19" s="20"/>
      <c r="W19" s="22"/>
      <c r="X19" s="22"/>
      <c r="Y19" s="22"/>
      <c r="Z19" s="22"/>
      <c r="AA19" s="22"/>
    </row>
    <row r="20" ht="29.25" customHeight="1">
      <c r="A20" s="11">
        <f t="shared" si="1"/>
        <v>7</v>
      </c>
      <c r="B20" s="12" t="s">
        <v>23</v>
      </c>
      <c r="C20" s="65">
        <v>44026.611650657</v>
      </c>
      <c r="D20" s="14" t="s">
        <v>277</v>
      </c>
      <c r="E20" s="15" t="s">
        <v>283</v>
      </c>
      <c r="F20" s="16" t="str">
        <f t="shared" si="5"/>
        <v/>
      </c>
      <c r="G20" s="17" t="s">
        <v>284</v>
      </c>
      <c r="H20" s="17" t="s">
        <v>285</v>
      </c>
      <c r="I20" s="17" t="s">
        <v>28</v>
      </c>
      <c r="J20" s="18" t="s">
        <v>29</v>
      </c>
      <c r="K20" s="15"/>
      <c r="L20" s="18"/>
      <c r="M20" s="46"/>
      <c r="N20" s="46"/>
      <c r="O20" s="19" t="s">
        <v>117</v>
      </c>
      <c r="P20" s="20"/>
      <c r="Q20" s="9"/>
      <c r="R20" s="19" t="s">
        <v>286</v>
      </c>
      <c r="S20" s="20"/>
      <c r="T20" s="20"/>
      <c r="U20" s="19" t="s">
        <v>287</v>
      </c>
      <c r="V20" s="20"/>
      <c r="W20" s="22"/>
      <c r="X20" s="22"/>
      <c r="Y20" s="22"/>
      <c r="Z20" s="22"/>
      <c r="AA20" s="22"/>
    </row>
    <row r="21" ht="32.25" customHeight="1">
      <c r="A21" s="10">
        <f t="shared" si="1"/>
        <v>8</v>
      </c>
      <c r="B21" s="25" t="s">
        <v>23</v>
      </c>
      <c r="C21" s="66">
        <v>44026.5163878621</v>
      </c>
      <c r="D21" s="27" t="s">
        <v>288</v>
      </c>
      <c r="E21" s="28" t="s">
        <v>289</v>
      </c>
      <c r="F21" s="29" t="str">
        <f>image("https://minio.dev.ftech.ai/salebot-report-v1-de20ab19/1326afe3283b5228df1eb262834cd8e5ed694c1714ae8da60bc64b69d5e7314b.jpg")</f>
        <v/>
      </c>
      <c r="G21" s="30" t="s">
        <v>26</v>
      </c>
      <c r="H21" s="30" t="s">
        <v>290</v>
      </c>
      <c r="I21" s="30" t="s">
        <v>28</v>
      </c>
      <c r="J21" s="32" t="s">
        <v>29</v>
      </c>
      <c r="K21" s="28" t="s">
        <v>77</v>
      </c>
      <c r="L21" s="30" t="s">
        <v>291</v>
      </c>
      <c r="M21" s="30" t="s">
        <v>292</v>
      </c>
      <c r="N21" s="50"/>
      <c r="O21" s="33" t="s">
        <v>33</v>
      </c>
      <c r="P21" s="34"/>
      <c r="Q21" s="33" t="s">
        <v>34</v>
      </c>
      <c r="R21" s="33"/>
      <c r="S21" s="34"/>
      <c r="T21" s="34"/>
      <c r="U21" s="44"/>
      <c r="V21" s="34"/>
      <c r="W21" s="22"/>
      <c r="X21" s="22"/>
      <c r="Y21" s="22"/>
      <c r="Z21" s="22"/>
      <c r="AA21" s="22"/>
    </row>
    <row r="22" ht="30.0" customHeight="1">
      <c r="A22" s="11">
        <f t="shared" si="1"/>
        <v>9</v>
      </c>
      <c r="B22" s="12" t="s">
        <v>23</v>
      </c>
      <c r="C22" s="65">
        <v>44026.49712827738</v>
      </c>
      <c r="D22" s="14" t="s">
        <v>293</v>
      </c>
      <c r="E22" s="15" t="s">
        <v>294</v>
      </c>
      <c r="F22" s="16" t="str">
        <f t="shared" ref="F22:F25" si="6">image("")</f>
        <v/>
      </c>
      <c r="G22" s="17" t="s">
        <v>26</v>
      </c>
      <c r="H22" s="17" t="s">
        <v>295</v>
      </c>
      <c r="I22" s="17" t="s">
        <v>28</v>
      </c>
      <c r="J22" s="18" t="s">
        <v>29</v>
      </c>
      <c r="K22" s="15" t="s">
        <v>296</v>
      </c>
      <c r="L22" s="17" t="s">
        <v>210</v>
      </c>
      <c r="M22" s="18"/>
      <c r="N22" s="46"/>
      <c r="O22" s="19" t="s">
        <v>117</v>
      </c>
      <c r="P22" s="20"/>
      <c r="Q22" s="21" t="s">
        <v>117</v>
      </c>
      <c r="R22" s="19" t="s">
        <v>286</v>
      </c>
      <c r="S22" s="20"/>
      <c r="T22" s="20"/>
      <c r="U22" s="24" t="s">
        <v>297</v>
      </c>
      <c r="V22" s="20"/>
      <c r="W22" s="22"/>
      <c r="X22" s="22"/>
      <c r="Y22" s="22"/>
      <c r="Z22" s="22"/>
      <c r="AA22" s="22"/>
    </row>
    <row r="23" ht="31.5" customHeight="1">
      <c r="A23" s="11">
        <f t="shared" si="1"/>
        <v>9</v>
      </c>
      <c r="B23" s="12" t="s">
        <v>23</v>
      </c>
      <c r="C23" s="65">
        <v>44026.49713433773</v>
      </c>
      <c r="D23" s="14" t="s">
        <v>293</v>
      </c>
      <c r="E23" s="15" t="s">
        <v>298</v>
      </c>
      <c r="F23" s="16" t="str">
        <f t="shared" si="6"/>
        <v/>
      </c>
      <c r="G23" s="17" t="s">
        <v>26</v>
      </c>
      <c r="H23" s="17" t="s">
        <v>299</v>
      </c>
      <c r="I23" s="17" t="s">
        <v>28</v>
      </c>
      <c r="J23" s="18" t="s">
        <v>29</v>
      </c>
      <c r="K23" s="15" t="s">
        <v>296</v>
      </c>
      <c r="L23" s="17" t="s">
        <v>210</v>
      </c>
      <c r="M23" s="18"/>
      <c r="N23" s="46"/>
      <c r="O23" s="19" t="s">
        <v>117</v>
      </c>
      <c r="P23" s="20"/>
      <c r="Q23" s="9"/>
      <c r="R23" s="19" t="s">
        <v>286</v>
      </c>
      <c r="S23" s="20"/>
      <c r="T23" s="20"/>
      <c r="U23" s="24"/>
      <c r="V23" s="20"/>
      <c r="W23" s="22"/>
      <c r="X23" s="22"/>
      <c r="Y23" s="22"/>
      <c r="Z23" s="22"/>
      <c r="AA23" s="22"/>
    </row>
    <row r="24" ht="29.25" customHeight="1">
      <c r="A24" s="10">
        <f t="shared" si="1"/>
        <v>10</v>
      </c>
      <c r="B24" s="25" t="s">
        <v>23</v>
      </c>
      <c r="C24" s="66">
        <v>44026.48357984796</v>
      </c>
      <c r="D24" s="27" t="s">
        <v>300</v>
      </c>
      <c r="E24" s="28" t="s">
        <v>56</v>
      </c>
      <c r="F24" s="29" t="str">
        <f t="shared" si="6"/>
        <v/>
      </c>
      <c r="G24" s="30" t="s">
        <v>57</v>
      </c>
      <c r="H24" s="30"/>
      <c r="I24" s="30" t="s">
        <v>53</v>
      </c>
      <c r="J24" s="32" t="s">
        <v>58</v>
      </c>
      <c r="K24" s="28" t="s">
        <v>301</v>
      </c>
      <c r="L24" s="50"/>
      <c r="M24" s="50"/>
      <c r="N24" s="50"/>
      <c r="O24" s="33" t="s">
        <v>33</v>
      </c>
      <c r="P24" s="34"/>
      <c r="Q24" s="35" t="s">
        <v>34</v>
      </c>
      <c r="R24" s="34"/>
      <c r="S24" s="34"/>
      <c r="T24" s="34"/>
      <c r="U24" s="34"/>
      <c r="V24" s="34"/>
      <c r="W24" s="22"/>
      <c r="X24" s="22"/>
      <c r="Y24" s="22"/>
      <c r="Z24" s="22"/>
      <c r="AA24" s="22"/>
    </row>
    <row r="25" ht="29.25" customHeight="1">
      <c r="A25" s="10">
        <f t="shared" si="1"/>
        <v>10</v>
      </c>
      <c r="B25" s="25" t="s">
        <v>23</v>
      </c>
      <c r="C25" s="66">
        <v>44026.4838921722</v>
      </c>
      <c r="D25" s="27" t="s">
        <v>300</v>
      </c>
      <c r="E25" s="28" t="s">
        <v>302</v>
      </c>
      <c r="F25" s="29" t="str">
        <f t="shared" si="6"/>
        <v/>
      </c>
      <c r="G25" s="30" t="s">
        <v>26</v>
      </c>
      <c r="H25" s="30" t="s">
        <v>303</v>
      </c>
      <c r="I25" s="30" t="s">
        <v>45</v>
      </c>
      <c r="J25" s="32" t="s">
        <v>62</v>
      </c>
      <c r="K25" s="28"/>
      <c r="L25" s="31" t="s">
        <v>304</v>
      </c>
      <c r="M25" s="50"/>
      <c r="N25" s="50"/>
      <c r="O25" s="33" t="s">
        <v>34</v>
      </c>
      <c r="P25" s="34"/>
      <c r="Q25" s="40"/>
      <c r="R25" s="33" t="s">
        <v>305</v>
      </c>
      <c r="S25" s="34"/>
      <c r="T25" s="34"/>
      <c r="U25" s="44" t="s">
        <v>306</v>
      </c>
      <c r="V25" s="34"/>
      <c r="W25" s="22"/>
      <c r="X25" s="22"/>
      <c r="Y25" s="22"/>
      <c r="Z25" s="22"/>
      <c r="AA25" s="22"/>
    </row>
    <row r="26" ht="29.25" customHeight="1">
      <c r="A26" s="10">
        <f t="shared" si="1"/>
        <v>10</v>
      </c>
      <c r="B26" s="25" t="s">
        <v>23</v>
      </c>
      <c r="C26" s="66">
        <v>44026.48447286094</v>
      </c>
      <c r="D26" s="27" t="s">
        <v>300</v>
      </c>
      <c r="E26" s="39" t="s">
        <v>307</v>
      </c>
      <c r="F26" s="29" t="str">
        <f t="shared" ref="F26:F27" si="7">image("https://minio.dev.ftech.ai/salebot-report-v1-de20ab19/b93bc475f0b24e3a88b672c88377a973b8f0682a7b4988e228f49b0f4ba6480b.jpg")</f>
        <v/>
      </c>
      <c r="G26" s="30" t="s">
        <v>90</v>
      </c>
      <c r="H26" s="30" t="s">
        <v>308</v>
      </c>
      <c r="I26" s="30" t="s">
        <v>309</v>
      </c>
      <c r="J26" s="32" t="s">
        <v>310</v>
      </c>
      <c r="K26" s="28" t="s">
        <v>77</v>
      </c>
      <c r="L26" s="30" t="s">
        <v>311</v>
      </c>
      <c r="M26" s="30" t="s">
        <v>312</v>
      </c>
      <c r="N26" s="50"/>
      <c r="O26" s="33" t="s">
        <v>34</v>
      </c>
      <c r="P26" s="34"/>
      <c r="Q26" s="40"/>
      <c r="R26" s="34"/>
      <c r="S26" s="34"/>
      <c r="T26" s="34"/>
      <c r="U26" s="69"/>
      <c r="V26" s="34"/>
      <c r="W26" s="22"/>
      <c r="X26" s="22"/>
      <c r="Y26" s="22"/>
      <c r="Z26" s="22"/>
      <c r="AA26" s="22"/>
    </row>
    <row r="27" ht="29.25" customHeight="1">
      <c r="A27" s="10">
        <f t="shared" si="1"/>
        <v>10</v>
      </c>
      <c r="B27" s="25" t="s">
        <v>23</v>
      </c>
      <c r="C27" s="66">
        <v>44026.4849869087</v>
      </c>
      <c r="D27" s="27" t="s">
        <v>300</v>
      </c>
      <c r="E27" s="28" t="s">
        <v>313</v>
      </c>
      <c r="F27" s="29" t="str">
        <f t="shared" si="7"/>
        <v/>
      </c>
      <c r="G27" s="30" t="s">
        <v>26</v>
      </c>
      <c r="H27" s="31" t="s">
        <v>314</v>
      </c>
      <c r="I27" s="30" t="s">
        <v>28</v>
      </c>
      <c r="J27" s="32" t="s">
        <v>29</v>
      </c>
      <c r="K27" s="28" t="s">
        <v>77</v>
      </c>
      <c r="L27" s="31" t="s">
        <v>311</v>
      </c>
      <c r="M27" s="31" t="s">
        <v>312</v>
      </c>
      <c r="N27" s="50"/>
      <c r="O27" s="33" t="s">
        <v>34</v>
      </c>
      <c r="P27" s="34"/>
      <c r="Q27" s="40"/>
      <c r="R27" s="34"/>
      <c r="S27" s="34"/>
      <c r="T27" s="34"/>
      <c r="U27" s="34"/>
      <c r="V27" s="34"/>
      <c r="W27" s="22"/>
      <c r="X27" s="22"/>
      <c r="Y27" s="22"/>
      <c r="Z27" s="22"/>
      <c r="AA27" s="22"/>
    </row>
    <row r="28" ht="29.25" customHeight="1">
      <c r="A28" s="10">
        <f t="shared" si="1"/>
        <v>10</v>
      </c>
      <c r="B28" s="25" t="s">
        <v>23</v>
      </c>
      <c r="C28" s="66">
        <v>44026.48538033276</v>
      </c>
      <c r="D28" s="27" t="s">
        <v>300</v>
      </c>
      <c r="E28" s="28" t="s">
        <v>82</v>
      </c>
      <c r="F28" s="29" t="str">
        <f t="shared" ref="F28:F44" si="8">image("")</f>
        <v/>
      </c>
      <c r="G28" s="30" t="s">
        <v>83</v>
      </c>
      <c r="H28" s="30" t="s">
        <v>84</v>
      </c>
      <c r="I28" s="30" t="s">
        <v>85</v>
      </c>
      <c r="J28" s="32" t="s">
        <v>86</v>
      </c>
      <c r="K28" s="38" t="s">
        <v>87</v>
      </c>
      <c r="L28" s="32"/>
      <c r="M28" s="50"/>
      <c r="N28" s="50"/>
      <c r="O28" s="33" t="s">
        <v>34</v>
      </c>
      <c r="P28" s="69"/>
      <c r="Q28" s="40"/>
      <c r="R28" s="69"/>
      <c r="S28" s="34"/>
      <c r="T28" s="34"/>
      <c r="U28" s="33"/>
      <c r="V28" s="34"/>
      <c r="W28" s="22"/>
      <c r="X28" s="22"/>
      <c r="Y28" s="22"/>
      <c r="Z28" s="22"/>
      <c r="AA28" s="22"/>
    </row>
    <row r="29" ht="29.25" customHeight="1">
      <c r="A29" s="10">
        <f t="shared" si="1"/>
        <v>10</v>
      </c>
      <c r="B29" s="25" t="s">
        <v>23</v>
      </c>
      <c r="C29" s="66">
        <v>44026.48696799739</v>
      </c>
      <c r="D29" s="27" t="s">
        <v>300</v>
      </c>
      <c r="E29" s="28" t="s">
        <v>315</v>
      </c>
      <c r="F29" s="29" t="str">
        <f t="shared" si="8"/>
        <v/>
      </c>
      <c r="G29" s="30" t="s">
        <v>26</v>
      </c>
      <c r="H29" s="30" t="s">
        <v>316</v>
      </c>
      <c r="I29" s="30" t="s">
        <v>45</v>
      </c>
      <c r="J29" s="32" t="s">
        <v>46</v>
      </c>
      <c r="K29" s="38" t="s">
        <v>317</v>
      </c>
      <c r="L29" s="30" t="s">
        <v>318</v>
      </c>
      <c r="M29" s="50"/>
      <c r="N29" s="31" t="s">
        <v>319</v>
      </c>
      <c r="O29" s="33" t="s">
        <v>34</v>
      </c>
      <c r="P29" s="34"/>
      <c r="Q29" s="40"/>
      <c r="R29" s="69"/>
      <c r="S29" s="34"/>
      <c r="T29" s="34"/>
      <c r="U29" s="69"/>
      <c r="V29" s="34"/>
      <c r="W29" s="22"/>
      <c r="X29" s="22"/>
      <c r="Y29" s="22"/>
      <c r="Z29" s="22"/>
      <c r="AA29" s="22"/>
    </row>
    <row r="30" ht="29.25" customHeight="1">
      <c r="A30" s="10">
        <f t="shared" si="1"/>
        <v>10</v>
      </c>
      <c r="B30" s="25" t="s">
        <v>23</v>
      </c>
      <c r="C30" s="66">
        <v>44026.4870631607</v>
      </c>
      <c r="D30" s="27" t="s">
        <v>300</v>
      </c>
      <c r="E30" s="28" t="s">
        <v>320</v>
      </c>
      <c r="F30" s="29" t="str">
        <f t="shared" si="8"/>
        <v/>
      </c>
      <c r="G30" s="30" t="s">
        <v>176</v>
      </c>
      <c r="H30" s="31" t="s">
        <v>321</v>
      </c>
      <c r="I30" s="30" t="s">
        <v>45</v>
      </c>
      <c r="J30" s="32" t="s">
        <v>310</v>
      </c>
      <c r="K30" s="38"/>
      <c r="L30" s="31" t="s">
        <v>322</v>
      </c>
      <c r="M30" s="50"/>
      <c r="N30" s="50"/>
      <c r="O30" s="33" t="s">
        <v>34</v>
      </c>
      <c r="P30" s="34"/>
      <c r="Q30" s="40"/>
      <c r="R30" s="34"/>
      <c r="S30" s="34"/>
      <c r="T30" s="34"/>
      <c r="U30" s="34"/>
      <c r="V30" s="34"/>
      <c r="W30" s="22"/>
      <c r="X30" s="22"/>
      <c r="Y30" s="22"/>
      <c r="Z30" s="22"/>
      <c r="AA30" s="22"/>
    </row>
    <row r="31" ht="29.25" customHeight="1">
      <c r="A31" s="10">
        <f t="shared" si="1"/>
        <v>10</v>
      </c>
      <c r="B31" s="25" t="s">
        <v>23</v>
      </c>
      <c r="C31" s="66">
        <v>44026.48716834867</v>
      </c>
      <c r="D31" s="27" t="s">
        <v>300</v>
      </c>
      <c r="E31" s="28" t="s">
        <v>323</v>
      </c>
      <c r="F31" s="29" t="str">
        <f t="shared" si="8"/>
        <v/>
      </c>
      <c r="G31" s="30" t="s">
        <v>176</v>
      </c>
      <c r="H31" s="31" t="s">
        <v>324</v>
      </c>
      <c r="I31" s="30" t="s">
        <v>45</v>
      </c>
      <c r="J31" s="32" t="s">
        <v>310</v>
      </c>
      <c r="K31" s="28"/>
      <c r="L31" s="31" t="s">
        <v>325</v>
      </c>
      <c r="M31" s="50"/>
      <c r="N31" s="50"/>
      <c r="O31" s="33" t="s">
        <v>34</v>
      </c>
      <c r="P31" s="34"/>
      <c r="Q31" s="40"/>
      <c r="R31" s="34"/>
      <c r="S31" s="34"/>
      <c r="T31" s="34"/>
      <c r="U31" s="34"/>
      <c r="V31" s="34"/>
      <c r="W31" s="22"/>
      <c r="X31" s="22"/>
      <c r="Y31" s="22"/>
      <c r="Z31" s="22"/>
      <c r="AA31" s="22"/>
    </row>
    <row r="32" ht="29.25" customHeight="1">
      <c r="A32" s="10">
        <f t="shared" si="1"/>
        <v>10</v>
      </c>
      <c r="B32" s="25" t="s">
        <v>23</v>
      </c>
      <c r="C32" s="66">
        <v>44026.48724488245</v>
      </c>
      <c r="D32" s="27" t="s">
        <v>300</v>
      </c>
      <c r="E32" s="28" t="s">
        <v>326</v>
      </c>
      <c r="F32" s="29" t="str">
        <f t="shared" si="8"/>
        <v/>
      </c>
      <c r="G32" s="30" t="s">
        <v>176</v>
      </c>
      <c r="H32" s="30" t="s">
        <v>327</v>
      </c>
      <c r="I32" s="30" t="s">
        <v>45</v>
      </c>
      <c r="J32" s="32" t="s">
        <v>310</v>
      </c>
      <c r="K32" s="28"/>
      <c r="L32" s="30" t="s">
        <v>328</v>
      </c>
      <c r="M32" s="32"/>
      <c r="N32" s="50"/>
      <c r="O32" s="33" t="s">
        <v>34</v>
      </c>
      <c r="P32" s="34"/>
      <c r="Q32" s="40"/>
      <c r="R32" s="69"/>
      <c r="S32" s="69"/>
      <c r="T32" s="34"/>
      <c r="U32" s="69"/>
      <c r="V32" s="34"/>
      <c r="W32" s="22"/>
      <c r="X32" s="22"/>
      <c r="Y32" s="22"/>
      <c r="Z32" s="22"/>
      <c r="AA32" s="22"/>
    </row>
    <row r="33" ht="29.25" customHeight="1">
      <c r="A33" s="10">
        <f t="shared" si="1"/>
        <v>10</v>
      </c>
      <c r="B33" s="25" t="s">
        <v>23</v>
      </c>
      <c r="C33" s="66">
        <v>44026.48737048765</v>
      </c>
      <c r="D33" s="27" t="s">
        <v>300</v>
      </c>
      <c r="E33" s="28" t="s">
        <v>329</v>
      </c>
      <c r="F33" s="29" t="str">
        <f t="shared" si="8"/>
        <v/>
      </c>
      <c r="G33" s="30" t="s">
        <v>176</v>
      </c>
      <c r="H33" s="30" t="s">
        <v>330</v>
      </c>
      <c r="I33" s="30" t="s">
        <v>45</v>
      </c>
      <c r="J33" s="32" t="s">
        <v>310</v>
      </c>
      <c r="K33" s="28"/>
      <c r="L33" s="30" t="s">
        <v>331</v>
      </c>
      <c r="M33" s="50"/>
      <c r="N33" s="50"/>
      <c r="O33" s="33" t="s">
        <v>34</v>
      </c>
      <c r="P33" s="69"/>
      <c r="Q33" s="40"/>
      <c r="R33" s="34"/>
      <c r="S33" s="69"/>
      <c r="T33" s="34"/>
      <c r="U33" s="33"/>
      <c r="V33" s="34"/>
      <c r="W33" s="22"/>
      <c r="X33" s="22"/>
      <c r="Y33" s="22"/>
      <c r="Z33" s="22"/>
      <c r="AA33" s="22"/>
    </row>
    <row r="34" ht="29.25" customHeight="1">
      <c r="A34" s="10">
        <f t="shared" si="1"/>
        <v>10</v>
      </c>
      <c r="B34" s="25" t="s">
        <v>23</v>
      </c>
      <c r="C34" s="66">
        <v>44026.48779500649</v>
      </c>
      <c r="D34" s="27" t="s">
        <v>300</v>
      </c>
      <c r="E34" s="28" t="s">
        <v>332</v>
      </c>
      <c r="F34" s="29" t="str">
        <f t="shared" si="8"/>
        <v/>
      </c>
      <c r="G34" s="30" t="s">
        <v>176</v>
      </c>
      <c r="H34" s="30" t="s">
        <v>333</v>
      </c>
      <c r="I34" s="30" t="s">
        <v>28</v>
      </c>
      <c r="J34" s="32" t="s">
        <v>86</v>
      </c>
      <c r="K34" s="38" t="s">
        <v>178</v>
      </c>
      <c r="L34" s="31" t="s">
        <v>334</v>
      </c>
      <c r="M34" s="50"/>
      <c r="N34" s="50"/>
      <c r="O34" s="33" t="s">
        <v>34</v>
      </c>
      <c r="P34" s="34"/>
      <c r="Q34" s="40"/>
      <c r="R34" s="34"/>
      <c r="S34" s="34"/>
      <c r="T34" s="34"/>
      <c r="U34" s="34"/>
      <c r="V34" s="34"/>
      <c r="W34" s="22"/>
      <c r="X34" s="22"/>
      <c r="Y34" s="22"/>
      <c r="Z34" s="22"/>
      <c r="AA34" s="22"/>
    </row>
    <row r="35" ht="29.25" customHeight="1">
      <c r="A35" s="10">
        <f t="shared" si="1"/>
        <v>10</v>
      </c>
      <c r="B35" s="25" t="s">
        <v>23</v>
      </c>
      <c r="C35" s="66">
        <v>44026.48780164781</v>
      </c>
      <c r="D35" s="27" t="s">
        <v>300</v>
      </c>
      <c r="E35" s="28" t="s">
        <v>335</v>
      </c>
      <c r="F35" s="29" t="str">
        <f t="shared" si="8"/>
        <v/>
      </c>
      <c r="G35" s="30" t="s">
        <v>104</v>
      </c>
      <c r="H35" s="30"/>
      <c r="I35" s="30" t="s">
        <v>105</v>
      </c>
      <c r="J35" s="32" t="s">
        <v>29</v>
      </c>
      <c r="K35" s="28" t="s">
        <v>106</v>
      </c>
      <c r="L35" s="32"/>
      <c r="M35" s="32"/>
      <c r="N35" s="50"/>
      <c r="O35" s="33" t="s">
        <v>33</v>
      </c>
      <c r="P35" s="34"/>
      <c r="Q35" s="9"/>
      <c r="R35" s="34"/>
      <c r="S35" s="34"/>
      <c r="T35" s="34"/>
      <c r="U35" s="69"/>
      <c r="V35" s="34"/>
      <c r="W35" s="22"/>
      <c r="X35" s="22"/>
      <c r="Y35" s="22"/>
      <c r="Z35" s="22"/>
      <c r="AA35" s="22"/>
    </row>
    <row r="36" ht="29.25" customHeight="1">
      <c r="A36" s="11">
        <f t="shared" si="1"/>
        <v>11</v>
      </c>
      <c r="B36" s="12" t="s">
        <v>23</v>
      </c>
      <c r="C36" s="65">
        <v>44026.46229843343</v>
      </c>
      <c r="D36" s="14" t="s">
        <v>336</v>
      </c>
      <c r="E36" s="15" t="s">
        <v>56</v>
      </c>
      <c r="F36" s="16" t="str">
        <f t="shared" si="8"/>
        <v/>
      </c>
      <c r="G36" s="17" t="s">
        <v>57</v>
      </c>
      <c r="H36" s="17"/>
      <c r="I36" s="17" t="s">
        <v>53</v>
      </c>
      <c r="J36" s="18" t="s">
        <v>58</v>
      </c>
      <c r="K36" s="36" t="s">
        <v>337</v>
      </c>
      <c r="L36" s="46"/>
      <c r="M36" s="46"/>
      <c r="N36" s="46"/>
      <c r="O36" s="19" t="s">
        <v>33</v>
      </c>
      <c r="P36" s="20"/>
      <c r="Q36" s="21" t="s">
        <v>117</v>
      </c>
      <c r="R36" s="20"/>
      <c r="S36" s="20"/>
      <c r="T36" s="20"/>
      <c r="U36" s="70"/>
      <c r="V36" s="20"/>
      <c r="W36" s="22"/>
      <c r="X36" s="22"/>
      <c r="Y36" s="22"/>
      <c r="Z36" s="22"/>
      <c r="AA36" s="22"/>
    </row>
    <row r="37" ht="29.25" customHeight="1">
      <c r="A37" s="11">
        <f t="shared" si="1"/>
        <v>11</v>
      </c>
      <c r="B37" s="12" t="s">
        <v>23</v>
      </c>
      <c r="C37" s="65">
        <v>44026.46325872808</v>
      </c>
      <c r="D37" s="14" t="s">
        <v>336</v>
      </c>
      <c r="E37" s="15" t="s">
        <v>338</v>
      </c>
      <c r="F37" s="16" t="str">
        <f t="shared" si="8"/>
        <v/>
      </c>
      <c r="G37" s="17" t="s">
        <v>26</v>
      </c>
      <c r="H37" s="17" t="s">
        <v>339</v>
      </c>
      <c r="I37" s="17" t="s">
        <v>28</v>
      </c>
      <c r="J37" s="18" t="s">
        <v>29</v>
      </c>
      <c r="K37" s="15" t="s">
        <v>340</v>
      </c>
      <c r="L37" s="23" t="s">
        <v>179</v>
      </c>
      <c r="M37" s="46"/>
      <c r="N37" s="46"/>
      <c r="O37" s="19" t="s">
        <v>117</v>
      </c>
      <c r="P37" s="20"/>
      <c r="Q37" s="40"/>
      <c r="R37" s="19" t="s">
        <v>341</v>
      </c>
      <c r="S37" s="20"/>
      <c r="T37" s="20"/>
      <c r="U37" s="19" t="s">
        <v>342</v>
      </c>
      <c r="V37" s="20"/>
      <c r="W37" s="22"/>
      <c r="X37" s="22"/>
      <c r="Y37" s="22"/>
      <c r="Z37" s="22"/>
      <c r="AA37" s="22"/>
    </row>
    <row r="38" ht="29.25" customHeight="1">
      <c r="A38" s="11">
        <f t="shared" si="1"/>
        <v>11</v>
      </c>
      <c r="B38" s="12" t="s">
        <v>23</v>
      </c>
      <c r="C38" s="65">
        <v>44026.46326599075</v>
      </c>
      <c r="D38" s="14" t="s">
        <v>336</v>
      </c>
      <c r="E38" s="41" t="s">
        <v>343</v>
      </c>
      <c r="F38" s="16" t="str">
        <f t="shared" si="8"/>
        <v/>
      </c>
      <c r="G38" s="17" t="s">
        <v>104</v>
      </c>
      <c r="H38" s="23" t="s">
        <v>344</v>
      </c>
      <c r="I38" s="17" t="s">
        <v>105</v>
      </c>
      <c r="J38" s="18" t="s">
        <v>29</v>
      </c>
      <c r="K38" s="36" t="s">
        <v>106</v>
      </c>
      <c r="L38" s="46"/>
      <c r="M38" s="46"/>
      <c r="N38" s="46"/>
      <c r="O38" s="19" t="s">
        <v>117</v>
      </c>
      <c r="P38" s="20"/>
      <c r="Q38" s="9"/>
      <c r="R38" s="20"/>
      <c r="S38" s="20"/>
      <c r="T38" s="20"/>
      <c r="U38" s="20"/>
      <c r="V38" s="20"/>
      <c r="W38" s="22"/>
      <c r="X38" s="22"/>
      <c r="Y38" s="22"/>
      <c r="Z38" s="22"/>
      <c r="AA38" s="22"/>
    </row>
    <row r="39" ht="29.25" customHeight="1">
      <c r="A39" s="10">
        <f t="shared" si="1"/>
        <v>12</v>
      </c>
      <c r="B39" s="25" t="s">
        <v>23</v>
      </c>
      <c r="C39" s="66">
        <v>44026.45226142301</v>
      </c>
      <c r="D39" s="27" t="s">
        <v>345</v>
      </c>
      <c r="E39" s="28" t="s">
        <v>346</v>
      </c>
      <c r="F39" s="29" t="str">
        <f t="shared" si="8"/>
        <v/>
      </c>
      <c r="G39" s="30" t="s">
        <v>26</v>
      </c>
      <c r="H39" s="30" t="s">
        <v>347</v>
      </c>
      <c r="I39" s="30" t="s">
        <v>61</v>
      </c>
      <c r="J39" s="32" t="s">
        <v>46</v>
      </c>
      <c r="K39" s="28" t="s">
        <v>63</v>
      </c>
      <c r="L39" s="32"/>
      <c r="M39" s="32"/>
      <c r="N39" s="50"/>
      <c r="O39" s="33" t="s">
        <v>33</v>
      </c>
      <c r="P39" s="34"/>
      <c r="Q39" s="33" t="s">
        <v>33</v>
      </c>
      <c r="R39" s="34"/>
      <c r="S39" s="34"/>
      <c r="T39" s="34"/>
      <c r="U39" s="34"/>
      <c r="V39" s="34"/>
      <c r="W39" s="22"/>
      <c r="X39" s="22"/>
      <c r="Y39" s="22"/>
      <c r="Z39" s="22"/>
      <c r="AA39" s="22"/>
    </row>
    <row r="40" ht="29.25" customHeight="1">
      <c r="A40" s="11">
        <f t="shared" si="1"/>
        <v>13</v>
      </c>
      <c r="B40" s="12" t="s">
        <v>23</v>
      </c>
      <c r="C40" s="65">
        <v>44026.40903584949</v>
      </c>
      <c r="D40" s="14" t="s">
        <v>224</v>
      </c>
      <c r="E40" s="15" t="s">
        <v>56</v>
      </c>
      <c r="F40" s="16" t="str">
        <f t="shared" si="8"/>
        <v/>
      </c>
      <c r="G40" s="17" t="s">
        <v>57</v>
      </c>
      <c r="H40" s="17"/>
      <c r="I40" s="17" t="s">
        <v>53</v>
      </c>
      <c r="J40" s="18" t="s">
        <v>58</v>
      </c>
      <c r="K40" s="15" t="s">
        <v>348</v>
      </c>
      <c r="L40" s="46"/>
      <c r="M40" s="46"/>
      <c r="N40" s="46"/>
      <c r="O40" s="19" t="s">
        <v>33</v>
      </c>
      <c r="P40" s="20"/>
      <c r="Q40" s="21" t="s">
        <v>33</v>
      </c>
      <c r="R40" s="20"/>
      <c r="S40" s="20"/>
      <c r="T40" s="20"/>
      <c r="U40" s="20"/>
      <c r="V40" s="20"/>
      <c r="W40" s="22"/>
      <c r="X40" s="22"/>
      <c r="Y40" s="22"/>
      <c r="Z40" s="22"/>
      <c r="AA40" s="22"/>
    </row>
    <row r="41" ht="29.25" customHeight="1">
      <c r="A41" s="11">
        <f t="shared" si="1"/>
        <v>13</v>
      </c>
      <c r="B41" s="12" t="s">
        <v>23</v>
      </c>
      <c r="C41" s="65">
        <v>44026.40904254028</v>
      </c>
      <c r="D41" s="14" t="s">
        <v>224</v>
      </c>
      <c r="E41" s="15" t="s">
        <v>349</v>
      </c>
      <c r="F41" s="16" t="str">
        <f t="shared" si="8"/>
        <v/>
      </c>
      <c r="G41" s="17" t="s">
        <v>104</v>
      </c>
      <c r="H41" s="23"/>
      <c r="I41" s="17" t="s">
        <v>105</v>
      </c>
      <c r="J41" s="18" t="s">
        <v>58</v>
      </c>
      <c r="K41" s="36" t="s">
        <v>106</v>
      </c>
      <c r="L41" s="46"/>
      <c r="M41" s="46"/>
      <c r="N41" s="46"/>
      <c r="O41" s="19" t="s">
        <v>33</v>
      </c>
      <c r="P41" s="20"/>
      <c r="Q41" s="9"/>
      <c r="R41" s="20"/>
      <c r="S41" s="20"/>
      <c r="T41" s="20"/>
      <c r="U41" s="20"/>
      <c r="V41" s="20"/>
      <c r="W41" s="22"/>
      <c r="X41" s="22"/>
      <c r="Y41" s="22"/>
      <c r="Z41" s="22"/>
      <c r="AA41" s="22"/>
    </row>
    <row r="42" ht="29.25" customHeight="1">
      <c r="A42" s="10">
        <f t="shared" si="1"/>
        <v>14</v>
      </c>
      <c r="B42" s="25" t="s">
        <v>23</v>
      </c>
      <c r="C42" s="66">
        <v>44026.38399059304</v>
      </c>
      <c r="D42" s="27" t="s">
        <v>350</v>
      </c>
      <c r="E42" s="28" t="s">
        <v>56</v>
      </c>
      <c r="F42" s="29" t="str">
        <f t="shared" si="8"/>
        <v/>
      </c>
      <c r="G42" s="30" t="s">
        <v>57</v>
      </c>
      <c r="H42" s="30"/>
      <c r="I42" s="30" t="s">
        <v>53</v>
      </c>
      <c r="J42" s="32" t="s">
        <v>58</v>
      </c>
      <c r="K42" s="38" t="s">
        <v>351</v>
      </c>
      <c r="L42" s="50"/>
      <c r="M42" s="50"/>
      <c r="N42" s="50"/>
      <c r="O42" s="33" t="s">
        <v>33</v>
      </c>
      <c r="P42" s="34"/>
      <c r="Q42" s="35" t="s">
        <v>38</v>
      </c>
      <c r="R42" s="34"/>
      <c r="S42" s="34"/>
      <c r="T42" s="34"/>
      <c r="U42" s="34"/>
      <c r="V42" s="33" t="s">
        <v>352</v>
      </c>
      <c r="W42" s="22"/>
      <c r="X42" s="22"/>
      <c r="Y42" s="22"/>
      <c r="Z42" s="22"/>
      <c r="AA42" s="22"/>
    </row>
    <row r="43" ht="29.25" customHeight="1">
      <c r="A43" s="10">
        <f t="shared" si="1"/>
        <v>14</v>
      </c>
      <c r="B43" s="25" t="s">
        <v>23</v>
      </c>
      <c r="C43" s="66">
        <v>44026.38420429182</v>
      </c>
      <c r="D43" s="27" t="s">
        <v>350</v>
      </c>
      <c r="E43" s="28" t="s">
        <v>353</v>
      </c>
      <c r="F43" s="29" t="str">
        <f t="shared" si="8"/>
        <v/>
      </c>
      <c r="G43" s="30" t="s">
        <v>52</v>
      </c>
      <c r="H43" s="31"/>
      <c r="I43" s="30" t="s">
        <v>53</v>
      </c>
      <c r="J43" s="32" t="s">
        <v>29</v>
      </c>
      <c r="K43" s="28" t="s">
        <v>351</v>
      </c>
      <c r="L43" s="50"/>
      <c r="M43" s="50"/>
      <c r="N43" s="50"/>
      <c r="O43" s="33" t="s">
        <v>33</v>
      </c>
      <c r="P43" s="34"/>
      <c r="Q43" s="40"/>
      <c r="R43" s="33"/>
      <c r="S43" s="34"/>
      <c r="T43" s="34"/>
      <c r="U43" s="33"/>
      <c r="V43" s="34"/>
      <c r="W43" s="22"/>
      <c r="X43" s="22"/>
      <c r="Y43" s="22"/>
      <c r="Z43" s="22"/>
      <c r="AA43" s="22"/>
    </row>
    <row r="44" ht="29.25" customHeight="1">
      <c r="A44" s="10">
        <f t="shared" si="1"/>
        <v>14</v>
      </c>
      <c r="B44" s="25" t="s">
        <v>23</v>
      </c>
      <c r="C44" s="66">
        <v>44026.3844385391</v>
      </c>
      <c r="D44" s="27" t="s">
        <v>350</v>
      </c>
      <c r="E44" s="28" t="s">
        <v>354</v>
      </c>
      <c r="F44" s="29" t="str">
        <f t="shared" si="8"/>
        <v/>
      </c>
      <c r="G44" s="30" t="s">
        <v>26</v>
      </c>
      <c r="H44" s="31" t="s">
        <v>355</v>
      </c>
      <c r="I44" s="30" t="s">
        <v>222</v>
      </c>
      <c r="J44" s="32" t="s">
        <v>46</v>
      </c>
      <c r="K44" s="38"/>
      <c r="L44" s="31" t="s">
        <v>356</v>
      </c>
      <c r="M44" s="50"/>
      <c r="N44" s="50"/>
      <c r="O44" s="33" t="s">
        <v>34</v>
      </c>
      <c r="P44" s="34"/>
      <c r="Q44" s="40"/>
      <c r="R44" s="34"/>
      <c r="S44" s="34"/>
      <c r="T44" s="34"/>
      <c r="U44" s="34"/>
      <c r="V44" s="34"/>
      <c r="W44" s="22"/>
      <c r="X44" s="22"/>
      <c r="Y44" s="22"/>
      <c r="Z44" s="22"/>
      <c r="AA44" s="22"/>
    </row>
    <row r="45" ht="93.0" customHeight="1">
      <c r="A45" s="10">
        <f t="shared" si="1"/>
        <v>14</v>
      </c>
      <c r="B45" s="25" t="s">
        <v>23</v>
      </c>
      <c r="C45" s="66">
        <v>44026.38470288844</v>
      </c>
      <c r="D45" s="27" t="s">
        <v>350</v>
      </c>
      <c r="E45" s="39" t="s">
        <v>357</v>
      </c>
      <c r="F45" s="29" t="str">
        <f>IMAGE("https://minio.dev.ftech.ai/salebot-report-v1-de20ab19/0472229f0375295bdf189eae0340935c188d61eb6ef74203ce602c767ed58c4a.jpg")</f>
        <v/>
      </c>
      <c r="G45" s="30" t="s">
        <v>90</v>
      </c>
      <c r="H45" s="71" t="s">
        <v>358</v>
      </c>
      <c r="I45" s="30" t="s">
        <v>309</v>
      </c>
      <c r="J45" s="32" t="s">
        <v>310</v>
      </c>
      <c r="K45" s="38" t="s">
        <v>77</v>
      </c>
      <c r="L45" s="31" t="s">
        <v>359</v>
      </c>
      <c r="M45" s="31" t="s">
        <v>360</v>
      </c>
      <c r="N45" s="50"/>
      <c r="O45" s="33" t="s">
        <v>38</v>
      </c>
      <c r="P45" s="34"/>
      <c r="Q45" s="40"/>
      <c r="R45" s="34"/>
      <c r="S45" s="34"/>
      <c r="T45" s="34"/>
      <c r="U45" s="33" t="s">
        <v>361</v>
      </c>
      <c r="V45" s="34"/>
      <c r="W45" s="22"/>
      <c r="X45" s="22"/>
      <c r="Y45" s="22"/>
      <c r="Z45" s="22"/>
      <c r="AA45" s="22"/>
    </row>
    <row r="46" ht="29.25" customHeight="1">
      <c r="A46" s="10">
        <f t="shared" si="1"/>
        <v>14</v>
      </c>
      <c r="B46" s="25" t="s">
        <v>23</v>
      </c>
      <c r="C46" s="66">
        <v>44026.38476728888</v>
      </c>
      <c r="D46" s="27" t="s">
        <v>350</v>
      </c>
      <c r="E46" s="28" t="s">
        <v>82</v>
      </c>
      <c r="F46" s="29" t="str">
        <f t="shared" ref="F46:F47" si="9">image("")</f>
        <v/>
      </c>
      <c r="G46" s="30" t="s">
        <v>83</v>
      </c>
      <c r="H46" s="31" t="s">
        <v>84</v>
      </c>
      <c r="I46" s="30" t="s">
        <v>85</v>
      </c>
      <c r="J46" s="32" t="s">
        <v>86</v>
      </c>
      <c r="K46" s="28" t="s">
        <v>87</v>
      </c>
      <c r="L46" s="50"/>
      <c r="M46" s="50"/>
      <c r="N46" s="50"/>
      <c r="O46" s="33" t="s">
        <v>33</v>
      </c>
      <c r="P46" s="34"/>
      <c r="Q46" s="40"/>
      <c r="R46" s="34"/>
      <c r="S46" s="34"/>
      <c r="T46" s="34"/>
      <c r="U46" s="34"/>
      <c r="V46" s="34"/>
      <c r="W46" s="22"/>
      <c r="X46" s="22"/>
      <c r="Y46" s="22"/>
      <c r="Z46" s="22"/>
      <c r="AA46" s="22"/>
    </row>
    <row r="47" ht="29.25" customHeight="1">
      <c r="A47" s="10">
        <f t="shared" si="1"/>
        <v>14</v>
      </c>
      <c r="B47" s="25" t="s">
        <v>23</v>
      </c>
      <c r="C47" s="66">
        <v>44026.38477374578</v>
      </c>
      <c r="D47" s="27" t="s">
        <v>350</v>
      </c>
      <c r="E47" s="38" t="s">
        <v>196</v>
      </c>
      <c r="F47" s="29" t="str">
        <f t="shared" si="9"/>
        <v/>
      </c>
      <c r="G47" s="31" t="s">
        <v>197</v>
      </c>
      <c r="H47" s="31"/>
      <c r="I47" s="31" t="s">
        <v>105</v>
      </c>
      <c r="J47" s="50" t="s">
        <v>86</v>
      </c>
      <c r="K47" s="38" t="s">
        <v>106</v>
      </c>
      <c r="L47" s="50"/>
      <c r="M47" s="50"/>
      <c r="N47" s="50"/>
      <c r="O47" s="33" t="s">
        <v>33</v>
      </c>
      <c r="P47" s="34"/>
      <c r="Q47" s="9"/>
      <c r="R47" s="34"/>
      <c r="S47" s="34"/>
      <c r="T47" s="34"/>
      <c r="U47" s="50"/>
      <c r="V47" s="50"/>
      <c r="W47" s="8"/>
      <c r="X47" s="8"/>
      <c r="Y47" s="8"/>
      <c r="Z47" s="8"/>
      <c r="AA47" s="8"/>
    </row>
    <row r="48" ht="29.25" customHeight="1">
      <c r="A48" s="11">
        <f t="shared" si="1"/>
        <v>15</v>
      </c>
      <c r="B48" s="12" t="s">
        <v>23</v>
      </c>
      <c r="C48" s="65">
        <v>44026.38103330917</v>
      </c>
      <c r="D48" s="14" t="s">
        <v>362</v>
      </c>
      <c r="E48" s="36" t="s">
        <v>363</v>
      </c>
      <c r="F48" s="16" t="str">
        <f>IMAGE("https://minio.dev.ftech.ai/salebot-report-v1-de20ab19/a3fa3d58e4d342fac5681547ce8e49bb53768fbcd487d82e8e2e23212db9f554.jpg")</f>
        <v/>
      </c>
      <c r="G48" s="23" t="s">
        <v>26</v>
      </c>
      <c r="H48" s="23" t="s">
        <v>364</v>
      </c>
      <c r="I48" s="23" t="s">
        <v>28</v>
      </c>
      <c r="J48" s="46" t="s">
        <v>29</v>
      </c>
      <c r="K48" s="36" t="s">
        <v>77</v>
      </c>
      <c r="L48" s="23" t="s">
        <v>365</v>
      </c>
      <c r="M48" s="23" t="s">
        <v>366</v>
      </c>
      <c r="N48" s="46"/>
      <c r="O48" s="19" t="s">
        <v>38</v>
      </c>
      <c r="P48" s="20"/>
      <c r="Q48" s="21" t="s">
        <v>38</v>
      </c>
      <c r="R48" s="20"/>
      <c r="S48" s="20"/>
      <c r="T48" s="20"/>
      <c r="U48" s="53" t="s">
        <v>367</v>
      </c>
      <c r="V48" s="53" t="s">
        <v>368</v>
      </c>
      <c r="W48" s="8"/>
      <c r="X48" s="8"/>
      <c r="Y48" s="8"/>
      <c r="Z48" s="8"/>
      <c r="AA48" s="8"/>
    </row>
    <row r="49" ht="29.25" customHeight="1">
      <c r="A49" s="11">
        <f t="shared" si="1"/>
        <v>15</v>
      </c>
      <c r="B49" s="12" t="s">
        <v>23</v>
      </c>
      <c r="C49" s="65">
        <v>44026.38103366013</v>
      </c>
      <c r="D49" s="14" t="s">
        <v>362</v>
      </c>
      <c r="E49" s="36" t="s">
        <v>82</v>
      </c>
      <c r="F49" s="16" t="str">
        <f t="shared" ref="F49:F50" si="10">image("")</f>
        <v/>
      </c>
      <c r="G49" s="23" t="s">
        <v>83</v>
      </c>
      <c r="H49" s="23" t="s">
        <v>84</v>
      </c>
      <c r="I49" s="23" t="s">
        <v>85</v>
      </c>
      <c r="J49" s="46" t="s">
        <v>86</v>
      </c>
      <c r="K49" s="36" t="s">
        <v>87</v>
      </c>
      <c r="L49" s="46"/>
      <c r="M49" s="46"/>
      <c r="N49" s="46"/>
      <c r="O49" s="19" t="s">
        <v>33</v>
      </c>
      <c r="P49" s="20"/>
      <c r="Q49" s="9"/>
      <c r="R49" s="20"/>
      <c r="S49" s="20"/>
      <c r="T49" s="20"/>
      <c r="U49" s="46"/>
      <c r="V49" s="46"/>
      <c r="W49" s="8"/>
      <c r="X49" s="8"/>
      <c r="Y49" s="8"/>
      <c r="Z49" s="8"/>
      <c r="AA49" s="8"/>
    </row>
    <row r="50" ht="29.25" customHeight="1">
      <c r="A50" s="10">
        <f t="shared" si="1"/>
        <v>16</v>
      </c>
      <c r="B50" s="25" t="s">
        <v>23</v>
      </c>
      <c r="C50" s="66">
        <v>44026.3638121234</v>
      </c>
      <c r="D50" s="27" t="s">
        <v>369</v>
      </c>
      <c r="E50" s="38" t="s">
        <v>56</v>
      </c>
      <c r="F50" s="29" t="str">
        <f t="shared" si="10"/>
        <v/>
      </c>
      <c r="G50" s="31" t="s">
        <v>57</v>
      </c>
      <c r="H50" s="31"/>
      <c r="I50" s="31" t="s">
        <v>53</v>
      </c>
      <c r="J50" s="50" t="s">
        <v>58</v>
      </c>
      <c r="K50" s="38" t="s">
        <v>370</v>
      </c>
      <c r="L50" s="50"/>
      <c r="M50" s="50"/>
      <c r="N50" s="50"/>
      <c r="O50" s="33" t="s">
        <v>33</v>
      </c>
      <c r="P50" s="34"/>
      <c r="Q50" s="35" t="s">
        <v>34</v>
      </c>
      <c r="R50" s="34"/>
      <c r="S50" s="34"/>
      <c r="T50" s="34"/>
      <c r="U50" s="50"/>
      <c r="V50" s="50"/>
      <c r="W50" s="8"/>
      <c r="X50" s="8"/>
      <c r="Y50" s="8"/>
      <c r="Z50" s="8"/>
      <c r="AA50" s="8"/>
    </row>
    <row r="51" ht="78.0" customHeight="1">
      <c r="A51" s="10">
        <f t="shared" si="1"/>
        <v>16</v>
      </c>
      <c r="B51" s="25" t="s">
        <v>23</v>
      </c>
      <c r="C51" s="66">
        <v>44026.36381785996</v>
      </c>
      <c r="D51" s="27" t="s">
        <v>369</v>
      </c>
      <c r="E51" s="38" t="s">
        <v>371</v>
      </c>
      <c r="F51" s="29" t="str">
        <f>image("https://minio.dev.ftech.ai/salebot-report-v1-de20ab19/3acb394d647abd72d1ae8d389b2df0cb2ffff4a4975889a1b4d7ef7d8781b8b1.jpg")</f>
        <v/>
      </c>
      <c r="G51" s="31" t="s">
        <v>104</v>
      </c>
      <c r="H51" s="31" t="s">
        <v>372</v>
      </c>
      <c r="I51" s="31" t="s">
        <v>105</v>
      </c>
      <c r="J51" s="50" t="s">
        <v>29</v>
      </c>
      <c r="K51" s="38" t="s">
        <v>106</v>
      </c>
      <c r="L51" s="50"/>
      <c r="M51" s="50"/>
      <c r="N51" s="50"/>
      <c r="O51" s="33" t="s">
        <v>33</v>
      </c>
      <c r="P51" s="34"/>
      <c r="Q51" s="9"/>
      <c r="R51" s="34"/>
      <c r="S51" s="34"/>
      <c r="T51" s="34"/>
      <c r="U51" s="50"/>
      <c r="V51" s="50"/>
      <c r="W51" s="8"/>
      <c r="X51" s="8"/>
      <c r="Y51" s="8"/>
      <c r="Z51" s="8"/>
      <c r="AA51" s="8"/>
    </row>
    <row r="52" ht="29.25" customHeight="1">
      <c r="A52" s="11">
        <f t="shared" si="1"/>
        <v>17</v>
      </c>
      <c r="B52" s="12" t="s">
        <v>23</v>
      </c>
      <c r="C52" s="65">
        <v>44026.36070041418</v>
      </c>
      <c r="D52" s="14" t="s">
        <v>373</v>
      </c>
      <c r="E52" s="36" t="s">
        <v>56</v>
      </c>
      <c r="F52" s="16" t="str">
        <f t="shared" ref="F52:F54" si="11">image("")</f>
        <v/>
      </c>
      <c r="G52" s="23" t="s">
        <v>57</v>
      </c>
      <c r="H52" s="23"/>
      <c r="I52" s="23" t="s">
        <v>53</v>
      </c>
      <c r="J52" s="46" t="s">
        <v>58</v>
      </c>
      <c r="K52" s="36" t="s">
        <v>374</v>
      </c>
      <c r="L52" s="46"/>
      <c r="M52" s="46"/>
      <c r="N52" s="46"/>
      <c r="O52" s="19" t="s">
        <v>33</v>
      </c>
      <c r="P52" s="20"/>
      <c r="Q52" s="21" t="s">
        <v>33</v>
      </c>
      <c r="R52" s="20"/>
      <c r="S52" s="20"/>
      <c r="T52" s="20"/>
      <c r="U52" s="46"/>
      <c r="V52" s="46"/>
      <c r="W52" s="8"/>
      <c r="X52" s="8"/>
      <c r="Y52" s="8"/>
      <c r="Z52" s="8"/>
      <c r="AA52" s="8"/>
    </row>
    <row r="53" ht="29.25" customHeight="1">
      <c r="A53" s="11">
        <f t="shared" si="1"/>
        <v>17</v>
      </c>
      <c r="B53" s="12" t="s">
        <v>23</v>
      </c>
      <c r="C53" s="65">
        <v>44026.36070095471</v>
      </c>
      <c r="D53" s="14" t="s">
        <v>373</v>
      </c>
      <c r="E53" s="36" t="s">
        <v>375</v>
      </c>
      <c r="F53" s="16" t="str">
        <f t="shared" si="11"/>
        <v/>
      </c>
      <c r="G53" s="23" t="s">
        <v>52</v>
      </c>
      <c r="H53" s="23" t="s">
        <v>376</v>
      </c>
      <c r="I53" s="23" t="s">
        <v>53</v>
      </c>
      <c r="J53" s="46" t="s">
        <v>29</v>
      </c>
      <c r="K53" s="36" t="s">
        <v>374</v>
      </c>
      <c r="L53" s="46"/>
      <c r="M53" s="46"/>
      <c r="N53" s="46"/>
      <c r="O53" s="19" t="s">
        <v>33</v>
      </c>
      <c r="P53" s="20"/>
      <c r="Q53" s="9"/>
      <c r="R53" s="20"/>
      <c r="S53" s="20"/>
      <c r="T53" s="20"/>
      <c r="U53" s="46"/>
      <c r="V53" s="46"/>
      <c r="W53" s="8"/>
      <c r="X53" s="8"/>
      <c r="Y53" s="8"/>
      <c r="Z53" s="8"/>
      <c r="AA53" s="8"/>
    </row>
    <row r="54" ht="29.25" customHeight="1">
      <c r="A54" s="10">
        <f t="shared" si="1"/>
        <v>18</v>
      </c>
      <c r="B54" s="25" t="s">
        <v>23</v>
      </c>
      <c r="C54" s="66">
        <v>44026.34618869532</v>
      </c>
      <c r="D54" s="27" t="s">
        <v>377</v>
      </c>
      <c r="E54" s="38" t="s">
        <v>278</v>
      </c>
      <c r="F54" s="29" t="str">
        <f t="shared" si="11"/>
        <v/>
      </c>
      <c r="G54" s="31" t="s">
        <v>52</v>
      </c>
      <c r="H54" s="31"/>
      <c r="I54" s="31" t="s">
        <v>53</v>
      </c>
      <c r="J54" s="50" t="s">
        <v>58</v>
      </c>
      <c r="K54" s="38" t="s">
        <v>378</v>
      </c>
      <c r="L54" s="50"/>
      <c r="M54" s="50"/>
      <c r="N54" s="50"/>
      <c r="O54" s="33" t="s">
        <v>33</v>
      </c>
      <c r="P54" s="34"/>
      <c r="Q54" s="35" t="s">
        <v>33</v>
      </c>
      <c r="R54" s="34"/>
      <c r="S54" s="34"/>
      <c r="T54" s="34"/>
      <c r="U54" s="50"/>
      <c r="V54" s="50"/>
      <c r="W54" s="8"/>
      <c r="X54" s="8"/>
      <c r="Y54" s="8"/>
      <c r="Z54" s="8"/>
      <c r="AA54" s="8"/>
    </row>
    <row r="55" ht="29.25" customHeight="1">
      <c r="A55" s="10">
        <f t="shared" si="1"/>
        <v>18</v>
      </c>
      <c r="B55" s="25" t="s">
        <v>23</v>
      </c>
      <c r="C55" s="66">
        <v>44026.34621988191</v>
      </c>
      <c r="D55" s="27" t="s">
        <v>377</v>
      </c>
      <c r="E55" s="38" t="s">
        <v>379</v>
      </c>
      <c r="F55" s="29" t="str">
        <f>image("https://minio.dev.ftech.ai/salebot-report-v1-de20ab19/ed71d921a5dbebd4f48aca8aa40c0bcfc3d379349f06b46bc52edc3e2fa11cc8.jpg")</f>
        <v/>
      </c>
      <c r="G55" s="31" t="s">
        <v>26</v>
      </c>
      <c r="H55" s="31" t="s">
        <v>380</v>
      </c>
      <c r="I55" s="31" t="s">
        <v>28</v>
      </c>
      <c r="J55" s="50" t="s">
        <v>29</v>
      </c>
      <c r="K55" s="38" t="s">
        <v>381</v>
      </c>
      <c r="L55" s="31" t="s">
        <v>382</v>
      </c>
      <c r="M55" s="31" t="s">
        <v>383</v>
      </c>
      <c r="N55" s="31" t="s">
        <v>49</v>
      </c>
      <c r="O55" s="33" t="s">
        <v>33</v>
      </c>
      <c r="P55" s="34"/>
      <c r="Q55" s="9"/>
      <c r="R55" s="34"/>
      <c r="S55" s="34"/>
      <c r="T55" s="34"/>
      <c r="U55" s="51"/>
      <c r="V55" s="50"/>
      <c r="W55" s="8"/>
      <c r="X55" s="8"/>
      <c r="Y55" s="8"/>
      <c r="Z55" s="8"/>
      <c r="AA55" s="8"/>
    </row>
    <row r="56" ht="29.25" customHeight="1">
      <c r="A56" s="11">
        <f t="shared" si="1"/>
        <v>19</v>
      </c>
      <c r="B56" s="12" t="s">
        <v>23</v>
      </c>
      <c r="C56" s="65">
        <v>44026.33050561509</v>
      </c>
      <c r="D56" s="14" t="s">
        <v>384</v>
      </c>
      <c r="E56" s="36" t="s">
        <v>56</v>
      </c>
      <c r="F56" s="16" t="str">
        <f t="shared" ref="F56:F57" si="12">image("")</f>
        <v/>
      </c>
      <c r="G56" s="23" t="s">
        <v>57</v>
      </c>
      <c r="H56" s="23"/>
      <c r="I56" s="23" t="s">
        <v>53</v>
      </c>
      <c r="J56" s="46" t="s">
        <v>58</v>
      </c>
      <c r="K56" s="36" t="s">
        <v>385</v>
      </c>
      <c r="L56" s="46"/>
      <c r="M56" s="46"/>
      <c r="N56" s="46"/>
      <c r="O56" s="19" t="s">
        <v>33</v>
      </c>
      <c r="P56" s="20"/>
      <c r="Q56" s="21" t="s">
        <v>34</v>
      </c>
      <c r="R56" s="20"/>
      <c r="S56" s="20"/>
      <c r="T56" s="20"/>
      <c r="U56" s="46"/>
      <c r="V56" s="46"/>
      <c r="W56" s="8"/>
      <c r="X56" s="8"/>
      <c r="Y56" s="8"/>
      <c r="Z56" s="8"/>
      <c r="AA56" s="8"/>
    </row>
    <row r="57" ht="29.25" customHeight="1">
      <c r="A57" s="11">
        <f t="shared" si="1"/>
        <v>19</v>
      </c>
      <c r="B57" s="12" t="s">
        <v>23</v>
      </c>
      <c r="C57" s="65">
        <v>44026.33051830943</v>
      </c>
      <c r="D57" s="14" t="s">
        <v>384</v>
      </c>
      <c r="E57" s="36" t="s">
        <v>386</v>
      </c>
      <c r="F57" s="16" t="str">
        <f t="shared" si="12"/>
        <v/>
      </c>
      <c r="G57" s="23" t="s">
        <v>26</v>
      </c>
      <c r="H57" s="23"/>
      <c r="I57" s="23" t="s">
        <v>61</v>
      </c>
      <c r="J57" s="46" t="s">
        <v>62</v>
      </c>
      <c r="K57" s="36" t="s">
        <v>63</v>
      </c>
      <c r="L57" s="46"/>
      <c r="M57" s="46"/>
      <c r="N57" s="23" t="s">
        <v>49</v>
      </c>
      <c r="O57" s="19" t="s">
        <v>33</v>
      </c>
      <c r="P57" s="20"/>
      <c r="Q57" s="9"/>
      <c r="R57" s="20"/>
      <c r="S57" s="20"/>
      <c r="T57" s="20"/>
      <c r="U57" s="46"/>
      <c r="V57" s="46"/>
      <c r="W57" s="8"/>
      <c r="X57" s="8"/>
      <c r="Y57" s="8"/>
      <c r="Z57" s="8"/>
      <c r="AA57" s="8"/>
    </row>
    <row r="58">
      <c r="A58" s="72"/>
      <c r="B58" s="73"/>
      <c r="C58" s="74"/>
      <c r="D58" s="75"/>
      <c r="E58" s="74"/>
      <c r="F58" s="74"/>
      <c r="G58" s="74"/>
      <c r="H58" s="74"/>
      <c r="I58" s="74"/>
      <c r="J58" s="74"/>
      <c r="K58" s="74"/>
      <c r="L58" s="74"/>
      <c r="M58" s="74"/>
      <c r="N58" s="8"/>
      <c r="O58" s="74"/>
      <c r="P58" s="74"/>
      <c r="Q58" s="74"/>
      <c r="R58" s="74"/>
      <c r="S58" s="74"/>
      <c r="T58" s="74"/>
      <c r="U58" s="74"/>
      <c r="V58" s="74"/>
      <c r="W58" s="8"/>
      <c r="X58" s="8"/>
      <c r="Y58" s="8"/>
      <c r="Z58" s="8"/>
      <c r="AA58" s="8"/>
    </row>
    <row r="59">
      <c r="A59" s="72"/>
      <c r="B59" s="73"/>
      <c r="C59" s="74"/>
      <c r="D59" s="75"/>
      <c r="E59" s="74"/>
      <c r="F59" s="74"/>
      <c r="G59" s="74"/>
      <c r="H59" s="74"/>
      <c r="I59" s="74"/>
      <c r="J59" s="74"/>
      <c r="K59" s="74"/>
      <c r="L59" s="74"/>
      <c r="M59" s="74"/>
      <c r="N59" s="8"/>
      <c r="O59" s="74"/>
      <c r="P59" s="74"/>
      <c r="Q59" s="74"/>
      <c r="R59" s="74"/>
      <c r="S59" s="74"/>
      <c r="T59" s="74"/>
      <c r="U59" s="74"/>
      <c r="V59" s="74"/>
      <c r="W59" s="8"/>
      <c r="X59" s="8"/>
      <c r="Y59" s="8"/>
      <c r="Z59" s="8"/>
      <c r="AA59" s="8"/>
    </row>
    <row r="60">
      <c r="A60" s="72"/>
      <c r="B60" s="73"/>
      <c r="C60" s="74"/>
      <c r="D60" s="75"/>
      <c r="E60" s="74"/>
      <c r="F60" s="74"/>
      <c r="G60" s="74"/>
      <c r="H60" s="74"/>
      <c r="I60" s="74"/>
      <c r="J60" s="74"/>
      <c r="K60" s="74"/>
      <c r="L60" s="74"/>
      <c r="M60" s="74"/>
      <c r="N60" s="8"/>
      <c r="O60" s="74"/>
      <c r="P60" s="74"/>
      <c r="Q60" s="74"/>
      <c r="R60" s="74"/>
      <c r="S60" s="74"/>
      <c r="T60" s="74"/>
      <c r="U60" s="74"/>
      <c r="V60" s="74"/>
      <c r="W60" s="8"/>
      <c r="X60" s="8"/>
      <c r="Y60" s="8"/>
      <c r="Z60" s="8"/>
      <c r="AA60" s="8"/>
    </row>
    <row r="61">
      <c r="A61" s="72"/>
      <c r="B61" s="73"/>
      <c r="C61" s="74"/>
      <c r="D61" s="75"/>
      <c r="E61" s="74"/>
      <c r="F61" s="74"/>
      <c r="G61" s="74"/>
      <c r="H61" s="74"/>
      <c r="I61" s="74"/>
      <c r="J61" s="74"/>
      <c r="K61" s="74"/>
      <c r="L61" s="74"/>
      <c r="M61" s="74"/>
      <c r="N61" s="8"/>
      <c r="O61" s="74"/>
      <c r="P61" s="74"/>
      <c r="Q61" s="74"/>
      <c r="R61" s="74"/>
      <c r="S61" s="74"/>
      <c r="T61" s="74"/>
      <c r="U61" s="74"/>
      <c r="V61" s="74"/>
      <c r="W61" s="8"/>
      <c r="X61" s="8"/>
      <c r="Y61" s="8"/>
      <c r="Z61" s="8"/>
      <c r="AA61" s="8"/>
    </row>
    <row r="62">
      <c r="A62" s="72"/>
      <c r="B62" s="73"/>
      <c r="C62" s="74"/>
      <c r="D62" s="75"/>
      <c r="E62" s="74"/>
      <c r="F62" s="74"/>
      <c r="G62" s="74"/>
      <c r="H62" s="74"/>
      <c r="I62" s="74"/>
      <c r="J62" s="74"/>
      <c r="K62" s="74"/>
      <c r="L62" s="74"/>
      <c r="M62" s="74"/>
      <c r="N62" s="8"/>
      <c r="O62" s="74"/>
      <c r="P62" s="74"/>
      <c r="Q62" s="74"/>
      <c r="R62" s="74"/>
      <c r="S62" s="74"/>
      <c r="T62" s="74"/>
      <c r="U62" s="74"/>
      <c r="V62" s="74"/>
      <c r="W62" s="8"/>
      <c r="X62" s="8"/>
      <c r="Y62" s="8"/>
      <c r="Z62" s="8"/>
      <c r="AA62" s="8"/>
    </row>
    <row r="63">
      <c r="A63" s="72"/>
      <c r="B63" s="73"/>
      <c r="C63" s="74"/>
      <c r="D63" s="75"/>
      <c r="E63" s="74"/>
      <c r="F63" s="74"/>
      <c r="G63" s="74"/>
      <c r="H63" s="74"/>
      <c r="I63" s="74"/>
      <c r="J63" s="74"/>
      <c r="K63" s="74"/>
      <c r="L63" s="74"/>
      <c r="M63" s="74"/>
      <c r="N63" s="8"/>
      <c r="O63" s="74"/>
      <c r="P63" s="74"/>
      <c r="Q63" s="74"/>
      <c r="R63" s="74"/>
      <c r="S63" s="74"/>
      <c r="T63" s="74"/>
      <c r="U63" s="74"/>
      <c r="V63" s="74"/>
      <c r="W63" s="8"/>
      <c r="X63" s="8"/>
      <c r="Y63" s="8"/>
      <c r="Z63" s="8"/>
      <c r="AA63" s="8"/>
    </row>
    <row r="64">
      <c r="A64" s="72"/>
      <c r="B64" s="73"/>
      <c r="C64" s="74"/>
      <c r="D64" s="75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8"/>
      <c r="X64" s="8"/>
      <c r="Y64" s="8"/>
      <c r="Z64" s="8"/>
      <c r="AA64" s="8"/>
    </row>
    <row r="65">
      <c r="A65" s="72"/>
      <c r="B65" s="73"/>
      <c r="C65" s="74"/>
      <c r="D65" s="75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8"/>
      <c r="X65" s="8"/>
      <c r="Y65" s="8"/>
      <c r="Z65" s="8"/>
      <c r="AA65" s="8"/>
    </row>
    <row r="66">
      <c r="A66" s="72"/>
      <c r="B66" s="73"/>
      <c r="C66" s="74"/>
      <c r="D66" s="75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8"/>
      <c r="X66" s="8"/>
      <c r="Y66" s="8"/>
      <c r="Z66" s="8"/>
      <c r="AA66" s="8"/>
    </row>
    <row r="67">
      <c r="A67" s="72"/>
      <c r="B67" s="73"/>
      <c r="C67" s="74"/>
      <c r="D67" s="75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8"/>
      <c r="X67" s="8"/>
      <c r="Y67" s="8"/>
      <c r="Z67" s="8"/>
      <c r="AA67" s="8"/>
    </row>
    <row r="68">
      <c r="A68" s="72"/>
      <c r="B68" s="73"/>
      <c r="C68" s="74"/>
      <c r="D68" s="75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8"/>
      <c r="X68" s="8"/>
      <c r="Y68" s="8"/>
      <c r="Z68" s="8"/>
      <c r="AA68" s="8"/>
    </row>
    <row r="69">
      <c r="A69" s="72"/>
      <c r="B69" s="73"/>
      <c r="C69" s="74"/>
      <c r="D69" s="75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8"/>
      <c r="X69" s="8"/>
      <c r="Y69" s="8"/>
      <c r="Z69" s="8"/>
      <c r="AA69" s="8"/>
    </row>
    <row r="70">
      <c r="A70" s="72"/>
      <c r="B70" s="73"/>
      <c r="C70" s="74"/>
      <c r="D70" s="75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8"/>
      <c r="X70" s="8"/>
      <c r="Y70" s="8"/>
      <c r="Z70" s="8"/>
      <c r="AA70" s="8"/>
    </row>
    <row r="71">
      <c r="A71" s="72"/>
      <c r="B71" s="73"/>
      <c r="C71" s="74"/>
      <c r="D71" s="75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8"/>
      <c r="X71" s="8"/>
      <c r="Y71" s="8"/>
      <c r="Z71" s="8"/>
      <c r="AA71" s="8"/>
    </row>
    <row r="72">
      <c r="A72" s="72"/>
      <c r="B72" s="73"/>
      <c r="C72" s="74"/>
      <c r="D72" s="75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8"/>
      <c r="X72" s="8"/>
      <c r="Y72" s="8"/>
      <c r="Z72" s="8"/>
      <c r="AA72" s="8"/>
    </row>
    <row r="73">
      <c r="A73" s="72"/>
      <c r="B73" s="73"/>
      <c r="C73" s="74"/>
      <c r="D73" s="75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8"/>
      <c r="X73" s="8"/>
      <c r="Y73" s="8"/>
      <c r="Z73" s="8"/>
      <c r="AA73" s="8"/>
    </row>
    <row r="74">
      <c r="A74" s="72"/>
      <c r="B74" s="73"/>
      <c r="C74" s="74"/>
      <c r="D74" s="75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8"/>
      <c r="X74" s="8"/>
      <c r="Y74" s="8"/>
      <c r="Z74" s="8"/>
      <c r="AA74" s="8"/>
    </row>
    <row r="75">
      <c r="A75" s="72"/>
      <c r="B75" s="73"/>
      <c r="C75" s="74"/>
      <c r="D75" s="75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8"/>
      <c r="X75" s="8"/>
      <c r="Y75" s="8"/>
      <c r="Z75" s="8"/>
      <c r="AA75" s="8"/>
    </row>
    <row r="76">
      <c r="A76" s="72"/>
      <c r="B76" s="73"/>
      <c r="C76" s="74"/>
      <c r="D76" s="75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8"/>
      <c r="X76" s="8"/>
      <c r="Y76" s="8"/>
      <c r="Z76" s="8"/>
      <c r="AA76" s="8"/>
    </row>
    <row r="77">
      <c r="A77" s="72"/>
      <c r="B77" s="73"/>
      <c r="C77" s="74"/>
      <c r="D77" s="75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8"/>
      <c r="X77" s="8"/>
      <c r="Y77" s="8"/>
      <c r="Z77" s="8"/>
      <c r="AA77" s="8"/>
    </row>
    <row r="78">
      <c r="A78" s="72"/>
      <c r="B78" s="73"/>
      <c r="C78" s="74"/>
      <c r="D78" s="75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8"/>
      <c r="X78" s="8"/>
      <c r="Y78" s="8"/>
      <c r="Z78" s="8"/>
      <c r="AA78" s="8"/>
    </row>
    <row r="79">
      <c r="A79" s="72"/>
      <c r="B79" s="73"/>
      <c r="C79" s="74"/>
      <c r="D79" s="75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8"/>
      <c r="X79" s="8"/>
      <c r="Y79" s="8"/>
      <c r="Z79" s="8"/>
      <c r="AA79" s="8"/>
    </row>
    <row r="80">
      <c r="A80" s="72"/>
      <c r="B80" s="73"/>
      <c r="C80" s="74"/>
      <c r="D80" s="75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8"/>
      <c r="X80" s="8"/>
      <c r="Y80" s="8"/>
      <c r="Z80" s="8"/>
      <c r="AA80" s="8"/>
    </row>
    <row r="81">
      <c r="A81" s="72"/>
      <c r="B81" s="73"/>
      <c r="C81" s="74"/>
      <c r="D81" s="75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8"/>
      <c r="X81" s="8"/>
      <c r="Y81" s="8"/>
      <c r="Z81" s="8"/>
      <c r="AA81" s="8"/>
    </row>
    <row r="82">
      <c r="A82" s="72"/>
      <c r="B82" s="73"/>
      <c r="C82" s="74"/>
      <c r="D82" s="75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8"/>
      <c r="X82" s="8"/>
      <c r="Y82" s="8"/>
      <c r="Z82" s="8"/>
      <c r="AA82" s="8"/>
    </row>
    <row r="83">
      <c r="A83" s="72"/>
      <c r="B83" s="73"/>
      <c r="C83" s="74"/>
      <c r="D83" s="75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8"/>
      <c r="X83" s="8"/>
      <c r="Y83" s="8"/>
      <c r="Z83" s="8"/>
      <c r="AA83" s="8"/>
    </row>
    <row r="84">
      <c r="A84" s="72"/>
      <c r="B84" s="73"/>
      <c r="C84" s="74"/>
      <c r="D84" s="75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8"/>
      <c r="X84" s="8"/>
      <c r="Y84" s="8"/>
      <c r="Z84" s="8"/>
      <c r="AA84" s="8"/>
    </row>
    <row r="85">
      <c r="A85" s="72"/>
      <c r="B85" s="73"/>
      <c r="C85" s="74"/>
      <c r="D85" s="75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8"/>
      <c r="X85" s="8"/>
      <c r="Y85" s="8"/>
      <c r="Z85" s="8"/>
      <c r="AA85" s="8"/>
    </row>
    <row r="86">
      <c r="A86" s="72"/>
      <c r="B86" s="73"/>
      <c r="C86" s="74"/>
      <c r="D86" s="75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8"/>
      <c r="X86" s="8"/>
      <c r="Y86" s="8"/>
      <c r="Z86" s="8"/>
      <c r="AA86" s="8"/>
    </row>
    <row r="87">
      <c r="A87" s="72"/>
      <c r="B87" s="73"/>
      <c r="C87" s="74"/>
      <c r="D87" s="75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8"/>
      <c r="X87" s="8"/>
      <c r="Y87" s="8"/>
      <c r="Z87" s="8"/>
      <c r="AA87" s="8"/>
    </row>
    <row r="88">
      <c r="A88" s="72"/>
      <c r="B88" s="73"/>
      <c r="C88" s="74"/>
      <c r="D88" s="75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8"/>
      <c r="X88" s="8"/>
      <c r="Y88" s="8"/>
      <c r="Z88" s="8"/>
      <c r="AA88" s="8"/>
    </row>
    <row r="89">
      <c r="A89" s="72"/>
      <c r="B89" s="73"/>
      <c r="C89" s="74"/>
      <c r="D89" s="75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8"/>
      <c r="X89" s="8"/>
      <c r="Y89" s="8"/>
      <c r="Z89" s="8"/>
      <c r="AA89" s="8"/>
    </row>
    <row r="90">
      <c r="A90" s="72"/>
      <c r="B90" s="73"/>
      <c r="C90" s="74"/>
      <c r="D90" s="75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8"/>
      <c r="X90" s="8"/>
      <c r="Y90" s="8"/>
      <c r="Z90" s="8"/>
      <c r="AA90" s="8"/>
    </row>
    <row r="91">
      <c r="A91" s="72"/>
      <c r="B91" s="73"/>
      <c r="C91" s="74"/>
      <c r="D91" s="75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8"/>
      <c r="X91" s="8"/>
      <c r="Y91" s="8"/>
      <c r="Z91" s="8"/>
      <c r="AA91" s="8"/>
    </row>
    <row r="92">
      <c r="A92" s="72"/>
      <c r="B92" s="73"/>
      <c r="C92" s="74"/>
      <c r="D92" s="75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8"/>
      <c r="X92" s="8"/>
      <c r="Y92" s="8"/>
      <c r="Z92" s="8"/>
      <c r="AA92" s="8"/>
    </row>
    <row r="93">
      <c r="A93" s="72"/>
      <c r="B93" s="73"/>
      <c r="C93" s="74"/>
      <c r="D93" s="75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8"/>
      <c r="X93" s="8"/>
      <c r="Y93" s="8"/>
      <c r="Z93" s="8"/>
      <c r="AA93" s="8"/>
    </row>
    <row r="94">
      <c r="A94" s="72"/>
      <c r="B94" s="73"/>
      <c r="C94" s="74"/>
      <c r="D94" s="75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8"/>
      <c r="X94" s="8"/>
      <c r="Y94" s="8"/>
      <c r="Z94" s="8"/>
      <c r="AA94" s="8"/>
    </row>
    <row r="95">
      <c r="A95" s="72"/>
      <c r="B95" s="73"/>
      <c r="C95" s="74"/>
      <c r="D95" s="75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8"/>
      <c r="X95" s="8"/>
      <c r="Y95" s="8"/>
      <c r="Z95" s="8"/>
      <c r="AA95" s="8"/>
    </row>
    <row r="96">
      <c r="A96" s="72"/>
      <c r="B96" s="73"/>
      <c r="C96" s="74"/>
      <c r="D96" s="75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8"/>
      <c r="X96" s="8"/>
      <c r="Y96" s="8"/>
      <c r="Z96" s="8"/>
      <c r="AA96" s="8"/>
    </row>
    <row r="97">
      <c r="A97" s="72"/>
      <c r="B97" s="73"/>
      <c r="C97" s="74"/>
      <c r="D97" s="75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8"/>
      <c r="X97" s="8"/>
      <c r="Y97" s="8"/>
      <c r="Z97" s="8"/>
      <c r="AA97" s="8"/>
    </row>
    <row r="98">
      <c r="A98" s="72"/>
      <c r="B98" s="73"/>
      <c r="C98" s="74"/>
      <c r="D98" s="75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8"/>
      <c r="X98" s="8"/>
      <c r="Y98" s="8"/>
      <c r="Z98" s="8"/>
      <c r="AA98" s="8"/>
    </row>
    <row r="99">
      <c r="A99" s="72"/>
      <c r="B99" s="73"/>
      <c r="C99" s="74"/>
      <c r="D99" s="75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8"/>
      <c r="X99" s="8"/>
      <c r="Y99" s="8"/>
      <c r="Z99" s="8"/>
      <c r="AA99" s="8"/>
    </row>
    <row r="100">
      <c r="A100" s="72"/>
      <c r="B100" s="73"/>
      <c r="C100" s="74"/>
      <c r="D100" s="75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8"/>
      <c r="X100" s="8"/>
      <c r="Y100" s="8"/>
      <c r="Z100" s="8"/>
      <c r="AA100" s="8"/>
    </row>
    <row r="101">
      <c r="A101" s="72"/>
      <c r="B101" s="73"/>
      <c r="C101" s="74"/>
      <c r="D101" s="75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8"/>
      <c r="X101" s="8"/>
      <c r="Y101" s="8"/>
      <c r="Z101" s="8"/>
      <c r="AA101" s="8"/>
    </row>
    <row r="102">
      <c r="A102" s="72"/>
      <c r="B102" s="73"/>
      <c r="C102" s="74"/>
      <c r="D102" s="75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8"/>
      <c r="X102" s="8"/>
      <c r="Y102" s="8"/>
      <c r="Z102" s="8"/>
      <c r="AA102" s="8"/>
    </row>
    <row r="103">
      <c r="A103" s="72"/>
      <c r="B103" s="73"/>
      <c r="C103" s="74"/>
      <c r="D103" s="75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8"/>
      <c r="X103" s="8"/>
      <c r="Y103" s="8"/>
      <c r="Z103" s="8"/>
      <c r="AA103" s="8"/>
    </row>
    <row r="104">
      <c r="A104" s="72"/>
      <c r="B104" s="73"/>
      <c r="C104" s="74"/>
      <c r="D104" s="75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8"/>
      <c r="X104" s="8"/>
      <c r="Y104" s="8"/>
      <c r="Z104" s="8"/>
      <c r="AA104" s="8"/>
    </row>
    <row r="105">
      <c r="A105" s="72"/>
      <c r="B105" s="73"/>
      <c r="C105" s="74"/>
      <c r="D105" s="75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8"/>
      <c r="X105" s="8"/>
      <c r="Y105" s="8"/>
      <c r="Z105" s="8"/>
      <c r="AA105" s="8"/>
    </row>
    <row r="106">
      <c r="A106" s="72"/>
      <c r="B106" s="73"/>
      <c r="C106" s="74"/>
      <c r="D106" s="75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8"/>
      <c r="X106" s="8"/>
      <c r="Y106" s="8"/>
      <c r="Z106" s="8"/>
      <c r="AA106" s="8"/>
    </row>
    <row r="107">
      <c r="A107" s="72"/>
      <c r="B107" s="73"/>
      <c r="C107" s="74"/>
      <c r="D107" s="75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8"/>
      <c r="X107" s="8"/>
      <c r="Y107" s="8"/>
      <c r="Z107" s="8"/>
      <c r="AA107" s="8"/>
    </row>
    <row r="108">
      <c r="A108" s="72"/>
      <c r="B108" s="73"/>
      <c r="C108" s="74"/>
      <c r="D108" s="75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8"/>
      <c r="X108" s="8"/>
      <c r="Y108" s="8"/>
      <c r="Z108" s="8"/>
      <c r="AA108" s="8"/>
    </row>
    <row r="109">
      <c r="A109" s="72"/>
      <c r="B109" s="73"/>
      <c r="C109" s="74"/>
      <c r="D109" s="75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8"/>
      <c r="X109" s="8"/>
      <c r="Y109" s="8"/>
      <c r="Z109" s="8"/>
      <c r="AA109" s="8"/>
    </row>
    <row r="110">
      <c r="A110" s="72"/>
      <c r="B110" s="73"/>
      <c r="C110" s="74"/>
      <c r="D110" s="75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8"/>
      <c r="X110" s="8"/>
      <c r="Y110" s="8"/>
      <c r="Z110" s="8"/>
      <c r="AA110" s="8"/>
    </row>
    <row r="111">
      <c r="A111" s="72"/>
      <c r="B111" s="73"/>
      <c r="C111" s="74"/>
      <c r="D111" s="75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8"/>
      <c r="X111" s="8"/>
      <c r="Y111" s="8"/>
      <c r="Z111" s="8"/>
      <c r="AA111" s="8"/>
    </row>
    <row r="112">
      <c r="A112" s="72"/>
      <c r="B112" s="73"/>
      <c r="C112" s="74"/>
      <c r="D112" s="75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8"/>
      <c r="X112" s="8"/>
      <c r="Y112" s="8"/>
      <c r="Z112" s="8"/>
      <c r="AA112" s="8"/>
    </row>
    <row r="113">
      <c r="A113" s="72"/>
      <c r="B113" s="73"/>
      <c r="C113" s="74"/>
      <c r="D113" s="75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8"/>
      <c r="X113" s="8"/>
      <c r="Y113" s="8"/>
      <c r="Z113" s="8"/>
      <c r="AA113" s="8"/>
    </row>
    <row r="114">
      <c r="A114" s="72"/>
      <c r="B114" s="73"/>
      <c r="C114" s="74"/>
      <c r="D114" s="75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8"/>
      <c r="X114" s="8"/>
      <c r="Y114" s="8"/>
      <c r="Z114" s="8"/>
      <c r="AA114" s="8"/>
    </row>
    <row r="115">
      <c r="A115" s="72"/>
      <c r="B115" s="73"/>
      <c r="C115" s="74"/>
      <c r="D115" s="75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8"/>
      <c r="X115" s="8"/>
      <c r="Y115" s="8"/>
      <c r="Z115" s="8"/>
      <c r="AA115" s="8"/>
    </row>
    <row r="116">
      <c r="A116" s="72"/>
      <c r="B116" s="73"/>
      <c r="C116" s="74"/>
      <c r="D116" s="75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8"/>
      <c r="X116" s="8"/>
      <c r="Y116" s="8"/>
      <c r="Z116" s="8"/>
      <c r="AA116" s="8"/>
    </row>
    <row r="117">
      <c r="A117" s="72"/>
      <c r="B117" s="73"/>
      <c r="C117" s="74"/>
      <c r="D117" s="75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8"/>
      <c r="X117" s="8"/>
      <c r="Y117" s="8"/>
      <c r="Z117" s="8"/>
      <c r="AA117" s="8"/>
    </row>
    <row r="118">
      <c r="A118" s="72"/>
      <c r="B118" s="73"/>
      <c r="C118" s="74"/>
      <c r="D118" s="75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8"/>
      <c r="X118" s="8"/>
      <c r="Y118" s="8"/>
      <c r="Z118" s="8"/>
      <c r="AA118" s="8"/>
    </row>
    <row r="119">
      <c r="A119" s="72"/>
      <c r="B119" s="73"/>
      <c r="C119" s="74"/>
      <c r="D119" s="75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8"/>
      <c r="X119" s="8"/>
      <c r="Y119" s="8"/>
      <c r="Z119" s="8"/>
      <c r="AA119" s="8"/>
    </row>
    <row r="120">
      <c r="A120" s="72"/>
      <c r="B120" s="73"/>
      <c r="C120" s="74"/>
      <c r="D120" s="75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8"/>
      <c r="X120" s="8"/>
      <c r="Y120" s="8"/>
      <c r="Z120" s="8"/>
      <c r="AA120" s="8"/>
    </row>
    <row r="121">
      <c r="A121" s="72"/>
      <c r="B121" s="73"/>
      <c r="C121" s="74"/>
      <c r="D121" s="75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8"/>
      <c r="X121" s="8"/>
      <c r="Y121" s="8"/>
      <c r="Z121" s="8"/>
      <c r="AA121" s="8"/>
    </row>
    <row r="122">
      <c r="A122" s="72"/>
      <c r="B122" s="73"/>
      <c r="C122" s="74"/>
      <c r="D122" s="75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8"/>
      <c r="X122" s="8"/>
      <c r="Y122" s="8"/>
      <c r="Z122" s="8"/>
      <c r="AA122" s="8"/>
    </row>
    <row r="123">
      <c r="A123" s="72"/>
      <c r="B123" s="73"/>
      <c r="C123" s="74"/>
      <c r="D123" s="75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8"/>
      <c r="X123" s="8"/>
      <c r="Y123" s="8"/>
      <c r="Z123" s="8"/>
      <c r="AA123" s="8"/>
    </row>
    <row r="124">
      <c r="A124" s="72"/>
      <c r="B124" s="73"/>
      <c r="C124" s="74"/>
      <c r="D124" s="75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8"/>
      <c r="X124" s="8"/>
      <c r="Y124" s="8"/>
      <c r="Z124" s="8"/>
      <c r="AA124" s="8"/>
    </row>
    <row r="125">
      <c r="A125" s="72"/>
      <c r="B125" s="73"/>
      <c r="C125" s="74"/>
      <c r="D125" s="75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8"/>
      <c r="X125" s="8"/>
      <c r="Y125" s="8"/>
      <c r="Z125" s="8"/>
      <c r="AA125" s="8"/>
    </row>
    <row r="126">
      <c r="A126" s="72"/>
      <c r="B126" s="73"/>
      <c r="C126" s="74"/>
      <c r="D126" s="75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8"/>
      <c r="X126" s="8"/>
      <c r="Y126" s="8"/>
      <c r="Z126" s="8"/>
      <c r="AA126" s="8"/>
    </row>
    <row r="127">
      <c r="A127" s="72"/>
      <c r="B127" s="73"/>
      <c r="C127" s="74"/>
      <c r="D127" s="75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8"/>
      <c r="X127" s="8"/>
      <c r="Y127" s="8"/>
      <c r="Z127" s="8"/>
      <c r="AA127" s="8"/>
    </row>
    <row r="128">
      <c r="A128" s="72"/>
      <c r="B128" s="73"/>
      <c r="C128" s="74"/>
      <c r="D128" s="75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8"/>
      <c r="X128" s="8"/>
      <c r="Y128" s="8"/>
      <c r="Z128" s="8"/>
      <c r="AA128" s="8"/>
    </row>
    <row r="129">
      <c r="A129" s="72"/>
      <c r="B129" s="73"/>
      <c r="C129" s="74"/>
      <c r="D129" s="75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8"/>
      <c r="X129" s="8"/>
      <c r="Y129" s="8"/>
      <c r="Z129" s="8"/>
      <c r="AA129" s="8"/>
    </row>
    <row r="130">
      <c r="A130" s="72"/>
      <c r="B130" s="73"/>
      <c r="C130" s="74"/>
      <c r="D130" s="75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8"/>
      <c r="X130" s="8"/>
      <c r="Y130" s="8"/>
      <c r="Z130" s="8"/>
      <c r="AA130" s="8"/>
    </row>
    <row r="131">
      <c r="A131" s="72"/>
      <c r="B131" s="73"/>
      <c r="C131" s="74"/>
      <c r="D131" s="75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8"/>
      <c r="X131" s="8"/>
      <c r="Y131" s="8"/>
      <c r="Z131" s="8"/>
      <c r="AA131" s="8"/>
    </row>
    <row r="132">
      <c r="A132" s="72"/>
      <c r="B132" s="73"/>
      <c r="C132" s="74"/>
      <c r="D132" s="75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8"/>
      <c r="X132" s="8"/>
      <c r="Y132" s="8"/>
      <c r="Z132" s="8"/>
      <c r="AA132" s="8"/>
    </row>
    <row r="133">
      <c r="A133" s="72"/>
      <c r="B133" s="73"/>
      <c r="C133" s="74"/>
      <c r="D133" s="75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8"/>
      <c r="X133" s="8"/>
      <c r="Y133" s="8"/>
      <c r="Z133" s="8"/>
      <c r="AA133" s="8"/>
    </row>
    <row r="134">
      <c r="A134" s="72"/>
      <c r="B134" s="73"/>
      <c r="C134" s="74"/>
      <c r="D134" s="75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8"/>
      <c r="X134" s="8"/>
      <c r="Y134" s="8"/>
      <c r="Z134" s="8"/>
      <c r="AA134" s="8"/>
    </row>
    <row r="135">
      <c r="A135" s="72"/>
      <c r="B135" s="73"/>
      <c r="C135" s="74"/>
      <c r="D135" s="75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8"/>
      <c r="X135" s="8"/>
      <c r="Y135" s="8"/>
      <c r="Z135" s="8"/>
      <c r="AA135" s="8"/>
    </row>
    <row r="136">
      <c r="A136" s="72"/>
      <c r="B136" s="73"/>
      <c r="C136" s="74"/>
      <c r="D136" s="75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8"/>
      <c r="X136" s="8"/>
      <c r="Y136" s="8"/>
      <c r="Z136" s="8"/>
      <c r="AA136" s="8"/>
    </row>
    <row r="137">
      <c r="A137" s="72"/>
      <c r="B137" s="73"/>
      <c r="C137" s="74"/>
      <c r="D137" s="75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8"/>
      <c r="X137" s="8"/>
      <c r="Y137" s="8"/>
      <c r="Z137" s="8"/>
      <c r="AA137" s="8"/>
    </row>
    <row r="138">
      <c r="A138" s="72"/>
      <c r="B138" s="73"/>
      <c r="C138" s="74"/>
      <c r="D138" s="75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8"/>
      <c r="X138" s="8"/>
      <c r="Y138" s="8"/>
      <c r="Z138" s="8"/>
      <c r="AA138" s="8"/>
    </row>
    <row r="139">
      <c r="A139" s="72"/>
      <c r="B139" s="73"/>
      <c r="C139" s="74"/>
      <c r="D139" s="75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8"/>
      <c r="X139" s="8"/>
      <c r="Y139" s="8"/>
      <c r="Z139" s="8"/>
      <c r="AA139" s="8"/>
    </row>
    <row r="140">
      <c r="A140" s="72"/>
      <c r="B140" s="73"/>
      <c r="C140" s="74"/>
      <c r="D140" s="75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8"/>
      <c r="X140" s="8"/>
      <c r="Y140" s="8"/>
      <c r="Z140" s="8"/>
      <c r="AA140" s="8"/>
    </row>
    <row r="141">
      <c r="A141" s="72"/>
      <c r="B141" s="73"/>
      <c r="C141" s="74"/>
      <c r="D141" s="75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8"/>
      <c r="X141" s="8"/>
      <c r="Y141" s="8"/>
      <c r="Z141" s="8"/>
      <c r="AA141" s="8"/>
    </row>
    <row r="142">
      <c r="A142" s="72"/>
      <c r="B142" s="76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8"/>
      <c r="X142" s="8"/>
      <c r="Y142" s="8"/>
      <c r="Z142" s="8"/>
      <c r="AA142" s="8"/>
    </row>
    <row r="143">
      <c r="A143" s="72"/>
      <c r="B143" s="76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8"/>
      <c r="X143" s="8"/>
      <c r="Y143" s="8"/>
      <c r="Z143" s="8"/>
      <c r="AA143" s="8"/>
    </row>
    <row r="144">
      <c r="A144" s="72"/>
      <c r="B144" s="76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8"/>
      <c r="X144" s="8"/>
      <c r="Y144" s="8"/>
      <c r="Z144" s="8"/>
      <c r="AA144" s="8"/>
    </row>
    <row r="145">
      <c r="A145" s="72"/>
      <c r="B145" s="76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8"/>
      <c r="X145" s="8"/>
      <c r="Y145" s="8"/>
      <c r="Z145" s="8"/>
      <c r="AA145" s="8"/>
    </row>
    <row r="146">
      <c r="A146" s="72"/>
      <c r="B146" s="76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8"/>
      <c r="X146" s="8"/>
      <c r="Y146" s="8"/>
      <c r="Z146" s="8"/>
      <c r="AA146" s="8"/>
    </row>
    <row r="147">
      <c r="A147" s="72"/>
      <c r="B147" s="76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8"/>
      <c r="X147" s="8"/>
      <c r="Y147" s="8"/>
      <c r="Z147" s="8"/>
      <c r="AA147" s="8"/>
    </row>
    <row r="148">
      <c r="A148" s="72"/>
      <c r="B148" s="76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8"/>
      <c r="X148" s="8"/>
      <c r="Y148" s="8"/>
      <c r="Z148" s="8"/>
      <c r="AA148" s="8"/>
    </row>
    <row r="149">
      <c r="A149" s="72"/>
      <c r="B149" s="76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8"/>
      <c r="X149" s="8"/>
      <c r="Y149" s="8"/>
      <c r="Z149" s="8"/>
      <c r="AA149" s="8"/>
    </row>
    <row r="150">
      <c r="A150" s="72"/>
      <c r="B150" s="76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8"/>
      <c r="X150" s="8"/>
      <c r="Y150" s="8"/>
      <c r="Z150" s="8"/>
      <c r="AA150" s="8"/>
    </row>
    <row r="151">
      <c r="A151" s="72"/>
      <c r="B151" s="76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8"/>
      <c r="X151" s="8"/>
      <c r="Y151" s="8"/>
      <c r="Z151" s="8"/>
      <c r="AA151" s="8"/>
    </row>
    <row r="152">
      <c r="A152" s="72"/>
      <c r="B152" s="76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8"/>
      <c r="X152" s="8"/>
      <c r="Y152" s="8"/>
      <c r="Z152" s="8"/>
      <c r="AA152" s="8"/>
    </row>
    <row r="153">
      <c r="A153" s="72"/>
      <c r="B153" s="76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8"/>
      <c r="X153" s="8"/>
      <c r="Y153" s="8"/>
      <c r="Z153" s="8"/>
      <c r="AA153" s="8"/>
    </row>
    <row r="154">
      <c r="A154" s="72"/>
      <c r="B154" s="76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8"/>
      <c r="X154" s="8"/>
      <c r="Y154" s="8"/>
      <c r="Z154" s="8"/>
      <c r="AA154" s="8"/>
    </row>
    <row r="155">
      <c r="A155" s="72"/>
      <c r="B155" s="76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8"/>
      <c r="X155" s="8"/>
      <c r="Y155" s="8"/>
      <c r="Z155" s="8"/>
      <c r="AA155" s="8"/>
    </row>
    <row r="156">
      <c r="A156" s="72"/>
      <c r="B156" s="76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8"/>
      <c r="X156" s="8"/>
      <c r="Y156" s="8"/>
      <c r="Z156" s="8"/>
      <c r="AA156" s="8"/>
    </row>
    <row r="157">
      <c r="A157" s="72"/>
      <c r="B157" s="76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8"/>
      <c r="X157" s="8"/>
      <c r="Y157" s="8"/>
      <c r="Z157" s="8"/>
      <c r="AA157" s="8"/>
    </row>
    <row r="158">
      <c r="A158" s="72"/>
      <c r="B158" s="76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8"/>
      <c r="X158" s="8"/>
      <c r="Y158" s="8"/>
      <c r="Z158" s="8"/>
      <c r="AA158" s="8"/>
    </row>
    <row r="159">
      <c r="A159" s="72"/>
      <c r="B159" s="76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8"/>
      <c r="X159" s="8"/>
      <c r="Y159" s="8"/>
      <c r="Z159" s="8"/>
      <c r="AA159" s="8"/>
    </row>
    <row r="160">
      <c r="A160" s="72"/>
      <c r="B160" s="76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8"/>
      <c r="X160" s="8"/>
      <c r="Y160" s="8"/>
      <c r="Z160" s="8"/>
      <c r="AA160" s="8"/>
    </row>
    <row r="161">
      <c r="A161" s="72"/>
      <c r="B161" s="76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8"/>
      <c r="X161" s="8"/>
      <c r="Y161" s="8"/>
      <c r="Z161" s="8"/>
      <c r="AA161" s="8"/>
    </row>
    <row r="162">
      <c r="A162" s="72"/>
      <c r="B162" s="76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8"/>
      <c r="X162" s="8"/>
      <c r="Y162" s="8"/>
      <c r="Z162" s="8"/>
      <c r="AA162" s="8"/>
    </row>
    <row r="163">
      <c r="A163" s="72"/>
      <c r="B163" s="76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8"/>
      <c r="X163" s="8"/>
      <c r="Y163" s="8"/>
      <c r="Z163" s="8"/>
      <c r="AA163" s="8"/>
    </row>
    <row r="164">
      <c r="A164" s="72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8"/>
      <c r="X164" s="8"/>
      <c r="Y164" s="8"/>
      <c r="Z164" s="8"/>
      <c r="AA164" s="8"/>
    </row>
    <row r="165">
      <c r="A165" s="72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8"/>
      <c r="X165" s="8"/>
      <c r="Y165" s="8"/>
      <c r="Z165" s="8"/>
      <c r="AA165" s="8"/>
    </row>
    <row r="166">
      <c r="A166" s="72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8"/>
      <c r="X166" s="8"/>
      <c r="Y166" s="8"/>
      <c r="Z166" s="8"/>
      <c r="AA166" s="8"/>
    </row>
    <row r="167">
      <c r="A167" s="72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8"/>
      <c r="X167" s="8"/>
      <c r="Y167" s="8"/>
      <c r="Z167" s="8"/>
      <c r="AA167" s="8"/>
    </row>
    <row r="168">
      <c r="A168" s="72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8"/>
      <c r="X168" s="8"/>
      <c r="Y168" s="8"/>
      <c r="Z168" s="8"/>
      <c r="AA168" s="8"/>
    </row>
    <row r="169">
      <c r="A169" s="72"/>
      <c r="B169" s="76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8"/>
      <c r="X169" s="8"/>
      <c r="Y169" s="8"/>
      <c r="Z169" s="8"/>
      <c r="AA169" s="8"/>
    </row>
    <row r="170">
      <c r="A170" s="72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8"/>
      <c r="X170" s="8"/>
      <c r="Y170" s="8"/>
      <c r="Z170" s="8"/>
      <c r="AA170" s="8"/>
    </row>
    <row r="171">
      <c r="A171" s="72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8"/>
      <c r="X171" s="8"/>
      <c r="Y171" s="8"/>
      <c r="Z171" s="8"/>
      <c r="AA171" s="8"/>
    </row>
    <row r="172">
      <c r="A172" s="72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8"/>
      <c r="X172" s="8"/>
      <c r="Y172" s="8"/>
      <c r="Z172" s="8"/>
      <c r="AA172" s="8"/>
    </row>
    <row r="173">
      <c r="A173" s="72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8"/>
      <c r="X173" s="8"/>
      <c r="Y173" s="8"/>
      <c r="Z173" s="8"/>
      <c r="AA173" s="8"/>
    </row>
    <row r="174">
      <c r="A174" s="72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8"/>
      <c r="X174" s="8"/>
      <c r="Y174" s="8"/>
      <c r="Z174" s="8"/>
      <c r="AA174" s="8"/>
    </row>
    <row r="175">
      <c r="A175" s="72"/>
      <c r="B175" s="76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8"/>
      <c r="X175" s="8"/>
      <c r="Y175" s="8"/>
      <c r="Z175" s="8"/>
      <c r="AA175" s="8"/>
    </row>
    <row r="176">
      <c r="A176" s="72"/>
      <c r="B176" s="76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8"/>
      <c r="X176" s="8"/>
      <c r="Y176" s="8"/>
      <c r="Z176" s="8"/>
      <c r="AA176" s="8"/>
    </row>
    <row r="177">
      <c r="A177" s="72"/>
      <c r="B177" s="76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8"/>
      <c r="X177" s="8"/>
      <c r="Y177" s="8"/>
      <c r="Z177" s="8"/>
      <c r="AA177" s="8"/>
    </row>
    <row r="178">
      <c r="A178" s="72"/>
      <c r="B178" s="76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8"/>
      <c r="X178" s="8"/>
      <c r="Y178" s="8"/>
      <c r="Z178" s="8"/>
      <c r="AA178" s="8"/>
    </row>
    <row r="179">
      <c r="A179" s="72"/>
      <c r="B179" s="76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8"/>
      <c r="X179" s="8"/>
      <c r="Y179" s="8"/>
      <c r="Z179" s="8"/>
      <c r="AA179" s="8"/>
    </row>
    <row r="180">
      <c r="A180" s="72"/>
      <c r="B180" s="76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8"/>
      <c r="X180" s="8"/>
      <c r="Y180" s="8"/>
      <c r="Z180" s="8"/>
      <c r="AA180" s="8"/>
    </row>
    <row r="181">
      <c r="A181" s="72"/>
      <c r="B181" s="76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8"/>
      <c r="X181" s="8"/>
      <c r="Y181" s="8"/>
      <c r="Z181" s="8"/>
      <c r="AA181" s="8"/>
    </row>
    <row r="182">
      <c r="A182" s="72"/>
      <c r="B182" s="76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8"/>
      <c r="X182" s="8"/>
      <c r="Y182" s="8"/>
      <c r="Z182" s="8"/>
      <c r="AA182" s="8"/>
    </row>
    <row r="183">
      <c r="A183" s="72"/>
      <c r="B183" s="76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8"/>
      <c r="X183" s="8"/>
      <c r="Y183" s="8"/>
      <c r="Z183" s="8"/>
      <c r="AA183" s="8"/>
    </row>
    <row r="184">
      <c r="A184" s="72"/>
      <c r="B184" s="76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8"/>
      <c r="X184" s="8"/>
      <c r="Y184" s="8"/>
      <c r="Z184" s="8"/>
      <c r="AA184" s="8"/>
    </row>
    <row r="185">
      <c r="A185" s="72"/>
      <c r="B185" s="76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8"/>
      <c r="X185" s="8"/>
      <c r="Y185" s="8"/>
      <c r="Z185" s="8"/>
      <c r="AA185" s="8"/>
    </row>
    <row r="186">
      <c r="A186" s="72"/>
      <c r="B186" s="76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8"/>
      <c r="X186" s="8"/>
      <c r="Y186" s="8"/>
      <c r="Z186" s="8"/>
      <c r="AA186" s="8"/>
    </row>
    <row r="187">
      <c r="A187" s="72"/>
      <c r="B187" s="76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8"/>
      <c r="X187" s="8"/>
      <c r="Y187" s="8"/>
      <c r="Z187" s="8"/>
      <c r="AA187" s="8"/>
    </row>
    <row r="188">
      <c r="A188" s="72"/>
      <c r="B188" s="76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8"/>
      <c r="X188" s="8"/>
      <c r="Y188" s="8"/>
      <c r="Z188" s="8"/>
      <c r="AA188" s="8"/>
    </row>
    <row r="189">
      <c r="A189" s="72"/>
      <c r="B189" s="76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8"/>
      <c r="X189" s="8"/>
      <c r="Y189" s="8"/>
      <c r="Z189" s="8"/>
      <c r="AA189" s="8"/>
    </row>
    <row r="190">
      <c r="A190" s="72"/>
      <c r="B190" s="76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8"/>
      <c r="X190" s="8"/>
      <c r="Y190" s="8"/>
      <c r="Z190" s="8"/>
      <c r="AA190" s="8"/>
    </row>
    <row r="191">
      <c r="A191" s="72"/>
      <c r="B191" s="76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8"/>
      <c r="X191" s="8"/>
      <c r="Y191" s="8"/>
      <c r="Z191" s="8"/>
      <c r="AA191" s="8"/>
    </row>
    <row r="192">
      <c r="A192" s="72"/>
      <c r="B192" s="76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8"/>
      <c r="X192" s="8"/>
      <c r="Y192" s="8"/>
      <c r="Z192" s="8"/>
      <c r="AA192" s="8"/>
    </row>
    <row r="193">
      <c r="A193" s="72"/>
      <c r="B193" s="76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8"/>
      <c r="X193" s="8"/>
      <c r="Y193" s="8"/>
      <c r="Z193" s="8"/>
      <c r="AA193" s="8"/>
    </row>
    <row r="194">
      <c r="A194" s="72"/>
      <c r="B194" s="76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8"/>
      <c r="X194" s="8"/>
      <c r="Y194" s="8"/>
      <c r="Z194" s="8"/>
      <c r="AA194" s="8"/>
    </row>
    <row r="195">
      <c r="A195" s="72"/>
      <c r="B195" s="76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8"/>
      <c r="X195" s="8"/>
      <c r="Y195" s="8"/>
      <c r="Z195" s="8"/>
      <c r="AA195" s="8"/>
    </row>
    <row r="196">
      <c r="A196" s="72"/>
      <c r="B196" s="76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8"/>
      <c r="X196" s="8"/>
      <c r="Y196" s="8"/>
      <c r="Z196" s="8"/>
      <c r="AA196" s="8"/>
    </row>
    <row r="197">
      <c r="A197" s="72"/>
      <c r="B197" s="76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8"/>
      <c r="X197" s="8"/>
      <c r="Y197" s="8"/>
      <c r="Z197" s="8"/>
      <c r="AA197" s="8"/>
    </row>
    <row r="198">
      <c r="A198" s="72"/>
      <c r="B198" s="76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8"/>
      <c r="X198" s="8"/>
      <c r="Y198" s="8"/>
      <c r="Z198" s="8"/>
      <c r="AA198" s="8"/>
    </row>
    <row r="199">
      <c r="A199" s="72"/>
      <c r="B199" s="76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8"/>
      <c r="X199" s="8"/>
      <c r="Y199" s="8"/>
      <c r="Z199" s="8"/>
      <c r="AA199" s="8"/>
    </row>
    <row r="200">
      <c r="A200" s="72"/>
      <c r="B200" s="76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8"/>
      <c r="X200" s="8"/>
      <c r="Y200" s="8"/>
      <c r="Z200" s="8"/>
      <c r="AA200" s="8"/>
    </row>
    <row r="201">
      <c r="A201" s="72"/>
      <c r="B201" s="76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8"/>
      <c r="X201" s="8"/>
      <c r="Y201" s="8"/>
      <c r="Z201" s="8"/>
      <c r="AA201" s="8"/>
    </row>
    <row r="202">
      <c r="A202" s="72"/>
      <c r="B202" s="76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8"/>
      <c r="X202" s="8"/>
      <c r="Y202" s="8"/>
      <c r="Z202" s="8"/>
      <c r="AA202" s="8"/>
    </row>
    <row r="203">
      <c r="A203" s="72"/>
      <c r="B203" s="76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8"/>
      <c r="X203" s="8"/>
      <c r="Y203" s="8"/>
      <c r="Z203" s="8"/>
      <c r="AA203" s="8"/>
    </row>
    <row r="204">
      <c r="A204" s="72"/>
      <c r="B204" s="76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8"/>
      <c r="X204" s="8"/>
      <c r="Y204" s="8"/>
      <c r="Z204" s="8"/>
      <c r="AA204" s="8"/>
    </row>
    <row r="205">
      <c r="A205" s="72"/>
      <c r="B205" s="76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8"/>
      <c r="X205" s="8"/>
      <c r="Y205" s="8"/>
      <c r="Z205" s="8"/>
      <c r="AA205" s="8"/>
    </row>
    <row r="206">
      <c r="A206" s="72"/>
      <c r="B206" s="76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8"/>
      <c r="X206" s="8"/>
      <c r="Y206" s="8"/>
      <c r="Z206" s="8"/>
      <c r="AA206" s="8"/>
    </row>
    <row r="207">
      <c r="A207" s="72"/>
      <c r="B207" s="76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8"/>
      <c r="X207" s="8"/>
      <c r="Y207" s="8"/>
      <c r="Z207" s="8"/>
      <c r="AA207" s="8"/>
    </row>
    <row r="208">
      <c r="A208" s="72"/>
      <c r="B208" s="76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8"/>
      <c r="X208" s="8"/>
      <c r="Y208" s="8"/>
      <c r="Z208" s="8"/>
      <c r="AA208" s="8"/>
    </row>
    <row r="209">
      <c r="A209" s="72"/>
      <c r="B209" s="76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8"/>
      <c r="X209" s="8"/>
      <c r="Y209" s="8"/>
      <c r="Z209" s="8"/>
      <c r="AA209" s="8"/>
    </row>
    <row r="210">
      <c r="A210" s="72"/>
      <c r="B210" s="76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8"/>
      <c r="X210" s="8"/>
      <c r="Y210" s="8"/>
      <c r="Z210" s="8"/>
      <c r="AA210" s="8"/>
    </row>
    <row r="211">
      <c r="A211" s="72"/>
      <c r="B211" s="76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8"/>
      <c r="X211" s="8"/>
      <c r="Y211" s="8"/>
      <c r="Z211" s="8"/>
      <c r="AA211" s="8"/>
    </row>
    <row r="212">
      <c r="A212" s="72"/>
      <c r="B212" s="76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8"/>
      <c r="X212" s="8"/>
      <c r="Y212" s="8"/>
      <c r="Z212" s="8"/>
      <c r="AA212" s="8"/>
    </row>
    <row r="213">
      <c r="A213" s="72"/>
      <c r="B213" s="76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8"/>
      <c r="X213" s="8"/>
      <c r="Y213" s="8"/>
      <c r="Z213" s="8"/>
      <c r="AA213" s="8"/>
    </row>
    <row r="214">
      <c r="A214" s="72"/>
      <c r="B214" s="76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8"/>
      <c r="X214" s="8"/>
      <c r="Y214" s="8"/>
      <c r="Z214" s="8"/>
      <c r="AA214" s="8"/>
    </row>
    <row r="215">
      <c r="A215" s="72"/>
      <c r="B215" s="76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8"/>
      <c r="X215" s="8"/>
      <c r="Y215" s="8"/>
      <c r="Z215" s="8"/>
      <c r="AA215" s="8"/>
    </row>
    <row r="216">
      <c r="A216" s="72"/>
      <c r="B216" s="76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8"/>
      <c r="X216" s="8"/>
      <c r="Y216" s="8"/>
      <c r="Z216" s="8"/>
      <c r="AA216" s="8"/>
    </row>
    <row r="217">
      <c r="A217" s="72"/>
      <c r="B217" s="76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8"/>
      <c r="X217" s="8"/>
      <c r="Y217" s="8"/>
      <c r="Z217" s="8"/>
      <c r="AA217" s="8"/>
    </row>
    <row r="218">
      <c r="A218" s="72"/>
      <c r="B218" s="76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8"/>
      <c r="X218" s="8"/>
      <c r="Y218" s="8"/>
      <c r="Z218" s="8"/>
      <c r="AA218" s="8"/>
    </row>
    <row r="219">
      <c r="A219" s="72"/>
      <c r="B219" s="76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8"/>
      <c r="X219" s="8"/>
      <c r="Y219" s="8"/>
      <c r="Z219" s="8"/>
      <c r="AA219" s="8"/>
    </row>
    <row r="220">
      <c r="A220" s="72"/>
      <c r="B220" s="76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8"/>
      <c r="X220" s="8"/>
      <c r="Y220" s="8"/>
      <c r="Z220" s="8"/>
      <c r="AA220" s="8"/>
    </row>
    <row r="221">
      <c r="A221" s="72"/>
      <c r="B221" s="76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8"/>
      <c r="X221" s="8"/>
      <c r="Y221" s="8"/>
      <c r="Z221" s="8"/>
      <c r="AA221" s="8"/>
    </row>
    <row r="222">
      <c r="A222" s="72"/>
      <c r="B222" s="76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8"/>
      <c r="X222" s="8"/>
      <c r="Y222" s="8"/>
      <c r="Z222" s="8"/>
      <c r="AA222" s="8"/>
    </row>
    <row r="223">
      <c r="A223" s="72"/>
      <c r="B223" s="76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8"/>
      <c r="X223" s="8"/>
      <c r="Y223" s="8"/>
      <c r="Z223" s="8"/>
      <c r="AA223" s="8"/>
    </row>
    <row r="224">
      <c r="A224" s="72"/>
      <c r="B224" s="76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8"/>
      <c r="X224" s="8"/>
      <c r="Y224" s="8"/>
      <c r="Z224" s="8"/>
      <c r="AA224" s="8"/>
    </row>
    <row r="225">
      <c r="A225" s="72"/>
      <c r="B225" s="76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8"/>
      <c r="X225" s="8"/>
      <c r="Y225" s="8"/>
      <c r="Z225" s="8"/>
      <c r="AA225" s="8"/>
    </row>
    <row r="226">
      <c r="A226" s="72"/>
      <c r="B226" s="76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8"/>
      <c r="X226" s="8"/>
      <c r="Y226" s="8"/>
      <c r="Z226" s="8"/>
      <c r="AA226" s="8"/>
    </row>
    <row r="227">
      <c r="A227" s="72"/>
      <c r="B227" s="76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8"/>
      <c r="X227" s="8"/>
      <c r="Y227" s="8"/>
      <c r="Z227" s="8"/>
      <c r="AA227" s="8"/>
    </row>
    <row r="228">
      <c r="A228" s="72"/>
      <c r="B228" s="76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8"/>
      <c r="X228" s="8"/>
      <c r="Y228" s="8"/>
      <c r="Z228" s="8"/>
      <c r="AA228" s="8"/>
    </row>
    <row r="229">
      <c r="A229" s="72"/>
      <c r="B229" s="76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8"/>
      <c r="X229" s="8"/>
      <c r="Y229" s="8"/>
      <c r="Z229" s="8"/>
      <c r="AA229" s="8"/>
    </row>
    <row r="230">
      <c r="A230" s="72"/>
      <c r="B230" s="76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8"/>
      <c r="X230" s="8"/>
      <c r="Y230" s="8"/>
      <c r="Z230" s="8"/>
      <c r="AA230" s="8"/>
    </row>
    <row r="231">
      <c r="A231" s="72"/>
      <c r="B231" s="76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8"/>
      <c r="X231" s="8"/>
      <c r="Y231" s="8"/>
      <c r="Z231" s="8"/>
      <c r="AA231" s="8"/>
    </row>
    <row r="232">
      <c r="A232" s="72"/>
      <c r="B232" s="76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8"/>
      <c r="X232" s="8"/>
      <c r="Y232" s="8"/>
      <c r="Z232" s="8"/>
      <c r="AA232" s="8"/>
    </row>
    <row r="233">
      <c r="A233" s="72"/>
      <c r="B233" s="76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8"/>
      <c r="X233" s="8"/>
      <c r="Y233" s="8"/>
      <c r="Z233" s="8"/>
      <c r="AA233" s="8"/>
    </row>
    <row r="234">
      <c r="A234" s="72"/>
      <c r="B234" s="76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8"/>
      <c r="X234" s="8"/>
      <c r="Y234" s="8"/>
      <c r="Z234" s="8"/>
      <c r="AA234" s="8"/>
    </row>
    <row r="235">
      <c r="A235" s="72"/>
      <c r="B235" s="76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8"/>
      <c r="X235" s="8"/>
      <c r="Y235" s="8"/>
      <c r="Z235" s="8"/>
      <c r="AA235" s="8"/>
    </row>
    <row r="236">
      <c r="A236" s="72"/>
      <c r="B236" s="76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8"/>
      <c r="X236" s="8"/>
      <c r="Y236" s="8"/>
      <c r="Z236" s="8"/>
      <c r="AA236" s="8"/>
    </row>
    <row r="237">
      <c r="A237" s="72"/>
      <c r="B237" s="76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8"/>
      <c r="X237" s="8"/>
      <c r="Y237" s="8"/>
      <c r="Z237" s="8"/>
      <c r="AA237" s="8"/>
    </row>
    <row r="238">
      <c r="A238" s="72"/>
      <c r="B238" s="76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8"/>
      <c r="X238" s="8"/>
      <c r="Y238" s="8"/>
      <c r="Z238" s="8"/>
      <c r="AA238" s="8"/>
    </row>
    <row r="239">
      <c r="A239" s="72"/>
      <c r="B239" s="76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8"/>
      <c r="X239" s="8"/>
      <c r="Y239" s="8"/>
      <c r="Z239" s="8"/>
      <c r="AA239" s="8"/>
    </row>
    <row r="240">
      <c r="A240" s="72"/>
      <c r="B240" s="76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8"/>
      <c r="X240" s="8"/>
      <c r="Y240" s="8"/>
      <c r="Z240" s="8"/>
      <c r="AA240" s="8"/>
    </row>
    <row r="241">
      <c r="A241" s="72"/>
      <c r="B241" s="76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8"/>
      <c r="X241" s="8"/>
      <c r="Y241" s="8"/>
      <c r="Z241" s="8"/>
      <c r="AA241" s="8"/>
    </row>
    <row r="242">
      <c r="A242" s="72"/>
      <c r="B242" s="76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8"/>
      <c r="X242" s="8"/>
      <c r="Y242" s="8"/>
      <c r="Z242" s="8"/>
      <c r="AA242" s="8"/>
    </row>
    <row r="243">
      <c r="A243" s="72"/>
      <c r="B243" s="76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8"/>
      <c r="X243" s="8"/>
      <c r="Y243" s="8"/>
      <c r="Z243" s="8"/>
      <c r="AA243" s="8"/>
    </row>
    <row r="244">
      <c r="A244" s="72"/>
      <c r="B244" s="76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8"/>
      <c r="X244" s="8"/>
      <c r="Y244" s="8"/>
      <c r="Z244" s="8"/>
      <c r="AA244" s="8"/>
    </row>
    <row r="245">
      <c r="A245" s="72"/>
      <c r="B245" s="76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8"/>
      <c r="X245" s="8"/>
      <c r="Y245" s="8"/>
      <c r="Z245" s="8"/>
      <c r="AA245" s="8"/>
    </row>
    <row r="246">
      <c r="A246" s="72"/>
      <c r="B246" s="76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8"/>
      <c r="X246" s="8"/>
      <c r="Y246" s="8"/>
      <c r="Z246" s="8"/>
      <c r="AA246" s="8"/>
    </row>
    <row r="247">
      <c r="A247" s="72"/>
      <c r="B247" s="76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8"/>
      <c r="X247" s="8"/>
      <c r="Y247" s="8"/>
      <c r="Z247" s="8"/>
      <c r="AA247" s="8"/>
    </row>
    <row r="248">
      <c r="A248" s="72"/>
      <c r="B248" s="76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8"/>
      <c r="X248" s="8"/>
      <c r="Y248" s="8"/>
      <c r="Z248" s="8"/>
      <c r="AA248" s="8"/>
    </row>
    <row r="249">
      <c r="A249" s="72"/>
      <c r="B249" s="76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8"/>
      <c r="X249" s="8"/>
      <c r="Y249" s="8"/>
      <c r="Z249" s="8"/>
      <c r="AA249" s="8"/>
    </row>
    <row r="250">
      <c r="A250" s="72"/>
      <c r="B250" s="76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8"/>
      <c r="X250" s="8"/>
      <c r="Y250" s="8"/>
      <c r="Z250" s="8"/>
      <c r="AA250" s="8"/>
    </row>
    <row r="251">
      <c r="A251" s="72"/>
      <c r="B251" s="76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8"/>
      <c r="X251" s="8"/>
      <c r="Y251" s="8"/>
      <c r="Z251" s="8"/>
      <c r="AA251" s="8"/>
    </row>
    <row r="252">
      <c r="A252" s="72"/>
      <c r="B252" s="76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8"/>
      <c r="X252" s="8"/>
      <c r="Y252" s="8"/>
      <c r="Z252" s="8"/>
      <c r="AA252" s="8"/>
    </row>
    <row r="253">
      <c r="A253" s="72"/>
      <c r="B253" s="76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8"/>
      <c r="X253" s="8"/>
      <c r="Y253" s="8"/>
      <c r="Z253" s="8"/>
      <c r="AA253" s="8"/>
    </row>
    <row r="254">
      <c r="A254" s="72"/>
      <c r="B254" s="76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8"/>
      <c r="X254" s="8"/>
      <c r="Y254" s="8"/>
      <c r="Z254" s="8"/>
      <c r="AA254" s="8"/>
    </row>
    <row r="255">
      <c r="A255" s="72"/>
      <c r="B255" s="76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8"/>
      <c r="X255" s="8"/>
      <c r="Y255" s="8"/>
      <c r="Z255" s="8"/>
      <c r="AA255" s="8"/>
    </row>
    <row r="256">
      <c r="A256" s="72"/>
      <c r="B256" s="76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8"/>
      <c r="X256" s="8"/>
      <c r="Y256" s="8"/>
      <c r="Z256" s="8"/>
      <c r="AA256" s="8"/>
    </row>
    <row r="257">
      <c r="A257" s="72"/>
      <c r="B257" s="76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8"/>
      <c r="X257" s="8"/>
      <c r="Y257" s="8"/>
      <c r="Z257" s="8"/>
      <c r="AA257" s="8"/>
    </row>
    <row r="258">
      <c r="A258" s="72"/>
      <c r="B258" s="76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8"/>
      <c r="X258" s="8"/>
      <c r="Y258" s="8"/>
      <c r="Z258" s="8"/>
      <c r="AA258" s="8"/>
    </row>
    <row r="259">
      <c r="A259" s="72"/>
      <c r="B259" s="76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8"/>
      <c r="X259" s="8"/>
      <c r="Y259" s="8"/>
      <c r="Z259" s="8"/>
      <c r="AA259" s="8"/>
    </row>
    <row r="260">
      <c r="A260" s="72"/>
      <c r="B260" s="76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8"/>
      <c r="X260" s="8"/>
      <c r="Y260" s="8"/>
      <c r="Z260" s="8"/>
      <c r="AA260" s="8"/>
    </row>
    <row r="261">
      <c r="A261" s="72"/>
      <c r="B261" s="76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8"/>
      <c r="X261" s="8"/>
      <c r="Y261" s="8"/>
      <c r="Z261" s="8"/>
      <c r="AA261" s="8"/>
    </row>
    <row r="262">
      <c r="A262" s="72"/>
      <c r="B262" s="76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8"/>
      <c r="X262" s="8"/>
      <c r="Y262" s="8"/>
      <c r="Z262" s="8"/>
      <c r="AA262" s="8"/>
    </row>
    <row r="263">
      <c r="A263" s="72"/>
      <c r="B263" s="76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8"/>
      <c r="X263" s="8"/>
      <c r="Y263" s="8"/>
      <c r="Z263" s="8"/>
      <c r="AA263" s="8"/>
    </row>
    <row r="264">
      <c r="A264" s="72"/>
      <c r="B264" s="76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8"/>
      <c r="X264" s="8"/>
      <c r="Y264" s="8"/>
      <c r="Z264" s="8"/>
      <c r="AA264" s="8"/>
    </row>
    <row r="265">
      <c r="A265" s="72"/>
      <c r="B265" s="76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8"/>
      <c r="X265" s="8"/>
      <c r="Y265" s="8"/>
      <c r="Z265" s="8"/>
      <c r="AA265" s="8"/>
    </row>
    <row r="266">
      <c r="A266" s="72"/>
      <c r="B266" s="76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8"/>
      <c r="X266" s="8"/>
      <c r="Y266" s="8"/>
      <c r="Z266" s="8"/>
      <c r="AA266" s="8"/>
    </row>
    <row r="267">
      <c r="A267" s="72"/>
      <c r="B267" s="76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8"/>
      <c r="X267" s="8"/>
      <c r="Y267" s="8"/>
      <c r="Z267" s="8"/>
      <c r="AA267" s="8"/>
    </row>
    <row r="268">
      <c r="A268" s="72"/>
      <c r="B268" s="76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8"/>
      <c r="X268" s="8"/>
      <c r="Y268" s="8"/>
      <c r="Z268" s="8"/>
      <c r="AA268" s="8"/>
    </row>
    <row r="269">
      <c r="A269" s="72"/>
      <c r="B269" s="76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8"/>
      <c r="X269" s="8"/>
      <c r="Y269" s="8"/>
      <c r="Z269" s="8"/>
      <c r="AA269" s="8"/>
    </row>
    <row r="270">
      <c r="A270" s="72"/>
      <c r="B270" s="76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8"/>
      <c r="X270" s="8"/>
      <c r="Y270" s="8"/>
      <c r="Z270" s="8"/>
      <c r="AA270" s="8"/>
    </row>
    <row r="271">
      <c r="A271" s="72"/>
      <c r="B271" s="76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8"/>
      <c r="X271" s="8"/>
      <c r="Y271" s="8"/>
      <c r="Z271" s="8"/>
      <c r="AA271" s="8"/>
    </row>
    <row r="272">
      <c r="A272" s="72"/>
      <c r="B272" s="76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8"/>
      <c r="X272" s="8"/>
      <c r="Y272" s="8"/>
      <c r="Z272" s="8"/>
      <c r="AA272" s="8"/>
    </row>
    <row r="273">
      <c r="A273" s="72"/>
      <c r="B273" s="76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8"/>
      <c r="X273" s="8"/>
      <c r="Y273" s="8"/>
      <c r="Z273" s="8"/>
      <c r="AA273" s="8"/>
    </row>
    <row r="274">
      <c r="A274" s="72"/>
      <c r="B274" s="76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8"/>
      <c r="X274" s="8"/>
      <c r="Y274" s="8"/>
      <c r="Z274" s="8"/>
      <c r="AA274" s="8"/>
    </row>
    <row r="275">
      <c r="A275" s="72"/>
      <c r="B275" s="76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8"/>
      <c r="X275" s="8"/>
      <c r="Y275" s="8"/>
      <c r="Z275" s="8"/>
      <c r="AA275" s="8"/>
    </row>
    <row r="276">
      <c r="A276" s="72"/>
      <c r="B276" s="76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8"/>
      <c r="X276" s="8"/>
      <c r="Y276" s="8"/>
      <c r="Z276" s="8"/>
      <c r="AA276" s="8"/>
    </row>
    <row r="277">
      <c r="A277" s="72"/>
      <c r="B277" s="76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8"/>
      <c r="X277" s="8"/>
      <c r="Y277" s="8"/>
      <c r="Z277" s="8"/>
      <c r="AA277" s="8"/>
    </row>
    <row r="278">
      <c r="A278" s="72"/>
      <c r="B278" s="76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8"/>
      <c r="X278" s="8"/>
      <c r="Y278" s="8"/>
      <c r="Z278" s="8"/>
      <c r="AA278" s="8"/>
    </row>
    <row r="279">
      <c r="A279" s="72"/>
      <c r="B279" s="76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8"/>
      <c r="X279" s="8"/>
      <c r="Y279" s="8"/>
      <c r="Z279" s="8"/>
      <c r="AA279" s="8"/>
    </row>
    <row r="280">
      <c r="A280" s="72"/>
      <c r="B280" s="76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8"/>
      <c r="X280" s="8"/>
      <c r="Y280" s="8"/>
      <c r="Z280" s="8"/>
      <c r="AA280" s="8"/>
    </row>
    <row r="281">
      <c r="A281" s="72"/>
      <c r="B281" s="76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8"/>
      <c r="X281" s="8"/>
      <c r="Y281" s="8"/>
      <c r="Z281" s="8"/>
      <c r="AA281" s="8"/>
    </row>
    <row r="282">
      <c r="A282" s="72"/>
      <c r="B282" s="76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8"/>
      <c r="X282" s="8"/>
      <c r="Y282" s="8"/>
      <c r="Z282" s="8"/>
      <c r="AA282" s="8"/>
    </row>
    <row r="283">
      <c r="A283" s="72"/>
      <c r="B283" s="76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8"/>
      <c r="X283" s="8"/>
      <c r="Y283" s="8"/>
      <c r="Z283" s="8"/>
      <c r="AA283" s="8"/>
    </row>
    <row r="284">
      <c r="A284" s="72"/>
      <c r="B284" s="76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8"/>
      <c r="X284" s="8"/>
      <c r="Y284" s="8"/>
      <c r="Z284" s="8"/>
      <c r="AA284" s="8"/>
    </row>
    <row r="285">
      <c r="A285" s="72"/>
      <c r="B285" s="76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8"/>
      <c r="X285" s="8"/>
      <c r="Y285" s="8"/>
      <c r="Z285" s="8"/>
      <c r="AA285" s="8"/>
    </row>
    <row r="286">
      <c r="A286" s="72"/>
      <c r="B286" s="76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8"/>
      <c r="X286" s="8"/>
      <c r="Y286" s="8"/>
      <c r="Z286" s="8"/>
      <c r="AA286" s="8"/>
    </row>
    <row r="287">
      <c r="A287" s="72"/>
      <c r="B287" s="76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8"/>
      <c r="X287" s="8"/>
      <c r="Y287" s="8"/>
      <c r="Z287" s="8"/>
      <c r="AA287" s="8"/>
    </row>
    <row r="288">
      <c r="A288" s="72"/>
      <c r="B288" s="76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8"/>
      <c r="X288" s="8"/>
      <c r="Y288" s="8"/>
      <c r="Z288" s="8"/>
      <c r="AA288" s="8"/>
    </row>
    <row r="289">
      <c r="A289" s="72"/>
      <c r="B289" s="76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8"/>
      <c r="X289" s="8"/>
      <c r="Y289" s="8"/>
      <c r="Z289" s="8"/>
      <c r="AA289" s="8"/>
    </row>
    <row r="290">
      <c r="A290" s="72"/>
      <c r="B290" s="76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8"/>
      <c r="X290" s="8"/>
      <c r="Y290" s="8"/>
      <c r="Z290" s="8"/>
      <c r="AA290" s="8"/>
    </row>
    <row r="291">
      <c r="A291" s="72"/>
      <c r="B291" s="76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8"/>
      <c r="X291" s="8"/>
      <c r="Y291" s="8"/>
      <c r="Z291" s="8"/>
      <c r="AA291" s="8"/>
    </row>
    <row r="292">
      <c r="A292" s="72"/>
      <c r="B292" s="76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8"/>
      <c r="X292" s="8"/>
      <c r="Y292" s="8"/>
      <c r="Z292" s="8"/>
      <c r="AA292" s="8"/>
    </row>
    <row r="293">
      <c r="A293" s="72"/>
      <c r="B293" s="76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8"/>
      <c r="X293" s="8"/>
      <c r="Y293" s="8"/>
      <c r="Z293" s="8"/>
      <c r="AA293" s="8"/>
    </row>
    <row r="294">
      <c r="A294" s="72"/>
      <c r="B294" s="76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8"/>
      <c r="X294" s="8"/>
      <c r="Y294" s="8"/>
      <c r="Z294" s="8"/>
      <c r="AA294" s="8"/>
    </row>
    <row r="295">
      <c r="A295" s="72"/>
      <c r="B295" s="76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8"/>
      <c r="X295" s="8"/>
      <c r="Y295" s="8"/>
      <c r="Z295" s="8"/>
      <c r="AA295" s="8"/>
    </row>
    <row r="296">
      <c r="A296" s="72"/>
      <c r="B296" s="76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8"/>
      <c r="X296" s="8"/>
      <c r="Y296" s="8"/>
      <c r="Z296" s="8"/>
      <c r="AA296" s="8"/>
    </row>
    <row r="297">
      <c r="A297" s="72"/>
      <c r="B297" s="76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8"/>
      <c r="X297" s="8"/>
      <c r="Y297" s="8"/>
      <c r="Z297" s="8"/>
      <c r="AA297" s="8"/>
    </row>
    <row r="298">
      <c r="A298" s="72"/>
      <c r="B298" s="76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8"/>
      <c r="X298" s="8"/>
      <c r="Y298" s="8"/>
      <c r="Z298" s="8"/>
      <c r="AA298" s="8"/>
    </row>
    <row r="299">
      <c r="A299" s="72"/>
      <c r="B299" s="76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8"/>
      <c r="X299" s="8"/>
      <c r="Y299" s="8"/>
      <c r="Z299" s="8"/>
      <c r="AA299" s="8"/>
    </row>
    <row r="300">
      <c r="A300" s="72"/>
      <c r="B300" s="76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8"/>
      <c r="X300" s="8"/>
      <c r="Y300" s="8"/>
      <c r="Z300" s="8"/>
      <c r="AA300" s="8"/>
    </row>
    <row r="301">
      <c r="A301" s="72"/>
      <c r="B301" s="76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8"/>
      <c r="X301" s="8"/>
      <c r="Y301" s="8"/>
      <c r="Z301" s="8"/>
      <c r="AA301" s="8"/>
    </row>
    <row r="302">
      <c r="A302" s="72"/>
      <c r="B302" s="76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8"/>
      <c r="X302" s="8"/>
      <c r="Y302" s="8"/>
      <c r="Z302" s="8"/>
      <c r="AA302" s="8"/>
    </row>
    <row r="303">
      <c r="A303" s="72"/>
      <c r="B303" s="76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8"/>
      <c r="X303" s="8"/>
      <c r="Y303" s="8"/>
      <c r="Z303" s="8"/>
      <c r="AA303" s="8"/>
    </row>
    <row r="304">
      <c r="A304" s="72"/>
      <c r="B304" s="76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8"/>
      <c r="X304" s="8"/>
      <c r="Y304" s="8"/>
      <c r="Z304" s="8"/>
      <c r="AA304" s="8"/>
    </row>
    <row r="305">
      <c r="A305" s="72"/>
      <c r="B305" s="76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8"/>
      <c r="X305" s="8"/>
      <c r="Y305" s="8"/>
      <c r="Z305" s="8"/>
      <c r="AA305" s="8"/>
    </row>
    <row r="306">
      <c r="A306" s="72"/>
      <c r="B306" s="76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8"/>
      <c r="X306" s="8"/>
      <c r="Y306" s="8"/>
      <c r="Z306" s="8"/>
      <c r="AA306" s="8"/>
    </row>
    <row r="307">
      <c r="A307" s="72"/>
      <c r="B307" s="76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8"/>
      <c r="X307" s="8"/>
      <c r="Y307" s="8"/>
      <c r="Z307" s="8"/>
      <c r="AA307" s="8"/>
    </row>
    <row r="308">
      <c r="A308" s="72"/>
      <c r="B308" s="76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8"/>
      <c r="X308" s="8"/>
      <c r="Y308" s="8"/>
      <c r="Z308" s="8"/>
      <c r="AA308" s="8"/>
    </row>
    <row r="309">
      <c r="A309" s="72"/>
      <c r="B309" s="76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8"/>
      <c r="X309" s="8"/>
      <c r="Y309" s="8"/>
      <c r="Z309" s="8"/>
      <c r="AA309" s="8"/>
    </row>
    <row r="310">
      <c r="A310" s="72"/>
      <c r="B310" s="76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8"/>
      <c r="X310" s="8"/>
      <c r="Y310" s="8"/>
      <c r="Z310" s="8"/>
      <c r="AA310" s="8"/>
    </row>
    <row r="311">
      <c r="A311" s="72"/>
      <c r="B311" s="76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8"/>
      <c r="X311" s="8"/>
      <c r="Y311" s="8"/>
      <c r="Z311" s="8"/>
      <c r="AA311" s="8"/>
    </row>
    <row r="312">
      <c r="A312" s="72"/>
      <c r="B312" s="76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8"/>
      <c r="X312" s="8"/>
      <c r="Y312" s="8"/>
      <c r="Z312" s="8"/>
      <c r="AA312" s="8"/>
    </row>
    <row r="313">
      <c r="A313" s="72"/>
      <c r="B313" s="76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8"/>
      <c r="X313" s="8"/>
      <c r="Y313" s="8"/>
      <c r="Z313" s="8"/>
      <c r="AA313" s="8"/>
    </row>
    <row r="314">
      <c r="A314" s="72"/>
      <c r="B314" s="76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8"/>
      <c r="X314" s="8"/>
      <c r="Y314" s="8"/>
      <c r="Z314" s="8"/>
      <c r="AA314" s="8"/>
    </row>
    <row r="315">
      <c r="A315" s="72"/>
      <c r="B315" s="76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8"/>
      <c r="X315" s="8"/>
      <c r="Y315" s="8"/>
      <c r="Z315" s="8"/>
      <c r="AA315" s="8"/>
    </row>
    <row r="316">
      <c r="A316" s="72"/>
      <c r="B316" s="76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8"/>
      <c r="X316" s="8"/>
      <c r="Y316" s="8"/>
      <c r="Z316" s="8"/>
      <c r="AA316" s="8"/>
    </row>
    <row r="317">
      <c r="A317" s="72"/>
      <c r="B317" s="76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8"/>
      <c r="X317" s="8"/>
      <c r="Y317" s="8"/>
      <c r="Z317" s="8"/>
      <c r="AA317" s="8"/>
    </row>
    <row r="318">
      <c r="A318" s="72"/>
      <c r="B318" s="76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8"/>
      <c r="X318" s="8"/>
      <c r="Y318" s="8"/>
      <c r="Z318" s="8"/>
      <c r="AA318" s="8"/>
    </row>
    <row r="319">
      <c r="A319" s="72"/>
      <c r="B319" s="76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8"/>
      <c r="X319" s="8"/>
      <c r="Y319" s="8"/>
      <c r="Z319" s="8"/>
      <c r="AA319" s="8"/>
    </row>
    <row r="320">
      <c r="A320" s="72"/>
      <c r="B320" s="76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8"/>
      <c r="X320" s="8"/>
      <c r="Y320" s="8"/>
      <c r="Z320" s="8"/>
      <c r="AA320" s="8"/>
    </row>
    <row r="321">
      <c r="A321" s="72"/>
      <c r="B321" s="76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8"/>
      <c r="X321" s="8"/>
      <c r="Y321" s="8"/>
      <c r="Z321" s="8"/>
      <c r="AA321" s="8"/>
    </row>
    <row r="322">
      <c r="A322" s="72"/>
      <c r="B322" s="76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8"/>
      <c r="X322" s="8"/>
      <c r="Y322" s="8"/>
      <c r="Z322" s="8"/>
      <c r="AA322" s="8"/>
    </row>
    <row r="323">
      <c r="A323" s="72"/>
      <c r="B323" s="76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8"/>
      <c r="X323" s="8"/>
      <c r="Y323" s="8"/>
      <c r="Z323" s="8"/>
      <c r="AA323" s="8"/>
    </row>
    <row r="324">
      <c r="A324" s="72"/>
      <c r="B324" s="76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8"/>
      <c r="X324" s="8"/>
      <c r="Y324" s="8"/>
      <c r="Z324" s="8"/>
      <c r="AA324" s="8"/>
    </row>
    <row r="325">
      <c r="A325" s="72"/>
      <c r="B325" s="76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8"/>
      <c r="X325" s="8"/>
      <c r="Y325" s="8"/>
      <c r="Z325" s="8"/>
      <c r="AA325" s="8"/>
    </row>
    <row r="326">
      <c r="A326" s="72"/>
      <c r="B326" s="76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8"/>
      <c r="X326" s="8"/>
      <c r="Y326" s="8"/>
      <c r="Z326" s="8"/>
      <c r="AA326" s="8"/>
    </row>
    <row r="327">
      <c r="A327" s="72"/>
      <c r="B327" s="76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8"/>
      <c r="X327" s="8"/>
      <c r="Y327" s="8"/>
      <c r="Z327" s="8"/>
      <c r="AA327" s="8"/>
    </row>
    <row r="328">
      <c r="A328" s="72"/>
      <c r="B328" s="76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8"/>
      <c r="X328" s="8"/>
      <c r="Y328" s="8"/>
      <c r="Z328" s="8"/>
      <c r="AA328" s="8"/>
    </row>
    <row r="329">
      <c r="A329" s="72"/>
      <c r="B329" s="76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8"/>
      <c r="X329" s="8"/>
      <c r="Y329" s="8"/>
      <c r="Z329" s="8"/>
      <c r="AA329" s="8"/>
    </row>
    <row r="330">
      <c r="A330" s="72"/>
      <c r="B330" s="76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8"/>
      <c r="X330" s="8"/>
      <c r="Y330" s="8"/>
      <c r="Z330" s="8"/>
      <c r="AA330" s="8"/>
    </row>
    <row r="331">
      <c r="A331" s="72"/>
      <c r="B331" s="76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8"/>
      <c r="X331" s="8"/>
      <c r="Y331" s="8"/>
      <c r="Z331" s="8"/>
      <c r="AA331" s="8"/>
    </row>
    <row r="332">
      <c r="A332" s="72"/>
      <c r="B332" s="76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8"/>
      <c r="X332" s="8"/>
      <c r="Y332" s="8"/>
      <c r="Z332" s="8"/>
      <c r="AA332" s="8"/>
    </row>
    <row r="333">
      <c r="A333" s="72"/>
      <c r="B333" s="76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8"/>
      <c r="X333" s="8"/>
      <c r="Y333" s="8"/>
      <c r="Z333" s="8"/>
      <c r="AA333" s="8"/>
    </row>
    <row r="334">
      <c r="A334" s="72"/>
      <c r="B334" s="76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8"/>
      <c r="X334" s="8"/>
      <c r="Y334" s="8"/>
      <c r="Z334" s="8"/>
      <c r="AA334" s="8"/>
    </row>
    <row r="335">
      <c r="A335" s="72"/>
      <c r="B335" s="76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8"/>
      <c r="X335" s="8"/>
      <c r="Y335" s="8"/>
      <c r="Z335" s="8"/>
      <c r="AA335" s="8"/>
    </row>
    <row r="336">
      <c r="A336" s="72"/>
      <c r="B336" s="76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8"/>
      <c r="X336" s="8"/>
      <c r="Y336" s="8"/>
      <c r="Z336" s="8"/>
      <c r="AA336" s="8"/>
    </row>
    <row r="337">
      <c r="A337" s="72"/>
      <c r="B337" s="76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8"/>
      <c r="X337" s="8"/>
      <c r="Y337" s="8"/>
      <c r="Z337" s="8"/>
      <c r="AA337" s="8"/>
    </row>
    <row r="338">
      <c r="A338" s="72"/>
      <c r="B338" s="76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8"/>
      <c r="X338" s="8"/>
      <c r="Y338" s="8"/>
      <c r="Z338" s="8"/>
      <c r="AA338" s="8"/>
    </row>
    <row r="339">
      <c r="A339" s="72"/>
      <c r="B339" s="76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8"/>
      <c r="X339" s="8"/>
      <c r="Y339" s="8"/>
      <c r="Z339" s="8"/>
      <c r="AA339" s="8"/>
    </row>
    <row r="340">
      <c r="A340" s="72"/>
      <c r="B340" s="76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8"/>
      <c r="X340" s="8"/>
      <c r="Y340" s="8"/>
      <c r="Z340" s="8"/>
      <c r="AA340" s="8"/>
    </row>
    <row r="341">
      <c r="A341" s="72"/>
      <c r="B341" s="76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8"/>
      <c r="X341" s="8"/>
      <c r="Y341" s="8"/>
      <c r="Z341" s="8"/>
      <c r="AA341" s="8"/>
    </row>
    <row r="342">
      <c r="A342" s="72"/>
      <c r="B342" s="76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8"/>
      <c r="X342" s="8"/>
      <c r="Y342" s="8"/>
      <c r="Z342" s="8"/>
      <c r="AA342" s="8"/>
    </row>
    <row r="343">
      <c r="A343" s="72"/>
      <c r="B343" s="76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8"/>
      <c r="X343" s="8"/>
      <c r="Y343" s="8"/>
      <c r="Z343" s="8"/>
      <c r="AA343" s="8"/>
    </row>
    <row r="344">
      <c r="A344" s="72"/>
      <c r="B344" s="76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8"/>
      <c r="X344" s="8"/>
      <c r="Y344" s="8"/>
      <c r="Z344" s="8"/>
      <c r="AA344" s="8"/>
    </row>
    <row r="345">
      <c r="A345" s="72"/>
      <c r="B345" s="76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8"/>
      <c r="X345" s="8"/>
      <c r="Y345" s="8"/>
      <c r="Z345" s="8"/>
      <c r="AA345" s="8"/>
    </row>
    <row r="346">
      <c r="A346" s="72"/>
      <c r="B346" s="76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8"/>
      <c r="X346" s="8"/>
      <c r="Y346" s="8"/>
      <c r="Z346" s="8"/>
      <c r="AA346" s="8"/>
    </row>
    <row r="347">
      <c r="A347" s="72"/>
      <c r="B347" s="76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8"/>
      <c r="X347" s="8"/>
      <c r="Y347" s="8"/>
      <c r="Z347" s="8"/>
      <c r="AA347" s="8"/>
    </row>
    <row r="348">
      <c r="A348" s="72"/>
      <c r="B348" s="76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8"/>
      <c r="X348" s="8"/>
      <c r="Y348" s="8"/>
      <c r="Z348" s="8"/>
      <c r="AA348" s="8"/>
    </row>
    <row r="349">
      <c r="A349" s="72"/>
      <c r="B349" s="76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8"/>
      <c r="X349" s="8"/>
      <c r="Y349" s="8"/>
      <c r="Z349" s="8"/>
      <c r="AA349" s="8"/>
    </row>
    <row r="350">
      <c r="A350" s="72"/>
      <c r="B350" s="76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8"/>
      <c r="X350" s="8"/>
      <c r="Y350" s="8"/>
      <c r="Z350" s="8"/>
      <c r="AA350" s="8"/>
    </row>
    <row r="351">
      <c r="A351" s="72"/>
      <c r="B351" s="76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8"/>
      <c r="X351" s="8"/>
      <c r="Y351" s="8"/>
      <c r="Z351" s="8"/>
      <c r="AA351" s="8"/>
    </row>
    <row r="352">
      <c r="A352" s="72"/>
      <c r="B352" s="76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8"/>
      <c r="X352" s="8"/>
      <c r="Y352" s="8"/>
      <c r="Z352" s="8"/>
      <c r="AA352" s="8"/>
    </row>
    <row r="353">
      <c r="A353" s="72"/>
      <c r="B353" s="76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8"/>
      <c r="X353" s="8"/>
      <c r="Y353" s="8"/>
      <c r="Z353" s="8"/>
      <c r="AA353" s="8"/>
    </row>
    <row r="354">
      <c r="A354" s="72"/>
      <c r="B354" s="76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8"/>
      <c r="X354" s="8"/>
      <c r="Y354" s="8"/>
      <c r="Z354" s="8"/>
      <c r="AA354" s="8"/>
    </row>
    <row r="355">
      <c r="A355" s="72"/>
      <c r="B355" s="76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8"/>
      <c r="X355" s="8"/>
      <c r="Y355" s="8"/>
      <c r="Z355" s="8"/>
      <c r="AA355" s="8"/>
    </row>
    <row r="356">
      <c r="A356" s="72"/>
      <c r="B356" s="76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8"/>
      <c r="X356" s="8"/>
      <c r="Y356" s="8"/>
      <c r="Z356" s="8"/>
      <c r="AA356" s="8"/>
    </row>
    <row r="357">
      <c r="A357" s="72"/>
      <c r="B357" s="76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8"/>
      <c r="X357" s="8"/>
      <c r="Y357" s="8"/>
      <c r="Z357" s="8"/>
      <c r="AA357" s="8"/>
    </row>
    <row r="358">
      <c r="A358" s="72"/>
      <c r="B358" s="76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8"/>
      <c r="X358" s="8"/>
      <c r="Y358" s="8"/>
      <c r="Z358" s="8"/>
      <c r="AA358" s="8"/>
    </row>
    <row r="359">
      <c r="A359" s="72"/>
      <c r="B359" s="76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8"/>
      <c r="X359" s="8"/>
      <c r="Y359" s="8"/>
      <c r="Z359" s="8"/>
      <c r="AA359" s="8"/>
    </row>
    <row r="360">
      <c r="A360" s="72"/>
      <c r="B360" s="76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8"/>
      <c r="X360" s="8"/>
      <c r="Y360" s="8"/>
      <c r="Z360" s="8"/>
      <c r="AA360" s="8"/>
    </row>
    <row r="361">
      <c r="A361" s="72"/>
      <c r="B361" s="76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8"/>
      <c r="X361" s="8"/>
      <c r="Y361" s="8"/>
      <c r="Z361" s="8"/>
      <c r="AA361" s="8"/>
    </row>
    <row r="362">
      <c r="A362" s="72"/>
      <c r="B362" s="76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8"/>
      <c r="X362" s="8"/>
      <c r="Y362" s="8"/>
      <c r="Z362" s="8"/>
      <c r="AA362" s="8"/>
    </row>
    <row r="363">
      <c r="A363" s="72"/>
      <c r="B363" s="76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8"/>
      <c r="X363" s="8"/>
      <c r="Y363" s="8"/>
      <c r="Z363" s="8"/>
      <c r="AA363" s="8"/>
    </row>
    <row r="364">
      <c r="A364" s="72"/>
      <c r="B364" s="76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8"/>
      <c r="X364" s="8"/>
      <c r="Y364" s="8"/>
      <c r="Z364" s="8"/>
      <c r="AA364" s="8"/>
    </row>
    <row r="365">
      <c r="A365" s="72"/>
      <c r="B365" s="76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8"/>
      <c r="X365" s="8"/>
      <c r="Y365" s="8"/>
      <c r="Z365" s="8"/>
      <c r="AA365" s="8"/>
    </row>
    <row r="366">
      <c r="A366" s="72"/>
      <c r="B366" s="76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8"/>
      <c r="X366" s="8"/>
      <c r="Y366" s="8"/>
      <c r="Z366" s="8"/>
      <c r="AA366" s="8"/>
    </row>
    <row r="367">
      <c r="A367" s="72"/>
      <c r="B367" s="76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8"/>
      <c r="X367" s="8"/>
      <c r="Y367" s="8"/>
      <c r="Z367" s="8"/>
      <c r="AA367" s="8"/>
    </row>
    <row r="368">
      <c r="A368" s="72"/>
      <c r="B368" s="76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8"/>
      <c r="X368" s="8"/>
      <c r="Y368" s="8"/>
      <c r="Z368" s="8"/>
      <c r="AA368" s="8"/>
    </row>
    <row r="369">
      <c r="A369" s="72"/>
      <c r="B369" s="76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8"/>
      <c r="X369" s="8"/>
      <c r="Y369" s="8"/>
      <c r="Z369" s="8"/>
      <c r="AA369" s="8"/>
    </row>
    <row r="370">
      <c r="A370" s="72"/>
      <c r="B370" s="76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8"/>
      <c r="X370" s="8"/>
      <c r="Y370" s="8"/>
      <c r="Z370" s="8"/>
      <c r="AA370" s="8"/>
    </row>
    <row r="371">
      <c r="A371" s="72"/>
      <c r="B371" s="76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8"/>
      <c r="X371" s="8"/>
      <c r="Y371" s="8"/>
      <c r="Z371" s="8"/>
      <c r="AA371" s="8"/>
    </row>
    <row r="372">
      <c r="A372" s="72"/>
      <c r="B372" s="76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8"/>
      <c r="X372" s="8"/>
      <c r="Y372" s="8"/>
      <c r="Z372" s="8"/>
      <c r="AA372" s="8"/>
    </row>
    <row r="373">
      <c r="A373" s="72"/>
      <c r="B373" s="76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8"/>
      <c r="X373" s="8"/>
      <c r="Y373" s="8"/>
      <c r="Z373" s="8"/>
      <c r="AA373" s="8"/>
    </row>
    <row r="374">
      <c r="A374" s="72"/>
      <c r="B374" s="76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8"/>
      <c r="X374" s="8"/>
      <c r="Y374" s="8"/>
      <c r="Z374" s="8"/>
      <c r="AA374" s="8"/>
    </row>
    <row r="375">
      <c r="A375" s="72"/>
      <c r="B375" s="76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8"/>
      <c r="X375" s="8"/>
      <c r="Y375" s="8"/>
      <c r="Z375" s="8"/>
      <c r="AA375" s="8"/>
    </row>
    <row r="376">
      <c r="A376" s="72"/>
      <c r="B376" s="76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8"/>
      <c r="X376" s="8"/>
      <c r="Y376" s="8"/>
      <c r="Z376" s="8"/>
      <c r="AA376" s="8"/>
    </row>
    <row r="377">
      <c r="A377" s="72"/>
      <c r="B377" s="76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8"/>
      <c r="X377" s="8"/>
      <c r="Y377" s="8"/>
      <c r="Z377" s="8"/>
      <c r="AA377" s="8"/>
    </row>
    <row r="378">
      <c r="A378" s="72"/>
      <c r="B378" s="76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8"/>
      <c r="X378" s="8"/>
      <c r="Y378" s="8"/>
      <c r="Z378" s="8"/>
      <c r="AA378" s="8"/>
    </row>
    <row r="379">
      <c r="A379" s="72"/>
      <c r="B379" s="76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8"/>
      <c r="X379" s="8"/>
      <c r="Y379" s="8"/>
      <c r="Z379" s="8"/>
      <c r="AA379" s="8"/>
    </row>
    <row r="380">
      <c r="A380" s="72"/>
      <c r="B380" s="76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8"/>
      <c r="X380" s="8"/>
      <c r="Y380" s="8"/>
      <c r="Z380" s="8"/>
      <c r="AA380" s="8"/>
    </row>
    <row r="381">
      <c r="A381" s="72"/>
      <c r="B381" s="76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8"/>
      <c r="X381" s="8"/>
      <c r="Y381" s="8"/>
      <c r="Z381" s="8"/>
      <c r="AA381" s="8"/>
    </row>
    <row r="382">
      <c r="A382" s="72"/>
      <c r="B382" s="76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8"/>
      <c r="X382" s="8"/>
      <c r="Y382" s="8"/>
      <c r="Z382" s="8"/>
      <c r="AA382" s="8"/>
    </row>
    <row r="383">
      <c r="A383" s="72"/>
      <c r="B383" s="76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8"/>
      <c r="X383" s="8"/>
      <c r="Y383" s="8"/>
      <c r="Z383" s="8"/>
      <c r="AA383" s="8"/>
    </row>
    <row r="384">
      <c r="A384" s="72"/>
      <c r="B384" s="76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8"/>
      <c r="X384" s="8"/>
      <c r="Y384" s="8"/>
      <c r="Z384" s="8"/>
      <c r="AA384" s="8"/>
    </row>
    <row r="385">
      <c r="A385" s="72"/>
      <c r="B385" s="76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8"/>
      <c r="X385" s="8"/>
      <c r="Y385" s="8"/>
      <c r="Z385" s="8"/>
      <c r="AA385" s="8"/>
    </row>
    <row r="386">
      <c r="A386" s="72"/>
      <c r="B386" s="76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8"/>
      <c r="X386" s="8"/>
      <c r="Y386" s="8"/>
      <c r="Z386" s="8"/>
      <c r="AA386" s="8"/>
    </row>
    <row r="387">
      <c r="A387" s="72"/>
      <c r="B387" s="76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8"/>
      <c r="X387" s="8"/>
      <c r="Y387" s="8"/>
      <c r="Z387" s="8"/>
      <c r="AA387" s="8"/>
    </row>
    <row r="388">
      <c r="A388" s="72"/>
      <c r="B388" s="76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8"/>
      <c r="X388" s="8"/>
      <c r="Y388" s="8"/>
      <c r="Z388" s="8"/>
      <c r="AA388" s="8"/>
    </row>
    <row r="389">
      <c r="A389" s="72"/>
      <c r="B389" s="76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8"/>
      <c r="X389" s="8"/>
      <c r="Y389" s="8"/>
      <c r="Z389" s="8"/>
      <c r="AA389" s="8"/>
    </row>
    <row r="390">
      <c r="A390" s="72"/>
      <c r="B390" s="76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8"/>
      <c r="X390" s="8"/>
      <c r="Y390" s="8"/>
      <c r="Z390" s="8"/>
      <c r="AA390" s="8"/>
    </row>
    <row r="391">
      <c r="A391" s="72"/>
      <c r="B391" s="76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8"/>
      <c r="X391" s="8"/>
      <c r="Y391" s="8"/>
      <c r="Z391" s="8"/>
      <c r="AA391" s="8"/>
    </row>
    <row r="392">
      <c r="A392" s="72"/>
      <c r="B392" s="76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8"/>
      <c r="X392" s="8"/>
      <c r="Y392" s="8"/>
      <c r="Z392" s="8"/>
      <c r="AA392" s="8"/>
    </row>
    <row r="393">
      <c r="A393" s="72"/>
      <c r="B393" s="76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8"/>
      <c r="X393" s="8"/>
      <c r="Y393" s="8"/>
      <c r="Z393" s="8"/>
      <c r="AA393" s="8"/>
    </row>
    <row r="394">
      <c r="A394" s="72"/>
      <c r="B394" s="76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8"/>
      <c r="X394" s="8"/>
      <c r="Y394" s="8"/>
      <c r="Z394" s="8"/>
      <c r="AA394" s="8"/>
    </row>
    <row r="395">
      <c r="A395" s="72"/>
      <c r="B395" s="76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8"/>
      <c r="X395" s="8"/>
      <c r="Y395" s="8"/>
      <c r="Z395" s="8"/>
      <c r="AA395" s="8"/>
    </row>
    <row r="396">
      <c r="A396" s="72"/>
      <c r="B396" s="76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8"/>
      <c r="X396" s="8"/>
      <c r="Y396" s="8"/>
      <c r="Z396" s="8"/>
      <c r="AA396" s="8"/>
    </row>
    <row r="397">
      <c r="A397" s="72"/>
      <c r="B397" s="76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8"/>
      <c r="X397" s="8"/>
      <c r="Y397" s="8"/>
      <c r="Z397" s="8"/>
      <c r="AA397" s="8"/>
    </row>
    <row r="398">
      <c r="A398" s="72"/>
      <c r="B398" s="76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8"/>
      <c r="X398" s="8"/>
      <c r="Y398" s="8"/>
      <c r="Z398" s="8"/>
      <c r="AA398" s="8"/>
    </row>
    <row r="399">
      <c r="A399" s="72"/>
      <c r="B399" s="76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8"/>
      <c r="X399" s="8"/>
      <c r="Y399" s="8"/>
      <c r="Z399" s="8"/>
      <c r="AA399" s="8"/>
    </row>
    <row r="400">
      <c r="A400" s="72"/>
      <c r="B400" s="76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8"/>
      <c r="X400" s="8"/>
      <c r="Y400" s="8"/>
      <c r="Z400" s="8"/>
      <c r="AA400" s="8"/>
    </row>
    <row r="401">
      <c r="A401" s="72"/>
      <c r="B401" s="76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8"/>
      <c r="X401" s="8"/>
      <c r="Y401" s="8"/>
      <c r="Z401" s="8"/>
      <c r="AA401" s="8"/>
    </row>
    <row r="402">
      <c r="A402" s="72"/>
      <c r="B402" s="76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8"/>
      <c r="X402" s="8"/>
      <c r="Y402" s="8"/>
      <c r="Z402" s="8"/>
      <c r="AA402" s="8"/>
    </row>
    <row r="403">
      <c r="A403" s="72"/>
      <c r="B403" s="76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8"/>
      <c r="X403" s="8"/>
      <c r="Y403" s="8"/>
      <c r="Z403" s="8"/>
      <c r="AA403" s="8"/>
    </row>
    <row r="404">
      <c r="A404" s="72"/>
      <c r="B404" s="76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8"/>
      <c r="X404" s="8"/>
      <c r="Y404" s="8"/>
      <c r="Z404" s="8"/>
      <c r="AA404" s="8"/>
    </row>
    <row r="405">
      <c r="A405" s="72"/>
      <c r="B405" s="76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8"/>
      <c r="X405" s="8"/>
      <c r="Y405" s="8"/>
      <c r="Z405" s="8"/>
      <c r="AA405" s="8"/>
    </row>
    <row r="406">
      <c r="A406" s="72"/>
      <c r="B406" s="76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8"/>
      <c r="X406" s="8"/>
      <c r="Y406" s="8"/>
      <c r="Z406" s="8"/>
      <c r="AA406" s="8"/>
    </row>
    <row r="407">
      <c r="A407" s="72"/>
      <c r="B407" s="76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8"/>
      <c r="X407" s="8"/>
      <c r="Y407" s="8"/>
      <c r="Z407" s="8"/>
      <c r="AA407" s="8"/>
    </row>
    <row r="408">
      <c r="A408" s="72"/>
      <c r="B408" s="76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8"/>
      <c r="X408" s="8"/>
      <c r="Y408" s="8"/>
      <c r="Z408" s="8"/>
      <c r="AA408" s="8"/>
    </row>
    <row r="409">
      <c r="A409" s="72"/>
      <c r="B409" s="76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8"/>
      <c r="X409" s="8"/>
      <c r="Y409" s="8"/>
      <c r="Z409" s="8"/>
      <c r="AA409" s="8"/>
    </row>
    <row r="410">
      <c r="A410" s="72"/>
      <c r="B410" s="76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8"/>
      <c r="X410" s="8"/>
      <c r="Y410" s="8"/>
      <c r="Z410" s="8"/>
      <c r="AA410" s="8"/>
    </row>
    <row r="411">
      <c r="A411" s="72"/>
      <c r="B411" s="76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8"/>
      <c r="X411" s="8"/>
      <c r="Y411" s="8"/>
      <c r="Z411" s="8"/>
      <c r="AA411" s="8"/>
    </row>
    <row r="412">
      <c r="A412" s="72"/>
      <c r="B412" s="76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8"/>
      <c r="X412" s="8"/>
      <c r="Y412" s="8"/>
      <c r="Z412" s="8"/>
      <c r="AA412" s="8"/>
    </row>
    <row r="413">
      <c r="A413" s="72"/>
      <c r="B413" s="76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8"/>
      <c r="X413" s="8"/>
      <c r="Y413" s="8"/>
      <c r="Z413" s="8"/>
      <c r="AA413" s="8"/>
    </row>
    <row r="414">
      <c r="A414" s="72"/>
      <c r="B414" s="76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8"/>
      <c r="X414" s="8"/>
      <c r="Y414" s="8"/>
      <c r="Z414" s="8"/>
      <c r="AA414" s="8"/>
    </row>
    <row r="415">
      <c r="A415" s="72"/>
      <c r="B415" s="76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8"/>
      <c r="X415" s="8"/>
      <c r="Y415" s="8"/>
      <c r="Z415" s="8"/>
      <c r="AA415" s="8"/>
    </row>
    <row r="416">
      <c r="A416" s="72"/>
      <c r="B416" s="76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8"/>
      <c r="X416" s="8"/>
      <c r="Y416" s="8"/>
      <c r="Z416" s="8"/>
      <c r="AA416" s="8"/>
    </row>
    <row r="417">
      <c r="A417" s="72"/>
      <c r="B417" s="76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8"/>
      <c r="X417" s="8"/>
      <c r="Y417" s="8"/>
      <c r="Z417" s="8"/>
      <c r="AA417" s="8"/>
    </row>
    <row r="418">
      <c r="A418" s="72"/>
      <c r="B418" s="76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8"/>
      <c r="X418" s="8"/>
      <c r="Y418" s="8"/>
      <c r="Z418" s="8"/>
      <c r="AA418" s="8"/>
    </row>
    <row r="419">
      <c r="A419" s="72"/>
      <c r="B419" s="76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8"/>
      <c r="X419" s="8"/>
      <c r="Y419" s="8"/>
      <c r="Z419" s="8"/>
      <c r="AA419" s="8"/>
    </row>
    <row r="420">
      <c r="A420" s="72"/>
      <c r="B420" s="76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8"/>
      <c r="X420" s="8"/>
      <c r="Y420" s="8"/>
      <c r="Z420" s="8"/>
      <c r="AA420" s="8"/>
    </row>
    <row r="421">
      <c r="A421" s="72"/>
      <c r="B421" s="76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8"/>
      <c r="X421" s="8"/>
      <c r="Y421" s="8"/>
      <c r="Z421" s="8"/>
      <c r="AA421" s="8"/>
    </row>
    <row r="422">
      <c r="A422" s="72"/>
      <c r="B422" s="76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8"/>
      <c r="X422" s="8"/>
      <c r="Y422" s="8"/>
      <c r="Z422" s="8"/>
      <c r="AA422" s="8"/>
    </row>
    <row r="423">
      <c r="A423" s="72"/>
      <c r="B423" s="76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8"/>
      <c r="X423" s="8"/>
      <c r="Y423" s="8"/>
      <c r="Z423" s="8"/>
      <c r="AA423" s="8"/>
    </row>
    <row r="424">
      <c r="A424" s="72"/>
      <c r="B424" s="76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8"/>
      <c r="X424" s="8"/>
      <c r="Y424" s="8"/>
      <c r="Z424" s="8"/>
      <c r="AA424" s="8"/>
    </row>
    <row r="425">
      <c r="A425" s="72"/>
      <c r="B425" s="76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8"/>
      <c r="X425" s="8"/>
      <c r="Y425" s="8"/>
      <c r="Z425" s="8"/>
      <c r="AA425" s="8"/>
    </row>
    <row r="426">
      <c r="A426" s="72"/>
      <c r="B426" s="76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8"/>
      <c r="X426" s="8"/>
      <c r="Y426" s="8"/>
      <c r="Z426" s="8"/>
      <c r="AA426" s="8"/>
    </row>
    <row r="427">
      <c r="A427" s="72"/>
      <c r="B427" s="76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8"/>
      <c r="X427" s="8"/>
      <c r="Y427" s="8"/>
      <c r="Z427" s="8"/>
      <c r="AA427" s="8"/>
    </row>
    <row r="428">
      <c r="A428" s="72"/>
      <c r="B428" s="76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8"/>
      <c r="X428" s="8"/>
      <c r="Y428" s="8"/>
      <c r="Z428" s="8"/>
      <c r="AA428" s="8"/>
    </row>
    <row r="429">
      <c r="A429" s="72"/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8"/>
      <c r="X429" s="8"/>
      <c r="Y429" s="8"/>
      <c r="Z429" s="8"/>
      <c r="AA429" s="8"/>
    </row>
    <row r="430">
      <c r="A430" s="72"/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8"/>
      <c r="X430" s="8"/>
      <c r="Y430" s="8"/>
      <c r="Z430" s="8"/>
      <c r="AA430" s="8"/>
    </row>
    <row r="431">
      <c r="A431" s="72"/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8"/>
      <c r="X431" s="8"/>
      <c r="Y431" s="8"/>
      <c r="Z431" s="8"/>
      <c r="AA431" s="8"/>
    </row>
    <row r="432">
      <c r="A432" s="72"/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8"/>
      <c r="X432" s="8"/>
      <c r="Y432" s="8"/>
      <c r="Z432" s="8"/>
      <c r="AA432" s="8"/>
    </row>
    <row r="433">
      <c r="A433" s="72"/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8"/>
      <c r="X433" s="8"/>
      <c r="Y433" s="8"/>
      <c r="Z433" s="8"/>
      <c r="AA433" s="8"/>
    </row>
    <row r="434">
      <c r="A434" s="72"/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8"/>
      <c r="X434" s="8"/>
      <c r="Y434" s="8"/>
      <c r="Z434" s="8"/>
      <c r="AA434" s="8"/>
    </row>
    <row r="435">
      <c r="A435" s="72"/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8"/>
      <c r="X435" s="8"/>
      <c r="Y435" s="8"/>
      <c r="Z435" s="8"/>
      <c r="AA435" s="8"/>
    </row>
    <row r="436">
      <c r="A436" s="72"/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8"/>
      <c r="X436" s="8"/>
      <c r="Y436" s="8"/>
      <c r="Z436" s="8"/>
      <c r="AA436" s="8"/>
    </row>
    <row r="437">
      <c r="A437" s="72"/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8"/>
      <c r="X437" s="8"/>
      <c r="Y437" s="8"/>
      <c r="Z437" s="8"/>
      <c r="AA437" s="8"/>
    </row>
    <row r="438">
      <c r="A438" s="72"/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8"/>
      <c r="X438" s="8"/>
      <c r="Y438" s="8"/>
      <c r="Z438" s="8"/>
      <c r="AA438" s="8"/>
    </row>
    <row r="439">
      <c r="A439" s="72"/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8"/>
      <c r="X439" s="8"/>
      <c r="Y439" s="8"/>
      <c r="Z439" s="8"/>
      <c r="AA439" s="8"/>
    </row>
    <row r="440">
      <c r="A440" s="72"/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8"/>
      <c r="X440" s="8"/>
      <c r="Y440" s="8"/>
      <c r="Z440" s="8"/>
      <c r="AA440" s="8"/>
    </row>
    <row r="441">
      <c r="A441" s="72"/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8"/>
      <c r="X441" s="8"/>
      <c r="Y441" s="8"/>
      <c r="Z441" s="8"/>
      <c r="AA441" s="8"/>
    </row>
    <row r="442">
      <c r="A442" s="72"/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8"/>
      <c r="X442" s="8"/>
      <c r="Y442" s="8"/>
      <c r="Z442" s="8"/>
      <c r="AA442" s="8"/>
    </row>
    <row r="443">
      <c r="A443" s="72"/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8"/>
      <c r="X443" s="8"/>
      <c r="Y443" s="8"/>
      <c r="Z443" s="8"/>
      <c r="AA443" s="8"/>
    </row>
    <row r="444">
      <c r="A444" s="72"/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8"/>
      <c r="X444" s="8"/>
      <c r="Y444" s="8"/>
      <c r="Z444" s="8"/>
      <c r="AA444" s="8"/>
    </row>
    <row r="445">
      <c r="A445" s="72"/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8"/>
      <c r="X445" s="8"/>
      <c r="Y445" s="8"/>
      <c r="Z445" s="8"/>
      <c r="AA445" s="8"/>
    </row>
    <row r="446">
      <c r="A446" s="72"/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8"/>
      <c r="X446" s="8"/>
      <c r="Y446" s="8"/>
      <c r="Z446" s="8"/>
      <c r="AA446" s="8"/>
    </row>
    <row r="447">
      <c r="A447" s="72"/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8"/>
      <c r="X447" s="8"/>
      <c r="Y447" s="8"/>
      <c r="Z447" s="8"/>
      <c r="AA447" s="8"/>
    </row>
    <row r="448">
      <c r="A448" s="72"/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8"/>
      <c r="X448" s="8"/>
      <c r="Y448" s="8"/>
      <c r="Z448" s="8"/>
      <c r="AA448" s="8"/>
    </row>
    <row r="449">
      <c r="A449" s="72"/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8"/>
      <c r="X449" s="8"/>
      <c r="Y449" s="8"/>
      <c r="Z449" s="8"/>
      <c r="AA449" s="8"/>
    </row>
    <row r="450">
      <c r="A450" s="72"/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8"/>
      <c r="X450" s="8"/>
      <c r="Y450" s="8"/>
      <c r="Z450" s="8"/>
      <c r="AA450" s="8"/>
    </row>
    <row r="451">
      <c r="A451" s="72"/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8"/>
      <c r="X451" s="8"/>
      <c r="Y451" s="8"/>
      <c r="Z451" s="8"/>
      <c r="AA451" s="8"/>
    </row>
    <row r="452">
      <c r="A452" s="72"/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8"/>
      <c r="X452" s="8"/>
      <c r="Y452" s="8"/>
      <c r="Z452" s="8"/>
      <c r="AA452" s="8"/>
    </row>
    <row r="453">
      <c r="A453" s="72"/>
      <c r="B453" s="76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8"/>
      <c r="X453" s="8"/>
      <c r="Y453" s="8"/>
      <c r="Z453" s="8"/>
      <c r="AA453" s="8"/>
    </row>
    <row r="454">
      <c r="A454" s="72"/>
      <c r="B454" s="76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8"/>
      <c r="X454" s="8"/>
      <c r="Y454" s="8"/>
      <c r="Z454" s="8"/>
      <c r="AA454" s="8"/>
    </row>
    <row r="455">
      <c r="A455" s="72"/>
      <c r="B455" s="76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8"/>
      <c r="X455" s="8"/>
      <c r="Y455" s="8"/>
      <c r="Z455" s="8"/>
      <c r="AA455" s="8"/>
    </row>
    <row r="456">
      <c r="A456" s="72"/>
      <c r="B456" s="76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8"/>
      <c r="X456" s="8"/>
      <c r="Y456" s="8"/>
      <c r="Z456" s="8"/>
      <c r="AA456" s="8"/>
    </row>
    <row r="457">
      <c r="A457" s="72"/>
      <c r="B457" s="76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8"/>
      <c r="X457" s="8"/>
      <c r="Y457" s="8"/>
      <c r="Z457" s="8"/>
      <c r="AA457" s="8"/>
    </row>
    <row r="458">
      <c r="A458" s="72"/>
      <c r="B458" s="76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8"/>
      <c r="X458" s="8"/>
      <c r="Y458" s="8"/>
      <c r="Z458" s="8"/>
      <c r="AA458" s="8"/>
    </row>
    <row r="459">
      <c r="A459" s="72"/>
      <c r="B459" s="76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8"/>
      <c r="X459" s="8"/>
      <c r="Y459" s="8"/>
      <c r="Z459" s="8"/>
      <c r="AA459" s="8"/>
    </row>
    <row r="460">
      <c r="A460" s="72"/>
      <c r="B460" s="76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8"/>
      <c r="X460" s="8"/>
      <c r="Y460" s="8"/>
      <c r="Z460" s="8"/>
      <c r="AA460" s="8"/>
    </row>
    <row r="461">
      <c r="A461" s="72"/>
      <c r="B461" s="76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8"/>
      <c r="X461" s="8"/>
      <c r="Y461" s="8"/>
      <c r="Z461" s="8"/>
      <c r="AA461" s="8"/>
    </row>
    <row r="462">
      <c r="A462" s="72"/>
      <c r="B462" s="76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8"/>
      <c r="X462" s="8"/>
      <c r="Y462" s="8"/>
      <c r="Z462" s="8"/>
      <c r="AA462" s="8"/>
    </row>
    <row r="463">
      <c r="A463" s="72"/>
      <c r="B463" s="76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8"/>
      <c r="X463" s="8"/>
      <c r="Y463" s="8"/>
      <c r="Z463" s="8"/>
      <c r="AA463" s="8"/>
    </row>
    <row r="464">
      <c r="A464" s="72"/>
      <c r="B464" s="76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8"/>
      <c r="X464" s="8"/>
      <c r="Y464" s="8"/>
      <c r="Z464" s="8"/>
      <c r="AA464" s="8"/>
    </row>
    <row r="465">
      <c r="A465" s="72"/>
      <c r="B465" s="76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8"/>
      <c r="X465" s="8"/>
      <c r="Y465" s="8"/>
      <c r="Z465" s="8"/>
      <c r="AA465" s="8"/>
    </row>
    <row r="466">
      <c r="A466" s="72"/>
      <c r="B466" s="76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8"/>
      <c r="X466" s="8"/>
      <c r="Y466" s="8"/>
      <c r="Z466" s="8"/>
      <c r="AA466" s="8"/>
    </row>
    <row r="467">
      <c r="A467" s="72"/>
      <c r="B467" s="76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8"/>
      <c r="X467" s="8"/>
      <c r="Y467" s="8"/>
      <c r="Z467" s="8"/>
      <c r="AA467" s="8"/>
    </row>
    <row r="468">
      <c r="A468" s="72"/>
      <c r="B468" s="76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8"/>
      <c r="X468" s="8"/>
      <c r="Y468" s="8"/>
      <c r="Z468" s="8"/>
      <c r="AA468" s="8"/>
    </row>
    <row r="469">
      <c r="A469" s="72"/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8"/>
      <c r="X469" s="8"/>
      <c r="Y469" s="8"/>
      <c r="Z469" s="8"/>
      <c r="AA469" s="8"/>
    </row>
    <row r="470">
      <c r="A470" s="72"/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8"/>
      <c r="X470" s="8"/>
      <c r="Y470" s="8"/>
      <c r="Z470" s="8"/>
      <c r="AA470" s="8"/>
    </row>
    <row r="471">
      <c r="A471" s="72"/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8"/>
      <c r="X471" s="8"/>
      <c r="Y471" s="8"/>
      <c r="Z471" s="8"/>
      <c r="AA471" s="8"/>
    </row>
    <row r="472">
      <c r="A472" s="72"/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8"/>
      <c r="X472" s="8"/>
      <c r="Y472" s="8"/>
      <c r="Z472" s="8"/>
      <c r="AA472" s="8"/>
    </row>
    <row r="473">
      <c r="A473" s="72"/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8"/>
      <c r="X473" s="8"/>
      <c r="Y473" s="8"/>
      <c r="Z473" s="8"/>
      <c r="AA473" s="8"/>
    </row>
    <row r="474">
      <c r="A474" s="72"/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8"/>
      <c r="X474" s="8"/>
      <c r="Y474" s="8"/>
      <c r="Z474" s="8"/>
      <c r="AA474" s="8"/>
    </row>
    <row r="475">
      <c r="A475" s="72"/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8"/>
      <c r="X475" s="8"/>
      <c r="Y475" s="8"/>
      <c r="Z475" s="8"/>
      <c r="AA475" s="8"/>
    </row>
    <row r="476">
      <c r="A476" s="72"/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8"/>
      <c r="X476" s="8"/>
      <c r="Y476" s="8"/>
      <c r="Z476" s="8"/>
      <c r="AA476" s="8"/>
    </row>
    <row r="477">
      <c r="A477" s="72"/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8"/>
      <c r="X477" s="8"/>
      <c r="Y477" s="8"/>
      <c r="Z477" s="8"/>
      <c r="AA477" s="8"/>
    </row>
    <row r="478">
      <c r="A478" s="72"/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8"/>
      <c r="X478" s="8"/>
      <c r="Y478" s="8"/>
      <c r="Z478" s="8"/>
      <c r="AA478" s="8"/>
    </row>
    <row r="479">
      <c r="A479" s="72"/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8"/>
      <c r="X479" s="8"/>
      <c r="Y479" s="8"/>
      <c r="Z479" s="8"/>
      <c r="AA479" s="8"/>
    </row>
    <row r="480">
      <c r="A480" s="72"/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8"/>
      <c r="X480" s="8"/>
      <c r="Y480" s="8"/>
      <c r="Z480" s="8"/>
      <c r="AA480" s="8"/>
    </row>
    <row r="481">
      <c r="A481" s="72"/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8"/>
      <c r="X481" s="8"/>
      <c r="Y481" s="8"/>
      <c r="Z481" s="8"/>
      <c r="AA481" s="8"/>
    </row>
    <row r="482">
      <c r="A482" s="72"/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8"/>
      <c r="X482" s="8"/>
      <c r="Y482" s="8"/>
      <c r="Z482" s="8"/>
      <c r="AA482" s="8"/>
    </row>
    <row r="483">
      <c r="A483" s="72"/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8"/>
      <c r="X483" s="8"/>
      <c r="Y483" s="8"/>
      <c r="Z483" s="8"/>
      <c r="AA483" s="8"/>
    </row>
    <row r="484">
      <c r="A484" s="72"/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8"/>
      <c r="X484" s="8"/>
      <c r="Y484" s="8"/>
      <c r="Z484" s="8"/>
      <c r="AA484" s="8"/>
    </row>
    <row r="485">
      <c r="A485" s="72"/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8"/>
      <c r="X485" s="8"/>
      <c r="Y485" s="8"/>
      <c r="Z485" s="8"/>
      <c r="AA485" s="8"/>
    </row>
    <row r="486">
      <c r="A486" s="72"/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8"/>
      <c r="X486" s="8"/>
      <c r="Y486" s="8"/>
      <c r="Z486" s="8"/>
      <c r="AA486" s="8"/>
    </row>
    <row r="487">
      <c r="A487" s="72"/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8"/>
      <c r="X487" s="8"/>
      <c r="Y487" s="8"/>
      <c r="Z487" s="8"/>
      <c r="AA487" s="8"/>
    </row>
    <row r="488">
      <c r="A488" s="72"/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8"/>
      <c r="X488" s="8"/>
      <c r="Y488" s="8"/>
      <c r="Z488" s="8"/>
      <c r="AA488" s="8"/>
    </row>
    <row r="489">
      <c r="A489" s="72"/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8"/>
      <c r="X489" s="8"/>
      <c r="Y489" s="8"/>
      <c r="Z489" s="8"/>
      <c r="AA489" s="8"/>
    </row>
    <row r="490">
      <c r="A490" s="72"/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8"/>
      <c r="X490" s="8"/>
      <c r="Y490" s="8"/>
      <c r="Z490" s="8"/>
      <c r="AA490" s="8"/>
    </row>
    <row r="491">
      <c r="A491" s="72"/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8"/>
      <c r="X491" s="8"/>
      <c r="Y491" s="8"/>
      <c r="Z491" s="8"/>
      <c r="AA491" s="8"/>
    </row>
    <row r="492">
      <c r="A492" s="72"/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8"/>
      <c r="X492" s="8"/>
      <c r="Y492" s="8"/>
      <c r="Z492" s="8"/>
      <c r="AA492" s="8"/>
    </row>
    <row r="493">
      <c r="A493" s="72"/>
      <c r="B493" s="76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8"/>
      <c r="X493" s="8"/>
      <c r="Y493" s="8"/>
      <c r="Z493" s="8"/>
      <c r="AA493" s="8"/>
    </row>
    <row r="494">
      <c r="A494" s="72"/>
      <c r="B494" s="76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8"/>
      <c r="X494" s="8"/>
      <c r="Y494" s="8"/>
      <c r="Z494" s="8"/>
      <c r="AA494" s="8"/>
    </row>
    <row r="495">
      <c r="A495" s="72"/>
      <c r="B495" s="76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8"/>
      <c r="X495" s="8"/>
      <c r="Y495" s="8"/>
      <c r="Z495" s="8"/>
      <c r="AA495" s="8"/>
    </row>
    <row r="496">
      <c r="A496" s="72"/>
      <c r="B496" s="76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8"/>
      <c r="X496" s="8"/>
      <c r="Y496" s="8"/>
      <c r="Z496" s="8"/>
      <c r="AA496" s="8"/>
    </row>
    <row r="497">
      <c r="A497" s="72"/>
      <c r="B497" s="76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8"/>
      <c r="X497" s="8"/>
      <c r="Y497" s="8"/>
      <c r="Z497" s="8"/>
      <c r="AA497" s="8"/>
    </row>
    <row r="498">
      <c r="A498" s="72"/>
      <c r="B498" s="76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8"/>
      <c r="X498" s="8"/>
      <c r="Y498" s="8"/>
      <c r="Z498" s="8"/>
      <c r="AA498" s="8"/>
    </row>
    <row r="499">
      <c r="A499" s="72"/>
      <c r="B499" s="76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8"/>
      <c r="X499" s="8"/>
      <c r="Y499" s="8"/>
      <c r="Z499" s="8"/>
      <c r="AA499" s="8"/>
    </row>
    <row r="500">
      <c r="A500" s="72"/>
      <c r="B500" s="76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8"/>
      <c r="X500" s="8"/>
      <c r="Y500" s="8"/>
      <c r="Z500" s="8"/>
      <c r="AA500" s="8"/>
    </row>
    <row r="501">
      <c r="A501" s="72"/>
      <c r="B501" s="76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8"/>
      <c r="X501" s="8"/>
      <c r="Y501" s="8"/>
      <c r="Z501" s="8"/>
      <c r="AA501" s="8"/>
    </row>
    <row r="502">
      <c r="A502" s="72"/>
      <c r="B502" s="76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8"/>
      <c r="X502" s="8"/>
      <c r="Y502" s="8"/>
      <c r="Z502" s="8"/>
      <c r="AA502" s="8"/>
    </row>
    <row r="503">
      <c r="A503" s="72"/>
      <c r="B503" s="76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8"/>
      <c r="X503" s="8"/>
      <c r="Y503" s="8"/>
      <c r="Z503" s="8"/>
      <c r="AA503" s="8"/>
    </row>
    <row r="504">
      <c r="A504" s="72"/>
      <c r="B504" s="76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8"/>
      <c r="X504" s="8"/>
      <c r="Y504" s="8"/>
      <c r="Z504" s="8"/>
      <c r="AA504" s="8"/>
    </row>
    <row r="505">
      <c r="A505" s="72"/>
      <c r="B505" s="76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8"/>
      <c r="X505" s="8"/>
      <c r="Y505" s="8"/>
      <c r="Z505" s="8"/>
      <c r="AA505" s="8"/>
    </row>
    <row r="506">
      <c r="A506" s="72"/>
      <c r="B506" s="76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8"/>
      <c r="X506" s="8"/>
      <c r="Y506" s="8"/>
      <c r="Z506" s="8"/>
      <c r="AA506" s="8"/>
    </row>
    <row r="507">
      <c r="A507" s="72"/>
      <c r="B507" s="76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8"/>
      <c r="X507" s="8"/>
      <c r="Y507" s="8"/>
      <c r="Z507" s="8"/>
      <c r="AA507" s="8"/>
    </row>
    <row r="508">
      <c r="A508" s="72"/>
      <c r="B508" s="76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8"/>
      <c r="X508" s="8"/>
      <c r="Y508" s="8"/>
      <c r="Z508" s="8"/>
      <c r="AA508" s="8"/>
    </row>
    <row r="509">
      <c r="A509" s="72"/>
      <c r="B509" s="76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8"/>
      <c r="X509" s="8"/>
      <c r="Y509" s="8"/>
      <c r="Z509" s="8"/>
      <c r="AA509" s="8"/>
    </row>
    <row r="510">
      <c r="A510" s="72"/>
      <c r="B510" s="76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8"/>
      <c r="X510" s="8"/>
      <c r="Y510" s="8"/>
      <c r="Z510" s="8"/>
      <c r="AA510" s="8"/>
    </row>
    <row r="511">
      <c r="A511" s="72"/>
      <c r="B511" s="76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8"/>
      <c r="X511" s="8"/>
      <c r="Y511" s="8"/>
      <c r="Z511" s="8"/>
      <c r="AA511" s="8"/>
    </row>
    <row r="512">
      <c r="A512" s="72"/>
      <c r="B512" s="76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8"/>
      <c r="X512" s="8"/>
      <c r="Y512" s="8"/>
      <c r="Z512" s="8"/>
      <c r="AA512" s="8"/>
    </row>
    <row r="513">
      <c r="A513" s="72"/>
      <c r="B513" s="76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8"/>
      <c r="X513" s="8"/>
      <c r="Y513" s="8"/>
      <c r="Z513" s="8"/>
      <c r="AA513" s="8"/>
    </row>
    <row r="514">
      <c r="A514" s="72"/>
      <c r="B514" s="76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8"/>
      <c r="X514" s="8"/>
      <c r="Y514" s="8"/>
      <c r="Z514" s="8"/>
      <c r="AA514" s="8"/>
    </row>
    <row r="515">
      <c r="A515" s="72"/>
      <c r="B515" s="76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8"/>
      <c r="X515" s="8"/>
      <c r="Y515" s="8"/>
      <c r="Z515" s="8"/>
      <c r="AA515" s="8"/>
    </row>
    <row r="516">
      <c r="A516" s="72"/>
      <c r="B516" s="76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8"/>
      <c r="X516" s="8"/>
      <c r="Y516" s="8"/>
      <c r="Z516" s="8"/>
      <c r="AA516" s="8"/>
    </row>
    <row r="517">
      <c r="A517" s="72"/>
      <c r="B517" s="76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8"/>
      <c r="X517" s="8"/>
      <c r="Y517" s="8"/>
      <c r="Z517" s="8"/>
      <c r="AA517" s="8"/>
    </row>
    <row r="518">
      <c r="A518" s="72"/>
      <c r="B518" s="76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8"/>
      <c r="X518" s="8"/>
      <c r="Y518" s="8"/>
      <c r="Z518" s="8"/>
      <c r="AA518" s="8"/>
    </row>
    <row r="519">
      <c r="A519" s="72"/>
      <c r="B519" s="76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8"/>
      <c r="X519" s="8"/>
      <c r="Y519" s="8"/>
      <c r="Z519" s="8"/>
      <c r="AA519" s="8"/>
    </row>
    <row r="520">
      <c r="A520" s="72"/>
      <c r="B520" s="76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8"/>
      <c r="X520" s="8"/>
      <c r="Y520" s="8"/>
      <c r="Z520" s="8"/>
      <c r="AA520" s="8"/>
    </row>
    <row r="521">
      <c r="A521" s="72"/>
      <c r="B521" s="76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8"/>
      <c r="X521" s="8"/>
      <c r="Y521" s="8"/>
      <c r="Z521" s="8"/>
      <c r="AA521" s="8"/>
    </row>
    <row r="522">
      <c r="A522" s="72"/>
      <c r="B522" s="76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8"/>
      <c r="X522" s="8"/>
      <c r="Y522" s="8"/>
      <c r="Z522" s="8"/>
      <c r="AA522" s="8"/>
    </row>
    <row r="523">
      <c r="A523" s="72"/>
      <c r="B523" s="76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8"/>
      <c r="X523" s="8"/>
      <c r="Y523" s="8"/>
      <c r="Z523" s="8"/>
      <c r="AA523" s="8"/>
    </row>
    <row r="524">
      <c r="A524" s="72"/>
      <c r="B524" s="76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8"/>
      <c r="X524" s="8"/>
      <c r="Y524" s="8"/>
      <c r="Z524" s="8"/>
      <c r="AA524" s="8"/>
    </row>
    <row r="525">
      <c r="A525" s="72"/>
      <c r="B525" s="76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8"/>
      <c r="X525" s="8"/>
      <c r="Y525" s="8"/>
      <c r="Z525" s="8"/>
      <c r="AA525" s="8"/>
    </row>
    <row r="526">
      <c r="A526" s="72"/>
      <c r="B526" s="76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8"/>
      <c r="X526" s="8"/>
      <c r="Y526" s="8"/>
      <c r="Z526" s="8"/>
      <c r="AA526" s="8"/>
    </row>
    <row r="527">
      <c r="A527" s="72"/>
      <c r="B527" s="76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8"/>
      <c r="X527" s="8"/>
      <c r="Y527" s="8"/>
      <c r="Z527" s="8"/>
      <c r="AA527" s="8"/>
    </row>
    <row r="528">
      <c r="A528" s="72"/>
      <c r="B528" s="76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8"/>
      <c r="X528" s="8"/>
      <c r="Y528" s="8"/>
      <c r="Z528" s="8"/>
      <c r="AA528" s="8"/>
    </row>
    <row r="529">
      <c r="A529" s="72"/>
      <c r="B529" s="76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8"/>
      <c r="X529" s="8"/>
      <c r="Y529" s="8"/>
      <c r="Z529" s="8"/>
      <c r="AA529" s="8"/>
    </row>
    <row r="530">
      <c r="A530" s="72"/>
      <c r="B530" s="76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8"/>
      <c r="X530" s="8"/>
      <c r="Y530" s="8"/>
      <c r="Z530" s="8"/>
      <c r="AA530" s="8"/>
    </row>
    <row r="531">
      <c r="A531" s="72"/>
      <c r="B531" s="76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8"/>
      <c r="X531" s="8"/>
      <c r="Y531" s="8"/>
      <c r="Z531" s="8"/>
      <c r="AA531" s="8"/>
    </row>
    <row r="532">
      <c r="A532" s="72"/>
      <c r="B532" s="76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8"/>
      <c r="X532" s="8"/>
      <c r="Y532" s="8"/>
      <c r="Z532" s="8"/>
      <c r="AA532" s="8"/>
    </row>
    <row r="533">
      <c r="A533" s="72"/>
      <c r="B533" s="76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8"/>
      <c r="X533" s="8"/>
      <c r="Y533" s="8"/>
      <c r="Z533" s="8"/>
      <c r="AA533" s="8"/>
    </row>
    <row r="534">
      <c r="A534" s="72"/>
      <c r="B534" s="76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8"/>
      <c r="X534" s="8"/>
      <c r="Y534" s="8"/>
      <c r="Z534" s="8"/>
      <c r="AA534" s="8"/>
    </row>
    <row r="535">
      <c r="A535" s="72"/>
      <c r="B535" s="76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8"/>
      <c r="X535" s="8"/>
      <c r="Y535" s="8"/>
      <c r="Z535" s="8"/>
      <c r="AA535" s="8"/>
    </row>
    <row r="536">
      <c r="A536" s="72"/>
      <c r="B536" s="76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8"/>
      <c r="X536" s="8"/>
      <c r="Y536" s="8"/>
      <c r="Z536" s="8"/>
      <c r="AA536" s="8"/>
    </row>
    <row r="537">
      <c r="A537" s="72"/>
      <c r="B537" s="76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8"/>
      <c r="X537" s="8"/>
      <c r="Y537" s="8"/>
      <c r="Z537" s="8"/>
      <c r="AA537" s="8"/>
    </row>
    <row r="538">
      <c r="A538" s="72"/>
      <c r="B538" s="76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8"/>
      <c r="X538" s="8"/>
      <c r="Y538" s="8"/>
      <c r="Z538" s="8"/>
      <c r="AA538" s="8"/>
    </row>
    <row r="539">
      <c r="A539" s="72"/>
      <c r="B539" s="76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8"/>
      <c r="X539" s="8"/>
      <c r="Y539" s="8"/>
      <c r="Z539" s="8"/>
      <c r="AA539" s="8"/>
    </row>
    <row r="540">
      <c r="A540" s="72"/>
      <c r="B540" s="76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8"/>
      <c r="X540" s="8"/>
      <c r="Y540" s="8"/>
      <c r="Z540" s="8"/>
      <c r="AA540" s="8"/>
    </row>
    <row r="541">
      <c r="A541" s="72"/>
      <c r="B541" s="76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8"/>
      <c r="X541" s="8"/>
      <c r="Y541" s="8"/>
      <c r="Z541" s="8"/>
      <c r="AA541" s="8"/>
    </row>
    <row r="542">
      <c r="A542" s="72"/>
      <c r="B542" s="76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8"/>
      <c r="X542" s="8"/>
      <c r="Y542" s="8"/>
      <c r="Z542" s="8"/>
      <c r="AA542" s="8"/>
    </row>
    <row r="543">
      <c r="A543" s="72"/>
      <c r="B543" s="76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8"/>
      <c r="X543" s="8"/>
      <c r="Y543" s="8"/>
      <c r="Z543" s="8"/>
      <c r="AA543" s="8"/>
    </row>
    <row r="544">
      <c r="A544" s="72"/>
      <c r="B544" s="76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8"/>
      <c r="X544" s="8"/>
      <c r="Y544" s="8"/>
      <c r="Z544" s="8"/>
      <c r="AA544" s="8"/>
    </row>
    <row r="545">
      <c r="A545" s="72"/>
      <c r="B545" s="76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8"/>
      <c r="X545" s="8"/>
      <c r="Y545" s="8"/>
      <c r="Z545" s="8"/>
      <c r="AA545" s="8"/>
    </row>
    <row r="546">
      <c r="A546" s="72"/>
      <c r="B546" s="76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8"/>
      <c r="X546" s="8"/>
      <c r="Y546" s="8"/>
      <c r="Z546" s="8"/>
      <c r="AA546" s="8"/>
    </row>
    <row r="547">
      <c r="A547" s="72"/>
      <c r="B547" s="76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8"/>
      <c r="X547" s="8"/>
      <c r="Y547" s="8"/>
      <c r="Z547" s="8"/>
      <c r="AA547" s="8"/>
    </row>
    <row r="548">
      <c r="A548" s="72"/>
      <c r="B548" s="76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8"/>
      <c r="X548" s="8"/>
      <c r="Y548" s="8"/>
      <c r="Z548" s="8"/>
      <c r="AA548" s="8"/>
    </row>
    <row r="549">
      <c r="A549" s="72"/>
      <c r="B549" s="76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8"/>
      <c r="X549" s="8"/>
      <c r="Y549" s="8"/>
      <c r="Z549" s="8"/>
      <c r="AA549" s="8"/>
    </row>
    <row r="550">
      <c r="A550" s="72"/>
      <c r="B550" s="76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8"/>
      <c r="X550" s="8"/>
      <c r="Y550" s="8"/>
      <c r="Z550" s="8"/>
      <c r="AA550" s="8"/>
    </row>
    <row r="551">
      <c r="A551" s="72"/>
      <c r="B551" s="76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8"/>
      <c r="X551" s="8"/>
      <c r="Y551" s="8"/>
      <c r="Z551" s="8"/>
      <c r="AA551" s="8"/>
    </row>
    <row r="552">
      <c r="A552" s="72"/>
      <c r="B552" s="76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8"/>
      <c r="X552" s="8"/>
      <c r="Y552" s="8"/>
      <c r="Z552" s="8"/>
      <c r="AA552" s="8"/>
    </row>
    <row r="553">
      <c r="A553" s="72"/>
      <c r="B553" s="76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8"/>
      <c r="X553" s="8"/>
      <c r="Y553" s="8"/>
      <c r="Z553" s="8"/>
      <c r="AA553" s="8"/>
    </row>
    <row r="554">
      <c r="A554" s="72"/>
      <c r="B554" s="76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8"/>
      <c r="X554" s="8"/>
      <c r="Y554" s="8"/>
      <c r="Z554" s="8"/>
      <c r="AA554" s="8"/>
    </row>
    <row r="555">
      <c r="A555" s="72"/>
      <c r="B555" s="76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8"/>
      <c r="X555" s="8"/>
      <c r="Y555" s="8"/>
      <c r="Z555" s="8"/>
      <c r="AA555" s="8"/>
    </row>
    <row r="556">
      <c r="A556" s="72"/>
      <c r="B556" s="76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8"/>
      <c r="X556" s="8"/>
      <c r="Y556" s="8"/>
      <c r="Z556" s="8"/>
      <c r="AA556" s="8"/>
    </row>
    <row r="557">
      <c r="A557" s="72"/>
      <c r="B557" s="76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8"/>
      <c r="X557" s="8"/>
      <c r="Y557" s="8"/>
      <c r="Z557" s="8"/>
      <c r="AA557" s="8"/>
    </row>
    <row r="558">
      <c r="A558" s="72"/>
      <c r="B558" s="76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8"/>
      <c r="X558" s="8"/>
      <c r="Y558" s="8"/>
      <c r="Z558" s="8"/>
      <c r="AA558" s="8"/>
    </row>
    <row r="559">
      <c r="A559" s="72"/>
      <c r="B559" s="76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8"/>
      <c r="X559" s="8"/>
      <c r="Y559" s="8"/>
      <c r="Z559" s="8"/>
      <c r="AA559" s="8"/>
    </row>
    <row r="560">
      <c r="A560" s="72"/>
      <c r="B560" s="76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8"/>
      <c r="X560" s="8"/>
      <c r="Y560" s="8"/>
      <c r="Z560" s="8"/>
      <c r="AA560" s="8"/>
    </row>
    <row r="561">
      <c r="A561" s="72"/>
      <c r="B561" s="76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8"/>
      <c r="X561" s="8"/>
      <c r="Y561" s="8"/>
      <c r="Z561" s="8"/>
      <c r="AA561" s="8"/>
    </row>
    <row r="562">
      <c r="A562" s="72"/>
      <c r="B562" s="76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8"/>
      <c r="X562" s="8"/>
      <c r="Y562" s="8"/>
      <c r="Z562" s="8"/>
      <c r="AA562" s="8"/>
    </row>
    <row r="563">
      <c r="A563" s="72"/>
      <c r="B563" s="76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8"/>
      <c r="X563" s="8"/>
      <c r="Y563" s="8"/>
      <c r="Z563" s="8"/>
      <c r="AA563" s="8"/>
    </row>
    <row r="564">
      <c r="A564" s="72"/>
      <c r="B564" s="76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8"/>
      <c r="X564" s="8"/>
      <c r="Y564" s="8"/>
      <c r="Z564" s="8"/>
      <c r="AA564" s="8"/>
    </row>
    <row r="565">
      <c r="A565" s="72"/>
      <c r="B565" s="76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8"/>
      <c r="X565" s="8"/>
      <c r="Y565" s="8"/>
      <c r="Z565" s="8"/>
      <c r="AA565" s="8"/>
    </row>
    <row r="566">
      <c r="A566" s="72"/>
      <c r="B566" s="76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8"/>
      <c r="X566" s="8"/>
      <c r="Y566" s="8"/>
      <c r="Z566" s="8"/>
      <c r="AA566" s="8"/>
    </row>
    <row r="567">
      <c r="A567" s="72"/>
      <c r="B567" s="76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8"/>
      <c r="X567" s="8"/>
      <c r="Y567" s="8"/>
      <c r="Z567" s="8"/>
      <c r="AA567" s="8"/>
    </row>
    <row r="568">
      <c r="A568" s="72"/>
      <c r="B568" s="76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8"/>
      <c r="X568" s="8"/>
      <c r="Y568" s="8"/>
      <c r="Z568" s="8"/>
      <c r="AA568" s="8"/>
    </row>
    <row r="569">
      <c r="A569" s="72"/>
      <c r="B569" s="76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8"/>
      <c r="X569" s="8"/>
      <c r="Y569" s="8"/>
      <c r="Z569" s="8"/>
      <c r="AA569" s="8"/>
    </row>
    <row r="570">
      <c r="A570" s="72"/>
      <c r="B570" s="76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8"/>
      <c r="X570" s="8"/>
      <c r="Y570" s="8"/>
      <c r="Z570" s="8"/>
      <c r="AA570" s="8"/>
    </row>
    <row r="571">
      <c r="A571" s="72"/>
      <c r="B571" s="76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8"/>
      <c r="X571" s="8"/>
      <c r="Y571" s="8"/>
      <c r="Z571" s="8"/>
      <c r="AA571" s="8"/>
    </row>
    <row r="572">
      <c r="A572" s="72"/>
      <c r="B572" s="76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8"/>
      <c r="X572" s="8"/>
      <c r="Y572" s="8"/>
      <c r="Z572" s="8"/>
      <c r="AA572" s="8"/>
    </row>
    <row r="573">
      <c r="A573" s="72"/>
      <c r="B573" s="76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8"/>
      <c r="X573" s="8"/>
      <c r="Y573" s="8"/>
      <c r="Z573" s="8"/>
      <c r="AA573" s="8"/>
    </row>
    <row r="574">
      <c r="A574" s="72"/>
      <c r="B574" s="76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8"/>
      <c r="X574" s="8"/>
      <c r="Y574" s="8"/>
      <c r="Z574" s="8"/>
      <c r="AA574" s="8"/>
    </row>
    <row r="575">
      <c r="A575" s="72"/>
      <c r="B575" s="76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8"/>
      <c r="X575" s="8"/>
      <c r="Y575" s="8"/>
      <c r="Z575" s="8"/>
      <c r="AA575" s="8"/>
    </row>
    <row r="576">
      <c r="A576" s="72"/>
      <c r="B576" s="76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8"/>
      <c r="X576" s="8"/>
      <c r="Y576" s="8"/>
      <c r="Z576" s="8"/>
      <c r="AA576" s="8"/>
    </row>
    <row r="577">
      <c r="A577" s="72"/>
      <c r="B577" s="76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8"/>
      <c r="X577" s="8"/>
      <c r="Y577" s="8"/>
      <c r="Z577" s="8"/>
      <c r="AA577" s="8"/>
    </row>
    <row r="578">
      <c r="A578" s="72"/>
      <c r="B578" s="76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8"/>
      <c r="X578" s="8"/>
      <c r="Y578" s="8"/>
      <c r="Z578" s="8"/>
      <c r="AA578" s="8"/>
    </row>
    <row r="579">
      <c r="A579" s="72"/>
      <c r="B579" s="76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8"/>
      <c r="X579" s="8"/>
      <c r="Y579" s="8"/>
      <c r="Z579" s="8"/>
      <c r="AA579" s="8"/>
    </row>
    <row r="580">
      <c r="A580" s="72"/>
      <c r="B580" s="76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8"/>
      <c r="X580" s="8"/>
      <c r="Y580" s="8"/>
      <c r="Z580" s="8"/>
      <c r="AA580" s="8"/>
    </row>
    <row r="581">
      <c r="A581" s="72"/>
      <c r="B581" s="76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8"/>
      <c r="X581" s="8"/>
      <c r="Y581" s="8"/>
      <c r="Z581" s="8"/>
      <c r="AA581" s="8"/>
    </row>
    <row r="582">
      <c r="A582" s="72"/>
      <c r="B582" s="76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8"/>
      <c r="X582" s="8"/>
      <c r="Y582" s="8"/>
      <c r="Z582" s="8"/>
      <c r="AA582" s="8"/>
    </row>
    <row r="583">
      <c r="A583" s="72"/>
      <c r="B583" s="76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8"/>
      <c r="X583" s="8"/>
      <c r="Y583" s="8"/>
      <c r="Z583" s="8"/>
      <c r="AA583" s="8"/>
    </row>
    <row r="584">
      <c r="A584" s="72"/>
      <c r="B584" s="76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8"/>
      <c r="X584" s="8"/>
      <c r="Y584" s="8"/>
      <c r="Z584" s="8"/>
      <c r="AA584" s="8"/>
    </row>
    <row r="585">
      <c r="A585" s="72"/>
      <c r="B585" s="76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8"/>
      <c r="X585" s="8"/>
      <c r="Y585" s="8"/>
      <c r="Z585" s="8"/>
      <c r="AA585" s="8"/>
    </row>
    <row r="586">
      <c r="A586" s="72"/>
      <c r="B586" s="76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8"/>
      <c r="X586" s="8"/>
      <c r="Y586" s="8"/>
      <c r="Z586" s="8"/>
      <c r="AA586" s="8"/>
    </row>
    <row r="587">
      <c r="A587" s="72"/>
      <c r="B587" s="76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8"/>
      <c r="X587" s="8"/>
      <c r="Y587" s="8"/>
      <c r="Z587" s="8"/>
      <c r="AA587" s="8"/>
    </row>
    <row r="588">
      <c r="A588" s="72"/>
      <c r="B588" s="76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8"/>
      <c r="X588" s="8"/>
      <c r="Y588" s="8"/>
      <c r="Z588" s="8"/>
      <c r="AA588" s="8"/>
    </row>
    <row r="589">
      <c r="A589" s="72"/>
      <c r="B589" s="76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8"/>
      <c r="X589" s="8"/>
      <c r="Y589" s="8"/>
      <c r="Z589" s="8"/>
      <c r="AA589" s="8"/>
    </row>
    <row r="590">
      <c r="A590" s="72"/>
      <c r="B590" s="76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8"/>
      <c r="X590" s="8"/>
      <c r="Y590" s="8"/>
      <c r="Z590" s="8"/>
      <c r="AA590" s="8"/>
    </row>
    <row r="591">
      <c r="A591" s="72"/>
      <c r="B591" s="76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8"/>
      <c r="X591" s="8"/>
      <c r="Y591" s="8"/>
      <c r="Z591" s="8"/>
      <c r="AA591" s="8"/>
    </row>
    <row r="592">
      <c r="A592" s="72"/>
      <c r="B592" s="76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8"/>
      <c r="X592" s="8"/>
      <c r="Y592" s="8"/>
      <c r="Z592" s="8"/>
      <c r="AA592" s="8"/>
    </row>
    <row r="593">
      <c r="A593" s="72"/>
      <c r="B593" s="76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8"/>
      <c r="X593" s="8"/>
      <c r="Y593" s="8"/>
      <c r="Z593" s="8"/>
      <c r="AA593" s="8"/>
    </row>
    <row r="594">
      <c r="A594" s="72"/>
      <c r="B594" s="76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8"/>
      <c r="X594" s="8"/>
      <c r="Y594" s="8"/>
      <c r="Z594" s="8"/>
      <c r="AA594" s="8"/>
    </row>
    <row r="595">
      <c r="A595" s="72"/>
      <c r="B595" s="76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8"/>
      <c r="X595" s="8"/>
      <c r="Y595" s="8"/>
      <c r="Z595" s="8"/>
      <c r="AA595" s="8"/>
    </row>
    <row r="596">
      <c r="A596" s="72"/>
      <c r="B596" s="76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8"/>
      <c r="X596" s="8"/>
      <c r="Y596" s="8"/>
      <c r="Z596" s="8"/>
      <c r="AA596" s="8"/>
    </row>
    <row r="597">
      <c r="A597" s="72"/>
      <c r="B597" s="76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8"/>
      <c r="X597" s="8"/>
      <c r="Y597" s="8"/>
      <c r="Z597" s="8"/>
      <c r="AA597" s="8"/>
    </row>
    <row r="598">
      <c r="A598" s="72"/>
      <c r="B598" s="76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8"/>
      <c r="X598" s="8"/>
      <c r="Y598" s="8"/>
      <c r="Z598" s="8"/>
      <c r="AA598" s="8"/>
    </row>
    <row r="599">
      <c r="A599" s="72"/>
      <c r="B599" s="76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8"/>
      <c r="X599" s="8"/>
      <c r="Y599" s="8"/>
      <c r="Z599" s="8"/>
      <c r="AA599" s="8"/>
    </row>
    <row r="600">
      <c r="A600" s="72"/>
      <c r="B600" s="76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8"/>
      <c r="X600" s="8"/>
      <c r="Y600" s="8"/>
      <c r="Z600" s="8"/>
      <c r="AA600" s="8"/>
    </row>
    <row r="601">
      <c r="A601" s="72"/>
      <c r="B601" s="76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8"/>
      <c r="X601" s="8"/>
      <c r="Y601" s="8"/>
      <c r="Z601" s="8"/>
      <c r="AA601" s="8"/>
    </row>
    <row r="602">
      <c r="A602" s="72"/>
      <c r="B602" s="76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8"/>
      <c r="X602" s="8"/>
      <c r="Y602" s="8"/>
      <c r="Z602" s="8"/>
      <c r="AA602" s="8"/>
    </row>
    <row r="603">
      <c r="A603" s="72"/>
      <c r="B603" s="76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8"/>
      <c r="X603" s="8"/>
      <c r="Y603" s="8"/>
      <c r="Z603" s="8"/>
      <c r="AA603" s="8"/>
    </row>
    <row r="604">
      <c r="A604" s="72"/>
      <c r="B604" s="76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8"/>
      <c r="X604" s="8"/>
      <c r="Y604" s="8"/>
      <c r="Z604" s="8"/>
      <c r="AA604" s="8"/>
    </row>
    <row r="605">
      <c r="A605" s="72"/>
      <c r="B605" s="76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8"/>
      <c r="X605" s="8"/>
      <c r="Y605" s="8"/>
      <c r="Z605" s="8"/>
      <c r="AA605" s="8"/>
    </row>
    <row r="606">
      <c r="A606" s="72"/>
      <c r="B606" s="76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8"/>
      <c r="X606" s="8"/>
      <c r="Y606" s="8"/>
      <c r="Z606" s="8"/>
      <c r="AA606" s="8"/>
    </row>
    <row r="607">
      <c r="A607" s="72"/>
      <c r="B607" s="76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8"/>
      <c r="X607" s="8"/>
      <c r="Y607" s="8"/>
      <c r="Z607" s="8"/>
      <c r="AA607" s="8"/>
    </row>
    <row r="608">
      <c r="A608" s="72"/>
      <c r="B608" s="76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8"/>
      <c r="X608" s="8"/>
      <c r="Y608" s="8"/>
      <c r="Z608" s="8"/>
      <c r="AA608" s="8"/>
    </row>
    <row r="609">
      <c r="A609" s="72"/>
      <c r="B609" s="76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8"/>
      <c r="X609" s="8"/>
      <c r="Y609" s="8"/>
      <c r="Z609" s="8"/>
      <c r="AA609" s="8"/>
    </row>
    <row r="610">
      <c r="A610" s="72"/>
      <c r="B610" s="76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8"/>
      <c r="X610" s="8"/>
      <c r="Y610" s="8"/>
      <c r="Z610" s="8"/>
      <c r="AA610" s="8"/>
    </row>
    <row r="611">
      <c r="A611" s="72"/>
      <c r="B611" s="76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8"/>
      <c r="X611" s="8"/>
      <c r="Y611" s="8"/>
      <c r="Z611" s="8"/>
      <c r="AA611" s="8"/>
    </row>
    <row r="612">
      <c r="A612" s="72"/>
      <c r="B612" s="76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8"/>
      <c r="X612" s="8"/>
      <c r="Y612" s="8"/>
      <c r="Z612" s="8"/>
      <c r="AA612" s="8"/>
    </row>
    <row r="613">
      <c r="A613" s="72"/>
      <c r="B613" s="76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8"/>
      <c r="X613" s="8"/>
      <c r="Y613" s="8"/>
      <c r="Z613" s="8"/>
      <c r="AA613" s="8"/>
    </row>
    <row r="614">
      <c r="A614" s="72"/>
      <c r="B614" s="76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8"/>
      <c r="X614" s="8"/>
      <c r="Y614" s="8"/>
      <c r="Z614" s="8"/>
      <c r="AA614" s="8"/>
    </row>
    <row r="615">
      <c r="A615" s="72"/>
      <c r="B615" s="76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8"/>
      <c r="X615" s="8"/>
      <c r="Y615" s="8"/>
      <c r="Z615" s="8"/>
      <c r="AA615" s="8"/>
    </row>
    <row r="616">
      <c r="A616" s="72"/>
      <c r="B616" s="76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8"/>
      <c r="X616" s="8"/>
      <c r="Y616" s="8"/>
      <c r="Z616" s="8"/>
      <c r="AA616" s="8"/>
    </row>
    <row r="617">
      <c r="A617" s="72"/>
      <c r="B617" s="76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8"/>
      <c r="X617" s="8"/>
      <c r="Y617" s="8"/>
      <c r="Z617" s="8"/>
      <c r="AA617" s="8"/>
    </row>
    <row r="618">
      <c r="A618" s="72"/>
      <c r="B618" s="76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8"/>
      <c r="X618" s="8"/>
      <c r="Y618" s="8"/>
      <c r="Z618" s="8"/>
      <c r="AA618" s="8"/>
    </row>
    <row r="619">
      <c r="A619" s="72"/>
      <c r="B619" s="76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8"/>
      <c r="X619" s="8"/>
      <c r="Y619" s="8"/>
      <c r="Z619" s="8"/>
      <c r="AA619" s="8"/>
    </row>
    <row r="620">
      <c r="A620" s="72"/>
      <c r="B620" s="76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8"/>
      <c r="X620" s="8"/>
      <c r="Y620" s="8"/>
      <c r="Z620" s="8"/>
      <c r="AA620" s="8"/>
    </row>
    <row r="621">
      <c r="A621" s="72"/>
      <c r="B621" s="76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8"/>
      <c r="X621" s="8"/>
      <c r="Y621" s="8"/>
      <c r="Z621" s="8"/>
      <c r="AA621" s="8"/>
    </row>
    <row r="622">
      <c r="A622" s="72"/>
      <c r="B622" s="76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8"/>
      <c r="X622" s="8"/>
      <c r="Y622" s="8"/>
      <c r="Z622" s="8"/>
      <c r="AA622" s="8"/>
    </row>
    <row r="623">
      <c r="A623" s="72"/>
      <c r="B623" s="76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8"/>
      <c r="X623" s="8"/>
      <c r="Y623" s="8"/>
      <c r="Z623" s="8"/>
      <c r="AA623" s="8"/>
    </row>
    <row r="624">
      <c r="A624" s="72"/>
      <c r="B624" s="76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8"/>
      <c r="X624" s="8"/>
      <c r="Y624" s="8"/>
      <c r="Z624" s="8"/>
      <c r="AA624" s="8"/>
    </row>
    <row r="625">
      <c r="A625" s="72"/>
      <c r="B625" s="76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8"/>
      <c r="X625" s="8"/>
      <c r="Y625" s="8"/>
      <c r="Z625" s="8"/>
      <c r="AA625" s="8"/>
    </row>
    <row r="626">
      <c r="A626" s="72"/>
      <c r="B626" s="76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8"/>
      <c r="X626" s="8"/>
      <c r="Y626" s="8"/>
      <c r="Z626" s="8"/>
      <c r="AA626" s="8"/>
    </row>
    <row r="627">
      <c r="A627" s="72"/>
      <c r="B627" s="76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8"/>
      <c r="X627" s="8"/>
      <c r="Y627" s="8"/>
      <c r="Z627" s="8"/>
      <c r="AA627" s="8"/>
    </row>
    <row r="628">
      <c r="A628" s="72"/>
      <c r="B628" s="76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8"/>
      <c r="X628" s="8"/>
      <c r="Y628" s="8"/>
      <c r="Z628" s="8"/>
      <c r="AA628" s="8"/>
    </row>
    <row r="629">
      <c r="A629" s="72"/>
      <c r="B629" s="76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8"/>
      <c r="X629" s="8"/>
      <c r="Y629" s="8"/>
      <c r="Z629" s="8"/>
      <c r="AA629" s="8"/>
    </row>
    <row r="630">
      <c r="A630" s="72"/>
      <c r="B630" s="76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8"/>
      <c r="X630" s="8"/>
      <c r="Y630" s="8"/>
      <c r="Z630" s="8"/>
      <c r="AA630" s="8"/>
    </row>
    <row r="631">
      <c r="A631" s="72"/>
      <c r="B631" s="76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8"/>
      <c r="X631" s="8"/>
      <c r="Y631" s="8"/>
      <c r="Z631" s="8"/>
      <c r="AA631" s="8"/>
    </row>
    <row r="632">
      <c r="A632" s="72"/>
      <c r="B632" s="76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8"/>
      <c r="X632" s="8"/>
      <c r="Y632" s="8"/>
      <c r="Z632" s="8"/>
      <c r="AA632" s="8"/>
    </row>
    <row r="633">
      <c r="A633" s="72"/>
      <c r="B633" s="76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8"/>
      <c r="X633" s="8"/>
      <c r="Y633" s="8"/>
      <c r="Z633" s="8"/>
      <c r="AA633" s="8"/>
    </row>
    <row r="634">
      <c r="A634" s="72"/>
      <c r="B634" s="76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8"/>
      <c r="X634" s="8"/>
      <c r="Y634" s="8"/>
      <c r="Z634" s="8"/>
      <c r="AA634" s="8"/>
    </row>
    <row r="635">
      <c r="A635" s="72"/>
      <c r="B635" s="76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8"/>
      <c r="X635" s="8"/>
      <c r="Y635" s="8"/>
      <c r="Z635" s="8"/>
      <c r="AA635" s="8"/>
    </row>
    <row r="636">
      <c r="A636" s="72"/>
      <c r="B636" s="76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8"/>
      <c r="X636" s="8"/>
      <c r="Y636" s="8"/>
      <c r="Z636" s="8"/>
      <c r="AA636" s="8"/>
    </row>
    <row r="637">
      <c r="A637" s="72"/>
      <c r="B637" s="76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8"/>
      <c r="X637" s="8"/>
      <c r="Y637" s="8"/>
      <c r="Z637" s="8"/>
      <c r="AA637" s="8"/>
    </row>
    <row r="638">
      <c r="A638" s="72"/>
      <c r="B638" s="76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8"/>
      <c r="X638" s="8"/>
      <c r="Y638" s="8"/>
      <c r="Z638" s="8"/>
      <c r="AA638" s="8"/>
    </row>
    <row r="639">
      <c r="A639" s="72"/>
      <c r="B639" s="76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8"/>
      <c r="X639" s="8"/>
      <c r="Y639" s="8"/>
      <c r="Z639" s="8"/>
      <c r="AA639" s="8"/>
    </row>
    <row r="640">
      <c r="A640" s="72"/>
      <c r="B640" s="76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8"/>
      <c r="X640" s="8"/>
      <c r="Y640" s="8"/>
      <c r="Z640" s="8"/>
      <c r="AA640" s="8"/>
    </row>
    <row r="641">
      <c r="A641" s="72"/>
      <c r="B641" s="76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8"/>
      <c r="X641" s="8"/>
      <c r="Y641" s="8"/>
      <c r="Z641" s="8"/>
      <c r="AA641" s="8"/>
    </row>
    <row r="642">
      <c r="A642" s="72"/>
      <c r="B642" s="76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8"/>
      <c r="X642" s="8"/>
      <c r="Y642" s="8"/>
      <c r="Z642" s="8"/>
      <c r="AA642" s="8"/>
    </row>
    <row r="643">
      <c r="A643" s="72"/>
      <c r="B643" s="76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8"/>
      <c r="X643" s="8"/>
      <c r="Y643" s="8"/>
      <c r="Z643" s="8"/>
      <c r="AA643" s="8"/>
    </row>
    <row r="644">
      <c r="A644" s="72"/>
      <c r="B644" s="76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8"/>
      <c r="X644" s="8"/>
      <c r="Y644" s="8"/>
      <c r="Z644" s="8"/>
      <c r="AA644" s="8"/>
    </row>
    <row r="645">
      <c r="A645" s="72"/>
      <c r="B645" s="76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8"/>
      <c r="X645" s="8"/>
      <c r="Y645" s="8"/>
      <c r="Z645" s="8"/>
      <c r="AA645" s="8"/>
    </row>
    <row r="646">
      <c r="A646" s="72"/>
      <c r="B646" s="76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8"/>
      <c r="X646" s="8"/>
      <c r="Y646" s="8"/>
      <c r="Z646" s="8"/>
      <c r="AA646" s="8"/>
    </row>
    <row r="647">
      <c r="A647" s="72"/>
      <c r="B647" s="76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8"/>
      <c r="X647" s="8"/>
      <c r="Y647" s="8"/>
      <c r="Z647" s="8"/>
      <c r="AA647" s="8"/>
    </row>
    <row r="648">
      <c r="A648" s="72"/>
      <c r="B648" s="76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8"/>
      <c r="X648" s="8"/>
      <c r="Y648" s="8"/>
      <c r="Z648" s="8"/>
      <c r="AA648" s="8"/>
    </row>
    <row r="649">
      <c r="A649" s="72"/>
      <c r="B649" s="76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8"/>
      <c r="X649" s="8"/>
      <c r="Y649" s="8"/>
      <c r="Z649" s="8"/>
      <c r="AA649" s="8"/>
    </row>
    <row r="650">
      <c r="A650" s="72"/>
      <c r="B650" s="76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8"/>
      <c r="X650" s="8"/>
      <c r="Y650" s="8"/>
      <c r="Z650" s="8"/>
      <c r="AA650" s="8"/>
    </row>
    <row r="651">
      <c r="A651" s="72"/>
      <c r="B651" s="76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8"/>
      <c r="X651" s="8"/>
      <c r="Y651" s="8"/>
      <c r="Z651" s="8"/>
      <c r="AA651" s="8"/>
    </row>
    <row r="652">
      <c r="A652" s="72"/>
      <c r="B652" s="76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8"/>
      <c r="X652" s="8"/>
      <c r="Y652" s="8"/>
      <c r="Z652" s="8"/>
      <c r="AA652" s="8"/>
    </row>
    <row r="653">
      <c r="A653" s="72"/>
      <c r="B653" s="76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8"/>
      <c r="X653" s="8"/>
      <c r="Y653" s="8"/>
      <c r="Z653" s="8"/>
      <c r="AA653" s="8"/>
    </row>
    <row r="654">
      <c r="A654" s="72"/>
      <c r="B654" s="76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8"/>
      <c r="X654" s="8"/>
      <c r="Y654" s="8"/>
      <c r="Z654" s="8"/>
      <c r="AA654" s="8"/>
    </row>
    <row r="655">
      <c r="A655" s="72"/>
      <c r="B655" s="76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8"/>
      <c r="X655" s="8"/>
      <c r="Y655" s="8"/>
      <c r="Z655" s="8"/>
      <c r="AA655" s="8"/>
    </row>
    <row r="656">
      <c r="A656" s="72"/>
      <c r="B656" s="76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8"/>
      <c r="X656" s="8"/>
      <c r="Y656" s="8"/>
      <c r="Z656" s="8"/>
      <c r="AA656" s="8"/>
    </row>
    <row r="657">
      <c r="A657" s="72"/>
      <c r="B657" s="76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8"/>
      <c r="X657" s="8"/>
      <c r="Y657" s="8"/>
      <c r="Z657" s="8"/>
      <c r="AA657" s="8"/>
    </row>
    <row r="658">
      <c r="A658" s="72"/>
      <c r="B658" s="76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8"/>
      <c r="X658" s="8"/>
      <c r="Y658" s="8"/>
      <c r="Z658" s="8"/>
      <c r="AA658" s="8"/>
    </row>
    <row r="659">
      <c r="A659" s="72"/>
      <c r="B659" s="76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8"/>
      <c r="X659" s="8"/>
      <c r="Y659" s="8"/>
      <c r="Z659" s="8"/>
      <c r="AA659" s="8"/>
    </row>
    <row r="660">
      <c r="A660" s="72"/>
      <c r="B660" s="76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8"/>
      <c r="X660" s="8"/>
      <c r="Y660" s="8"/>
      <c r="Z660" s="8"/>
      <c r="AA660" s="8"/>
    </row>
    <row r="661">
      <c r="A661" s="72"/>
      <c r="B661" s="76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8"/>
      <c r="X661" s="8"/>
      <c r="Y661" s="8"/>
      <c r="Z661" s="8"/>
      <c r="AA661" s="8"/>
    </row>
    <row r="662">
      <c r="A662" s="72"/>
      <c r="B662" s="76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8"/>
      <c r="X662" s="8"/>
      <c r="Y662" s="8"/>
      <c r="Z662" s="8"/>
      <c r="AA662" s="8"/>
    </row>
    <row r="663">
      <c r="A663" s="72"/>
      <c r="B663" s="76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8"/>
      <c r="X663" s="8"/>
      <c r="Y663" s="8"/>
      <c r="Z663" s="8"/>
      <c r="AA663" s="8"/>
    </row>
    <row r="664">
      <c r="A664" s="72"/>
      <c r="B664" s="76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8"/>
      <c r="X664" s="8"/>
      <c r="Y664" s="8"/>
      <c r="Z664" s="8"/>
      <c r="AA664" s="8"/>
    </row>
    <row r="665">
      <c r="A665" s="72"/>
      <c r="B665" s="76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8"/>
      <c r="X665" s="8"/>
      <c r="Y665" s="8"/>
      <c r="Z665" s="8"/>
      <c r="AA665" s="8"/>
    </row>
    <row r="666">
      <c r="A666" s="72"/>
      <c r="B666" s="76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8"/>
      <c r="X666" s="8"/>
      <c r="Y666" s="8"/>
      <c r="Z666" s="8"/>
      <c r="AA666" s="8"/>
    </row>
    <row r="667">
      <c r="A667" s="72"/>
      <c r="B667" s="76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8"/>
      <c r="X667" s="8"/>
      <c r="Y667" s="8"/>
      <c r="Z667" s="8"/>
      <c r="AA667" s="8"/>
    </row>
    <row r="668">
      <c r="A668" s="72"/>
      <c r="B668" s="76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8"/>
      <c r="X668" s="8"/>
      <c r="Y668" s="8"/>
      <c r="Z668" s="8"/>
      <c r="AA668" s="8"/>
    </row>
    <row r="669">
      <c r="A669" s="72"/>
      <c r="B669" s="76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8"/>
      <c r="X669" s="8"/>
      <c r="Y669" s="8"/>
      <c r="Z669" s="8"/>
      <c r="AA669" s="8"/>
    </row>
    <row r="670">
      <c r="A670" s="72"/>
      <c r="B670" s="76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8"/>
      <c r="X670" s="8"/>
      <c r="Y670" s="8"/>
      <c r="Z670" s="8"/>
      <c r="AA670" s="8"/>
    </row>
    <row r="671">
      <c r="A671" s="72"/>
      <c r="B671" s="76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8"/>
      <c r="X671" s="8"/>
      <c r="Y671" s="8"/>
      <c r="Z671" s="8"/>
      <c r="AA671" s="8"/>
    </row>
    <row r="672">
      <c r="A672" s="72"/>
      <c r="B672" s="76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8"/>
      <c r="X672" s="8"/>
      <c r="Y672" s="8"/>
      <c r="Z672" s="8"/>
      <c r="AA672" s="8"/>
    </row>
    <row r="673">
      <c r="A673" s="72"/>
      <c r="B673" s="76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8"/>
      <c r="X673" s="8"/>
      <c r="Y673" s="8"/>
      <c r="Z673" s="8"/>
      <c r="AA673" s="8"/>
    </row>
    <row r="674">
      <c r="A674" s="72"/>
      <c r="B674" s="76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8"/>
      <c r="X674" s="8"/>
      <c r="Y674" s="8"/>
      <c r="Z674" s="8"/>
      <c r="AA674" s="8"/>
    </row>
    <row r="675">
      <c r="A675" s="72"/>
      <c r="B675" s="76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8"/>
      <c r="X675" s="8"/>
      <c r="Y675" s="8"/>
      <c r="Z675" s="8"/>
      <c r="AA675" s="8"/>
    </row>
    <row r="676">
      <c r="A676" s="72"/>
      <c r="B676" s="76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8"/>
      <c r="X676" s="8"/>
      <c r="Y676" s="8"/>
      <c r="Z676" s="8"/>
      <c r="AA676" s="8"/>
    </row>
    <row r="677">
      <c r="A677" s="72"/>
      <c r="B677" s="76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8"/>
      <c r="X677" s="8"/>
      <c r="Y677" s="8"/>
      <c r="Z677" s="8"/>
      <c r="AA677" s="8"/>
    </row>
    <row r="678">
      <c r="A678" s="72"/>
      <c r="B678" s="76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8"/>
      <c r="X678" s="8"/>
      <c r="Y678" s="8"/>
      <c r="Z678" s="8"/>
      <c r="AA678" s="8"/>
    </row>
    <row r="679">
      <c r="A679" s="72"/>
      <c r="B679" s="76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8"/>
      <c r="X679" s="8"/>
      <c r="Y679" s="8"/>
      <c r="Z679" s="8"/>
      <c r="AA679" s="8"/>
    </row>
    <row r="680">
      <c r="A680" s="72"/>
      <c r="B680" s="76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8"/>
      <c r="X680" s="8"/>
      <c r="Y680" s="8"/>
      <c r="Z680" s="8"/>
      <c r="AA680" s="8"/>
    </row>
    <row r="681">
      <c r="A681" s="72"/>
      <c r="B681" s="76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8"/>
      <c r="X681" s="8"/>
      <c r="Y681" s="8"/>
      <c r="Z681" s="8"/>
      <c r="AA681" s="8"/>
    </row>
    <row r="682">
      <c r="A682" s="72"/>
      <c r="B682" s="76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8"/>
      <c r="X682" s="8"/>
      <c r="Y682" s="8"/>
      <c r="Z682" s="8"/>
      <c r="AA682" s="8"/>
    </row>
    <row r="683">
      <c r="A683" s="72"/>
      <c r="B683" s="76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8"/>
      <c r="X683" s="8"/>
      <c r="Y683" s="8"/>
      <c r="Z683" s="8"/>
      <c r="AA683" s="8"/>
    </row>
    <row r="684">
      <c r="A684" s="72"/>
      <c r="B684" s="76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8"/>
      <c r="X684" s="8"/>
      <c r="Y684" s="8"/>
      <c r="Z684" s="8"/>
      <c r="AA684" s="8"/>
    </row>
    <row r="685">
      <c r="A685" s="72"/>
      <c r="B685" s="76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8"/>
      <c r="X685" s="8"/>
      <c r="Y685" s="8"/>
      <c r="Z685" s="8"/>
      <c r="AA685" s="8"/>
    </row>
    <row r="686">
      <c r="A686" s="72"/>
      <c r="B686" s="76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8"/>
      <c r="X686" s="8"/>
      <c r="Y686" s="8"/>
      <c r="Z686" s="8"/>
      <c r="AA686" s="8"/>
    </row>
    <row r="687">
      <c r="A687" s="72"/>
      <c r="B687" s="76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8"/>
      <c r="X687" s="8"/>
      <c r="Y687" s="8"/>
      <c r="Z687" s="8"/>
      <c r="AA687" s="8"/>
    </row>
    <row r="688">
      <c r="A688" s="72"/>
      <c r="B688" s="76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8"/>
      <c r="X688" s="8"/>
      <c r="Y688" s="8"/>
      <c r="Z688" s="8"/>
      <c r="AA688" s="8"/>
    </row>
    <row r="689">
      <c r="A689" s="72"/>
      <c r="B689" s="76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8"/>
      <c r="X689" s="8"/>
      <c r="Y689" s="8"/>
      <c r="Z689" s="8"/>
      <c r="AA689" s="8"/>
    </row>
    <row r="690">
      <c r="A690" s="72"/>
      <c r="B690" s="76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8"/>
      <c r="X690" s="8"/>
      <c r="Y690" s="8"/>
      <c r="Z690" s="8"/>
      <c r="AA690" s="8"/>
    </row>
    <row r="691">
      <c r="A691" s="72"/>
      <c r="B691" s="76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8"/>
      <c r="X691" s="8"/>
      <c r="Y691" s="8"/>
      <c r="Z691" s="8"/>
      <c r="AA691" s="8"/>
    </row>
    <row r="692">
      <c r="A692" s="72"/>
      <c r="B692" s="76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8"/>
      <c r="X692" s="8"/>
      <c r="Y692" s="8"/>
      <c r="Z692" s="8"/>
      <c r="AA692" s="8"/>
    </row>
    <row r="693">
      <c r="A693" s="72"/>
      <c r="B693" s="76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8"/>
      <c r="X693" s="8"/>
      <c r="Y693" s="8"/>
      <c r="Z693" s="8"/>
      <c r="AA693" s="8"/>
    </row>
    <row r="694">
      <c r="A694" s="72"/>
      <c r="B694" s="76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8"/>
      <c r="X694" s="8"/>
      <c r="Y694" s="8"/>
      <c r="Z694" s="8"/>
      <c r="AA694" s="8"/>
    </row>
    <row r="695">
      <c r="A695" s="72"/>
      <c r="B695" s="76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8"/>
      <c r="X695" s="8"/>
      <c r="Y695" s="8"/>
      <c r="Z695" s="8"/>
      <c r="AA695" s="8"/>
    </row>
    <row r="696">
      <c r="A696" s="72"/>
      <c r="B696" s="76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8"/>
      <c r="X696" s="8"/>
      <c r="Y696" s="8"/>
      <c r="Z696" s="8"/>
      <c r="AA696" s="8"/>
    </row>
    <row r="697">
      <c r="A697" s="72"/>
      <c r="B697" s="76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8"/>
      <c r="X697" s="8"/>
      <c r="Y697" s="8"/>
      <c r="Z697" s="8"/>
      <c r="AA697" s="8"/>
    </row>
    <row r="698">
      <c r="A698" s="72"/>
      <c r="B698" s="76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8"/>
      <c r="X698" s="8"/>
      <c r="Y698" s="8"/>
      <c r="Z698" s="8"/>
      <c r="AA698" s="8"/>
    </row>
    <row r="699">
      <c r="A699" s="72"/>
      <c r="B699" s="76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8"/>
      <c r="X699" s="8"/>
      <c r="Y699" s="8"/>
      <c r="Z699" s="8"/>
      <c r="AA699" s="8"/>
    </row>
    <row r="700">
      <c r="A700" s="72"/>
      <c r="B700" s="76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8"/>
      <c r="X700" s="8"/>
      <c r="Y700" s="8"/>
      <c r="Z700" s="8"/>
      <c r="AA700" s="8"/>
    </row>
    <row r="701">
      <c r="A701" s="72"/>
      <c r="B701" s="76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8"/>
      <c r="X701" s="8"/>
      <c r="Y701" s="8"/>
      <c r="Z701" s="8"/>
      <c r="AA701" s="8"/>
    </row>
    <row r="702">
      <c r="A702" s="72"/>
      <c r="B702" s="76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8"/>
      <c r="X702" s="8"/>
      <c r="Y702" s="8"/>
      <c r="Z702" s="8"/>
      <c r="AA702" s="8"/>
    </row>
    <row r="703">
      <c r="A703" s="72"/>
      <c r="B703" s="76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8"/>
      <c r="X703" s="8"/>
      <c r="Y703" s="8"/>
      <c r="Z703" s="8"/>
      <c r="AA703" s="8"/>
    </row>
    <row r="704">
      <c r="A704" s="72"/>
      <c r="B704" s="76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8"/>
      <c r="X704" s="8"/>
      <c r="Y704" s="8"/>
      <c r="Z704" s="8"/>
      <c r="AA704" s="8"/>
    </row>
    <row r="705">
      <c r="A705" s="72"/>
      <c r="B705" s="76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8"/>
      <c r="X705" s="8"/>
      <c r="Y705" s="8"/>
      <c r="Z705" s="8"/>
      <c r="AA705" s="8"/>
    </row>
    <row r="706">
      <c r="A706" s="72"/>
      <c r="B706" s="76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8"/>
      <c r="X706" s="8"/>
      <c r="Y706" s="8"/>
      <c r="Z706" s="8"/>
      <c r="AA706" s="8"/>
    </row>
    <row r="707">
      <c r="A707" s="72"/>
      <c r="B707" s="76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8"/>
      <c r="X707" s="8"/>
      <c r="Y707" s="8"/>
      <c r="Z707" s="8"/>
      <c r="AA707" s="8"/>
    </row>
    <row r="708">
      <c r="A708" s="72"/>
      <c r="B708" s="76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8"/>
      <c r="X708" s="8"/>
      <c r="Y708" s="8"/>
      <c r="Z708" s="8"/>
      <c r="AA708" s="8"/>
    </row>
    <row r="709">
      <c r="A709" s="72"/>
      <c r="B709" s="76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8"/>
      <c r="X709" s="8"/>
      <c r="Y709" s="8"/>
      <c r="Z709" s="8"/>
      <c r="AA709" s="8"/>
    </row>
    <row r="710">
      <c r="A710" s="72"/>
      <c r="B710" s="76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8"/>
      <c r="X710" s="8"/>
      <c r="Y710" s="8"/>
      <c r="Z710" s="8"/>
      <c r="AA710" s="8"/>
    </row>
    <row r="711">
      <c r="A711" s="72"/>
      <c r="B711" s="76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8"/>
      <c r="X711" s="8"/>
      <c r="Y711" s="8"/>
      <c r="Z711" s="8"/>
      <c r="AA711" s="8"/>
    </row>
    <row r="712">
      <c r="A712" s="72"/>
      <c r="B712" s="76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8"/>
      <c r="X712" s="8"/>
      <c r="Y712" s="8"/>
      <c r="Z712" s="8"/>
      <c r="AA712" s="8"/>
    </row>
    <row r="713">
      <c r="A713" s="72"/>
      <c r="B713" s="76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8"/>
      <c r="X713" s="8"/>
      <c r="Y713" s="8"/>
      <c r="Z713" s="8"/>
      <c r="AA713" s="8"/>
    </row>
    <row r="714">
      <c r="A714" s="72"/>
      <c r="B714" s="76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8"/>
      <c r="X714" s="8"/>
      <c r="Y714" s="8"/>
      <c r="Z714" s="8"/>
      <c r="AA714" s="8"/>
    </row>
    <row r="715">
      <c r="A715" s="72"/>
      <c r="B715" s="76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8"/>
      <c r="X715" s="8"/>
      <c r="Y715" s="8"/>
      <c r="Z715" s="8"/>
      <c r="AA715" s="8"/>
    </row>
    <row r="716">
      <c r="A716" s="72"/>
      <c r="B716" s="76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8"/>
      <c r="X716" s="8"/>
      <c r="Y716" s="8"/>
      <c r="Z716" s="8"/>
      <c r="AA716" s="8"/>
    </row>
    <row r="717">
      <c r="A717" s="72"/>
      <c r="B717" s="76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8"/>
      <c r="X717" s="8"/>
      <c r="Y717" s="8"/>
      <c r="Z717" s="8"/>
      <c r="AA717" s="8"/>
    </row>
    <row r="718">
      <c r="A718" s="72"/>
      <c r="B718" s="76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8"/>
      <c r="X718" s="8"/>
      <c r="Y718" s="8"/>
      <c r="Z718" s="8"/>
      <c r="AA718" s="8"/>
    </row>
    <row r="719">
      <c r="A719" s="72"/>
      <c r="B719" s="76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8"/>
      <c r="X719" s="8"/>
      <c r="Y719" s="8"/>
      <c r="Z719" s="8"/>
      <c r="AA719" s="8"/>
    </row>
    <row r="720">
      <c r="A720" s="72"/>
      <c r="B720" s="76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8"/>
      <c r="X720" s="8"/>
      <c r="Y720" s="8"/>
      <c r="Z720" s="8"/>
      <c r="AA720" s="8"/>
    </row>
    <row r="721">
      <c r="A721" s="72"/>
      <c r="B721" s="76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8"/>
      <c r="X721" s="8"/>
      <c r="Y721" s="8"/>
      <c r="Z721" s="8"/>
      <c r="AA721" s="8"/>
    </row>
    <row r="722">
      <c r="A722" s="72"/>
      <c r="B722" s="76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8"/>
      <c r="X722" s="8"/>
      <c r="Y722" s="8"/>
      <c r="Z722" s="8"/>
      <c r="AA722" s="8"/>
    </row>
    <row r="723">
      <c r="A723" s="72"/>
      <c r="B723" s="76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8"/>
      <c r="X723" s="8"/>
      <c r="Y723" s="8"/>
      <c r="Z723" s="8"/>
      <c r="AA723" s="8"/>
    </row>
    <row r="724">
      <c r="A724" s="72"/>
      <c r="B724" s="76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8"/>
      <c r="X724" s="8"/>
      <c r="Y724" s="8"/>
      <c r="Z724" s="8"/>
      <c r="AA724" s="8"/>
    </row>
    <row r="725">
      <c r="A725" s="72"/>
      <c r="B725" s="76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8"/>
      <c r="X725" s="8"/>
      <c r="Y725" s="8"/>
      <c r="Z725" s="8"/>
      <c r="AA725" s="8"/>
    </row>
    <row r="726">
      <c r="A726" s="72"/>
      <c r="B726" s="76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8"/>
      <c r="X726" s="8"/>
      <c r="Y726" s="8"/>
      <c r="Z726" s="8"/>
      <c r="AA726" s="8"/>
    </row>
    <row r="727">
      <c r="A727" s="72"/>
      <c r="B727" s="76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8"/>
      <c r="X727" s="8"/>
      <c r="Y727" s="8"/>
      <c r="Z727" s="8"/>
      <c r="AA727" s="8"/>
    </row>
    <row r="728">
      <c r="A728" s="72"/>
      <c r="B728" s="76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8"/>
      <c r="X728" s="8"/>
      <c r="Y728" s="8"/>
      <c r="Z728" s="8"/>
      <c r="AA728" s="8"/>
    </row>
    <row r="729">
      <c r="A729" s="72"/>
      <c r="B729" s="76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8"/>
      <c r="X729" s="8"/>
      <c r="Y729" s="8"/>
      <c r="Z729" s="8"/>
      <c r="AA729" s="8"/>
    </row>
    <row r="730">
      <c r="A730" s="72"/>
      <c r="B730" s="76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8"/>
      <c r="X730" s="8"/>
      <c r="Y730" s="8"/>
      <c r="Z730" s="8"/>
      <c r="AA730" s="8"/>
    </row>
    <row r="731">
      <c r="A731" s="72"/>
      <c r="B731" s="76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8"/>
      <c r="X731" s="8"/>
      <c r="Y731" s="8"/>
      <c r="Z731" s="8"/>
      <c r="AA731" s="8"/>
    </row>
    <row r="732">
      <c r="A732" s="72"/>
      <c r="B732" s="76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8"/>
      <c r="X732" s="8"/>
      <c r="Y732" s="8"/>
      <c r="Z732" s="8"/>
      <c r="AA732" s="8"/>
    </row>
    <row r="733">
      <c r="A733" s="72"/>
      <c r="B733" s="76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8"/>
      <c r="X733" s="8"/>
      <c r="Y733" s="8"/>
      <c r="Z733" s="8"/>
      <c r="AA733" s="8"/>
    </row>
    <row r="734">
      <c r="A734" s="72"/>
      <c r="B734" s="76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8"/>
      <c r="X734" s="8"/>
      <c r="Y734" s="8"/>
      <c r="Z734" s="8"/>
      <c r="AA734" s="8"/>
    </row>
    <row r="735">
      <c r="A735" s="72"/>
      <c r="B735" s="76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8"/>
      <c r="X735" s="8"/>
      <c r="Y735" s="8"/>
      <c r="Z735" s="8"/>
      <c r="AA735" s="8"/>
    </row>
    <row r="736">
      <c r="A736" s="72"/>
      <c r="B736" s="76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8"/>
      <c r="X736" s="8"/>
      <c r="Y736" s="8"/>
      <c r="Z736" s="8"/>
      <c r="AA736" s="8"/>
    </row>
    <row r="737">
      <c r="A737" s="72"/>
      <c r="B737" s="76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8"/>
      <c r="X737" s="8"/>
      <c r="Y737" s="8"/>
      <c r="Z737" s="8"/>
      <c r="AA737" s="8"/>
    </row>
    <row r="738">
      <c r="A738" s="72"/>
      <c r="B738" s="76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8"/>
      <c r="X738" s="8"/>
      <c r="Y738" s="8"/>
      <c r="Z738" s="8"/>
      <c r="AA738" s="8"/>
    </row>
    <row r="739">
      <c r="A739" s="72"/>
      <c r="B739" s="76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8"/>
      <c r="X739" s="8"/>
      <c r="Y739" s="8"/>
      <c r="Z739" s="8"/>
      <c r="AA739" s="8"/>
    </row>
    <row r="740">
      <c r="A740" s="72"/>
      <c r="B740" s="76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8"/>
      <c r="X740" s="8"/>
      <c r="Y740" s="8"/>
      <c r="Z740" s="8"/>
      <c r="AA740" s="8"/>
    </row>
    <row r="741">
      <c r="A741" s="72"/>
      <c r="B741" s="76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8"/>
      <c r="X741" s="8"/>
      <c r="Y741" s="8"/>
      <c r="Z741" s="8"/>
      <c r="AA741" s="8"/>
    </row>
    <row r="742">
      <c r="A742" s="72"/>
      <c r="B742" s="76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8"/>
      <c r="X742" s="8"/>
      <c r="Y742" s="8"/>
      <c r="Z742" s="8"/>
      <c r="AA742" s="8"/>
    </row>
    <row r="743">
      <c r="A743" s="72"/>
      <c r="B743" s="76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8"/>
      <c r="X743" s="8"/>
      <c r="Y743" s="8"/>
      <c r="Z743" s="8"/>
      <c r="AA743" s="8"/>
    </row>
    <row r="744">
      <c r="A744" s="72"/>
      <c r="B744" s="76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8"/>
      <c r="X744" s="8"/>
      <c r="Y744" s="8"/>
      <c r="Z744" s="8"/>
      <c r="AA744" s="8"/>
    </row>
    <row r="745">
      <c r="A745" s="72"/>
      <c r="B745" s="76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8"/>
      <c r="X745" s="8"/>
      <c r="Y745" s="8"/>
      <c r="Z745" s="8"/>
      <c r="AA745" s="8"/>
    </row>
    <row r="746">
      <c r="A746" s="72"/>
      <c r="B746" s="76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8"/>
      <c r="X746" s="8"/>
      <c r="Y746" s="8"/>
      <c r="Z746" s="8"/>
      <c r="AA746" s="8"/>
    </row>
    <row r="747">
      <c r="A747" s="72"/>
      <c r="B747" s="76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8"/>
      <c r="X747" s="8"/>
      <c r="Y747" s="8"/>
      <c r="Z747" s="8"/>
      <c r="AA747" s="8"/>
    </row>
    <row r="748">
      <c r="A748" s="72"/>
      <c r="B748" s="76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8"/>
      <c r="X748" s="8"/>
      <c r="Y748" s="8"/>
      <c r="Z748" s="8"/>
      <c r="AA748" s="8"/>
    </row>
    <row r="749">
      <c r="A749" s="72"/>
      <c r="B749" s="76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8"/>
      <c r="X749" s="8"/>
      <c r="Y749" s="8"/>
      <c r="Z749" s="8"/>
      <c r="AA749" s="8"/>
    </row>
    <row r="750">
      <c r="A750" s="72"/>
      <c r="B750" s="76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8"/>
      <c r="X750" s="8"/>
      <c r="Y750" s="8"/>
      <c r="Z750" s="8"/>
      <c r="AA750" s="8"/>
    </row>
    <row r="751">
      <c r="A751" s="72"/>
      <c r="B751" s="76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8"/>
      <c r="X751" s="8"/>
      <c r="Y751" s="8"/>
      <c r="Z751" s="8"/>
      <c r="AA751" s="8"/>
    </row>
    <row r="752">
      <c r="A752" s="72"/>
      <c r="B752" s="76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8"/>
      <c r="X752" s="8"/>
      <c r="Y752" s="8"/>
      <c r="Z752" s="8"/>
      <c r="AA752" s="8"/>
    </row>
    <row r="753">
      <c r="A753" s="72"/>
      <c r="B753" s="76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8"/>
      <c r="X753" s="8"/>
      <c r="Y753" s="8"/>
      <c r="Z753" s="8"/>
      <c r="AA753" s="8"/>
    </row>
    <row r="754">
      <c r="A754" s="72"/>
      <c r="B754" s="76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8"/>
      <c r="X754" s="8"/>
      <c r="Y754" s="8"/>
      <c r="Z754" s="8"/>
      <c r="AA754" s="8"/>
    </row>
    <row r="755">
      <c r="A755" s="72"/>
      <c r="B755" s="76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8"/>
      <c r="X755" s="8"/>
      <c r="Y755" s="8"/>
      <c r="Z755" s="8"/>
      <c r="AA755" s="8"/>
    </row>
    <row r="756">
      <c r="A756" s="72"/>
      <c r="B756" s="76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8"/>
      <c r="X756" s="8"/>
      <c r="Y756" s="8"/>
      <c r="Z756" s="8"/>
      <c r="AA756" s="8"/>
    </row>
    <row r="757">
      <c r="A757" s="72"/>
      <c r="B757" s="76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8"/>
      <c r="X757" s="8"/>
      <c r="Y757" s="8"/>
      <c r="Z757" s="8"/>
      <c r="AA757" s="8"/>
    </row>
    <row r="758">
      <c r="A758" s="72"/>
      <c r="B758" s="76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8"/>
      <c r="X758" s="8"/>
      <c r="Y758" s="8"/>
      <c r="Z758" s="8"/>
      <c r="AA758" s="8"/>
    </row>
    <row r="759">
      <c r="A759" s="72"/>
      <c r="B759" s="76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8"/>
      <c r="X759" s="8"/>
      <c r="Y759" s="8"/>
      <c r="Z759" s="8"/>
      <c r="AA759" s="8"/>
    </row>
    <row r="760">
      <c r="A760" s="72"/>
      <c r="B760" s="76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8"/>
      <c r="X760" s="8"/>
      <c r="Y760" s="8"/>
      <c r="Z760" s="8"/>
      <c r="AA760" s="8"/>
    </row>
    <row r="761">
      <c r="A761" s="72"/>
      <c r="B761" s="76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8"/>
      <c r="X761" s="8"/>
      <c r="Y761" s="8"/>
      <c r="Z761" s="8"/>
      <c r="AA761" s="8"/>
    </row>
    <row r="762">
      <c r="A762" s="72"/>
      <c r="B762" s="76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8"/>
      <c r="X762" s="8"/>
      <c r="Y762" s="8"/>
      <c r="Z762" s="8"/>
      <c r="AA762" s="8"/>
    </row>
    <row r="763">
      <c r="A763" s="72"/>
      <c r="B763" s="76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8"/>
      <c r="X763" s="8"/>
      <c r="Y763" s="8"/>
      <c r="Z763" s="8"/>
      <c r="AA763" s="8"/>
    </row>
    <row r="764">
      <c r="A764" s="72"/>
      <c r="B764" s="76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8"/>
      <c r="X764" s="8"/>
      <c r="Y764" s="8"/>
      <c r="Z764" s="8"/>
      <c r="AA764" s="8"/>
    </row>
    <row r="765">
      <c r="A765" s="72"/>
      <c r="B765" s="76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8"/>
      <c r="X765" s="8"/>
      <c r="Y765" s="8"/>
      <c r="Z765" s="8"/>
      <c r="AA765" s="8"/>
    </row>
    <row r="766">
      <c r="A766" s="72"/>
      <c r="B766" s="76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8"/>
      <c r="X766" s="8"/>
      <c r="Y766" s="8"/>
      <c r="Z766" s="8"/>
      <c r="AA766" s="8"/>
    </row>
    <row r="767">
      <c r="A767" s="72"/>
      <c r="B767" s="76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8"/>
      <c r="X767" s="8"/>
      <c r="Y767" s="8"/>
      <c r="Z767" s="8"/>
      <c r="AA767" s="8"/>
    </row>
    <row r="768">
      <c r="A768" s="72"/>
      <c r="B768" s="76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8"/>
      <c r="X768" s="8"/>
      <c r="Y768" s="8"/>
      <c r="Z768" s="8"/>
      <c r="AA768" s="8"/>
    </row>
    <row r="769">
      <c r="A769" s="72"/>
      <c r="B769" s="76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8"/>
      <c r="X769" s="8"/>
      <c r="Y769" s="8"/>
      <c r="Z769" s="8"/>
      <c r="AA769" s="8"/>
    </row>
    <row r="770">
      <c r="A770" s="72"/>
      <c r="B770" s="76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8"/>
      <c r="X770" s="8"/>
      <c r="Y770" s="8"/>
      <c r="Z770" s="8"/>
      <c r="AA770" s="8"/>
    </row>
    <row r="771">
      <c r="A771" s="72"/>
      <c r="B771" s="76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8"/>
      <c r="X771" s="8"/>
      <c r="Y771" s="8"/>
      <c r="Z771" s="8"/>
      <c r="AA771" s="8"/>
    </row>
    <row r="772">
      <c r="A772" s="72"/>
      <c r="B772" s="76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8"/>
      <c r="X772" s="8"/>
      <c r="Y772" s="8"/>
      <c r="Z772" s="8"/>
      <c r="AA772" s="8"/>
    </row>
    <row r="773">
      <c r="A773" s="72"/>
      <c r="B773" s="76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8"/>
      <c r="X773" s="8"/>
      <c r="Y773" s="8"/>
      <c r="Z773" s="8"/>
      <c r="AA773" s="8"/>
    </row>
    <row r="774">
      <c r="A774" s="72"/>
      <c r="B774" s="76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8"/>
      <c r="X774" s="8"/>
      <c r="Y774" s="8"/>
      <c r="Z774" s="8"/>
      <c r="AA774" s="8"/>
    </row>
    <row r="775">
      <c r="A775" s="72"/>
      <c r="B775" s="76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8"/>
      <c r="X775" s="8"/>
      <c r="Y775" s="8"/>
      <c r="Z775" s="8"/>
      <c r="AA775" s="8"/>
    </row>
    <row r="776">
      <c r="A776" s="72"/>
      <c r="B776" s="76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8"/>
      <c r="X776" s="8"/>
      <c r="Y776" s="8"/>
      <c r="Z776" s="8"/>
      <c r="AA776" s="8"/>
    </row>
    <row r="777">
      <c r="A777" s="72"/>
      <c r="B777" s="76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8"/>
      <c r="X777" s="8"/>
      <c r="Y777" s="8"/>
      <c r="Z777" s="8"/>
      <c r="AA777" s="8"/>
    </row>
    <row r="778">
      <c r="A778" s="72"/>
      <c r="B778" s="76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8"/>
      <c r="X778" s="8"/>
      <c r="Y778" s="8"/>
      <c r="Z778" s="8"/>
      <c r="AA778" s="8"/>
    </row>
    <row r="779">
      <c r="A779" s="72"/>
      <c r="B779" s="76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8"/>
      <c r="X779" s="8"/>
      <c r="Y779" s="8"/>
      <c r="Z779" s="8"/>
      <c r="AA779" s="8"/>
    </row>
    <row r="780">
      <c r="A780" s="72"/>
      <c r="B780" s="76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8"/>
      <c r="X780" s="8"/>
      <c r="Y780" s="8"/>
      <c r="Z780" s="8"/>
      <c r="AA780" s="8"/>
    </row>
    <row r="781">
      <c r="A781" s="72"/>
      <c r="B781" s="76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8"/>
      <c r="X781" s="8"/>
      <c r="Y781" s="8"/>
      <c r="Z781" s="8"/>
      <c r="AA781" s="8"/>
    </row>
    <row r="782">
      <c r="A782" s="72"/>
      <c r="B782" s="76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8"/>
      <c r="X782" s="8"/>
      <c r="Y782" s="8"/>
      <c r="Z782" s="8"/>
      <c r="AA782" s="8"/>
    </row>
    <row r="783">
      <c r="A783" s="72"/>
      <c r="B783" s="76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8"/>
      <c r="X783" s="8"/>
      <c r="Y783" s="8"/>
      <c r="Z783" s="8"/>
      <c r="AA783" s="8"/>
    </row>
    <row r="784">
      <c r="A784" s="72"/>
      <c r="B784" s="76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8"/>
      <c r="X784" s="8"/>
      <c r="Y784" s="8"/>
      <c r="Z784" s="8"/>
      <c r="AA784" s="8"/>
    </row>
    <row r="785">
      <c r="A785" s="72"/>
      <c r="B785" s="76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8"/>
      <c r="X785" s="8"/>
      <c r="Y785" s="8"/>
      <c r="Z785" s="8"/>
      <c r="AA785" s="8"/>
    </row>
    <row r="786">
      <c r="A786" s="72"/>
      <c r="B786" s="76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8"/>
      <c r="X786" s="8"/>
      <c r="Y786" s="8"/>
      <c r="Z786" s="8"/>
      <c r="AA786" s="8"/>
    </row>
    <row r="787">
      <c r="A787" s="72"/>
      <c r="B787" s="76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8"/>
      <c r="X787" s="8"/>
      <c r="Y787" s="8"/>
      <c r="Z787" s="8"/>
      <c r="AA787" s="8"/>
    </row>
    <row r="788">
      <c r="A788" s="72"/>
      <c r="B788" s="76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8"/>
      <c r="X788" s="8"/>
      <c r="Y788" s="8"/>
      <c r="Z788" s="8"/>
      <c r="AA788" s="8"/>
    </row>
    <row r="789">
      <c r="A789" s="72"/>
      <c r="B789" s="76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8"/>
      <c r="X789" s="8"/>
      <c r="Y789" s="8"/>
      <c r="Z789" s="8"/>
      <c r="AA789" s="8"/>
    </row>
    <row r="790">
      <c r="A790" s="72"/>
      <c r="B790" s="76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8"/>
      <c r="X790" s="8"/>
      <c r="Y790" s="8"/>
      <c r="Z790" s="8"/>
      <c r="AA790" s="8"/>
    </row>
    <row r="791">
      <c r="A791" s="72"/>
      <c r="B791" s="76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8"/>
      <c r="X791" s="8"/>
      <c r="Y791" s="8"/>
      <c r="Z791" s="8"/>
      <c r="AA791" s="8"/>
    </row>
    <row r="792">
      <c r="A792" s="72"/>
      <c r="B792" s="76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8"/>
      <c r="X792" s="8"/>
      <c r="Y792" s="8"/>
      <c r="Z792" s="8"/>
      <c r="AA792" s="8"/>
    </row>
    <row r="793">
      <c r="A793" s="72"/>
      <c r="B793" s="76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8"/>
      <c r="X793" s="8"/>
      <c r="Y793" s="8"/>
      <c r="Z793" s="8"/>
      <c r="AA793" s="8"/>
    </row>
    <row r="794">
      <c r="A794" s="72"/>
      <c r="B794" s="76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8"/>
      <c r="X794" s="8"/>
      <c r="Y794" s="8"/>
      <c r="Z794" s="8"/>
      <c r="AA794" s="8"/>
    </row>
    <row r="795">
      <c r="A795" s="72"/>
      <c r="B795" s="76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8"/>
      <c r="X795" s="8"/>
      <c r="Y795" s="8"/>
      <c r="Z795" s="8"/>
      <c r="AA795" s="8"/>
    </row>
    <row r="796">
      <c r="A796" s="72"/>
      <c r="B796" s="76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8"/>
      <c r="X796" s="8"/>
      <c r="Y796" s="8"/>
      <c r="Z796" s="8"/>
      <c r="AA796" s="8"/>
    </row>
    <row r="797">
      <c r="A797" s="72"/>
      <c r="B797" s="76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8"/>
      <c r="X797" s="8"/>
      <c r="Y797" s="8"/>
      <c r="Z797" s="8"/>
      <c r="AA797" s="8"/>
    </row>
    <row r="798">
      <c r="A798" s="72"/>
      <c r="B798" s="76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8"/>
      <c r="X798" s="8"/>
      <c r="Y798" s="8"/>
      <c r="Z798" s="8"/>
      <c r="AA798" s="8"/>
    </row>
    <row r="799">
      <c r="A799" s="72"/>
      <c r="B799" s="76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8"/>
      <c r="X799" s="8"/>
      <c r="Y799" s="8"/>
      <c r="Z799" s="8"/>
      <c r="AA799" s="8"/>
    </row>
    <row r="800">
      <c r="A800" s="72"/>
      <c r="B800" s="76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8"/>
      <c r="X800" s="8"/>
      <c r="Y800" s="8"/>
      <c r="Z800" s="8"/>
      <c r="AA800" s="8"/>
    </row>
    <row r="801">
      <c r="A801" s="72"/>
      <c r="B801" s="76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8"/>
      <c r="X801" s="8"/>
      <c r="Y801" s="8"/>
      <c r="Z801" s="8"/>
      <c r="AA801" s="8"/>
    </row>
    <row r="802">
      <c r="A802" s="72"/>
      <c r="B802" s="76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8"/>
      <c r="X802" s="8"/>
      <c r="Y802" s="8"/>
      <c r="Z802" s="8"/>
      <c r="AA802" s="8"/>
    </row>
    <row r="803">
      <c r="A803" s="72"/>
      <c r="B803" s="76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8"/>
      <c r="X803" s="8"/>
      <c r="Y803" s="8"/>
      <c r="Z803" s="8"/>
      <c r="AA803" s="8"/>
    </row>
    <row r="804">
      <c r="A804" s="72"/>
      <c r="B804" s="76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8"/>
      <c r="X804" s="8"/>
      <c r="Y804" s="8"/>
      <c r="Z804" s="8"/>
      <c r="AA804" s="8"/>
    </row>
    <row r="805">
      <c r="A805" s="72"/>
      <c r="B805" s="76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8"/>
      <c r="X805" s="8"/>
      <c r="Y805" s="8"/>
      <c r="Z805" s="8"/>
      <c r="AA805" s="8"/>
    </row>
    <row r="806">
      <c r="A806" s="72"/>
      <c r="B806" s="76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8"/>
      <c r="X806" s="8"/>
      <c r="Y806" s="8"/>
      <c r="Z806" s="8"/>
      <c r="AA806" s="8"/>
    </row>
    <row r="807">
      <c r="A807" s="72"/>
      <c r="B807" s="76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8"/>
      <c r="X807" s="8"/>
      <c r="Y807" s="8"/>
      <c r="Z807" s="8"/>
      <c r="AA807" s="8"/>
    </row>
    <row r="808">
      <c r="A808" s="72"/>
      <c r="B808" s="76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8"/>
      <c r="X808" s="8"/>
      <c r="Y808" s="8"/>
      <c r="Z808" s="8"/>
      <c r="AA808" s="8"/>
    </row>
    <row r="809">
      <c r="A809" s="72"/>
      <c r="B809" s="76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8"/>
      <c r="X809" s="8"/>
      <c r="Y809" s="8"/>
      <c r="Z809" s="8"/>
      <c r="AA809" s="8"/>
    </row>
    <row r="810">
      <c r="A810" s="72"/>
      <c r="B810" s="76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8"/>
      <c r="X810" s="8"/>
      <c r="Y810" s="8"/>
      <c r="Z810" s="8"/>
      <c r="AA810" s="8"/>
    </row>
    <row r="811">
      <c r="A811" s="72"/>
      <c r="B811" s="76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8"/>
      <c r="X811" s="8"/>
      <c r="Y811" s="8"/>
      <c r="Z811" s="8"/>
      <c r="AA811" s="8"/>
    </row>
    <row r="812">
      <c r="A812" s="72"/>
      <c r="B812" s="76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8"/>
      <c r="X812" s="8"/>
      <c r="Y812" s="8"/>
      <c r="Z812" s="8"/>
      <c r="AA812" s="8"/>
    </row>
    <row r="813">
      <c r="A813" s="72"/>
      <c r="B813" s="76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8"/>
      <c r="X813" s="8"/>
      <c r="Y813" s="8"/>
      <c r="Z813" s="8"/>
      <c r="AA813" s="8"/>
    </row>
    <row r="814">
      <c r="A814" s="72"/>
      <c r="B814" s="76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8"/>
      <c r="X814" s="8"/>
      <c r="Y814" s="8"/>
      <c r="Z814" s="8"/>
      <c r="AA814" s="8"/>
    </row>
    <row r="815">
      <c r="A815" s="72"/>
      <c r="B815" s="76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8"/>
      <c r="X815" s="8"/>
      <c r="Y815" s="8"/>
      <c r="Z815" s="8"/>
      <c r="AA815" s="8"/>
    </row>
    <row r="816">
      <c r="A816" s="72"/>
      <c r="B816" s="76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8"/>
      <c r="X816" s="8"/>
      <c r="Y816" s="8"/>
      <c r="Z816" s="8"/>
      <c r="AA816" s="8"/>
    </row>
    <row r="817">
      <c r="A817" s="72"/>
      <c r="B817" s="76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8"/>
      <c r="X817" s="8"/>
      <c r="Y817" s="8"/>
      <c r="Z817" s="8"/>
      <c r="AA817" s="8"/>
    </row>
    <row r="818">
      <c r="A818" s="72"/>
      <c r="B818" s="76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8"/>
      <c r="X818" s="8"/>
      <c r="Y818" s="8"/>
      <c r="Z818" s="8"/>
      <c r="AA818" s="8"/>
    </row>
    <row r="819">
      <c r="A819" s="72"/>
      <c r="B819" s="76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8"/>
      <c r="X819" s="8"/>
      <c r="Y819" s="8"/>
      <c r="Z819" s="8"/>
      <c r="AA819" s="8"/>
    </row>
    <row r="820">
      <c r="A820" s="72"/>
      <c r="B820" s="76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8"/>
      <c r="X820" s="8"/>
      <c r="Y820" s="8"/>
      <c r="Z820" s="8"/>
      <c r="AA820" s="8"/>
    </row>
    <row r="821">
      <c r="A821" s="72"/>
      <c r="B821" s="76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8"/>
      <c r="X821" s="8"/>
      <c r="Y821" s="8"/>
      <c r="Z821" s="8"/>
      <c r="AA821" s="8"/>
    </row>
    <row r="822">
      <c r="A822" s="72"/>
      <c r="B822" s="76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8"/>
      <c r="X822" s="8"/>
      <c r="Y822" s="8"/>
      <c r="Z822" s="8"/>
      <c r="AA822" s="8"/>
    </row>
    <row r="823">
      <c r="A823" s="72"/>
      <c r="B823" s="76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8"/>
      <c r="X823" s="8"/>
      <c r="Y823" s="8"/>
      <c r="Z823" s="8"/>
      <c r="AA823" s="8"/>
    </row>
    <row r="824">
      <c r="A824" s="72"/>
      <c r="B824" s="76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8"/>
      <c r="X824" s="8"/>
      <c r="Y824" s="8"/>
      <c r="Z824" s="8"/>
      <c r="AA824" s="8"/>
    </row>
    <row r="825">
      <c r="A825" s="72"/>
      <c r="B825" s="76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8"/>
      <c r="X825" s="8"/>
      <c r="Y825" s="8"/>
      <c r="Z825" s="8"/>
      <c r="AA825" s="8"/>
    </row>
    <row r="826">
      <c r="A826" s="72"/>
      <c r="B826" s="76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8"/>
      <c r="X826" s="8"/>
      <c r="Y826" s="8"/>
      <c r="Z826" s="8"/>
      <c r="AA826" s="8"/>
    </row>
    <row r="827">
      <c r="A827" s="72"/>
      <c r="B827" s="76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8"/>
      <c r="X827" s="8"/>
      <c r="Y827" s="8"/>
      <c r="Z827" s="8"/>
      <c r="AA827" s="8"/>
    </row>
    <row r="828">
      <c r="A828" s="72"/>
      <c r="B828" s="76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8"/>
      <c r="X828" s="8"/>
      <c r="Y828" s="8"/>
      <c r="Z828" s="8"/>
      <c r="AA828" s="8"/>
    </row>
    <row r="829">
      <c r="A829" s="72"/>
      <c r="B829" s="76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8"/>
      <c r="X829" s="8"/>
      <c r="Y829" s="8"/>
      <c r="Z829" s="8"/>
      <c r="AA829" s="8"/>
    </row>
    <row r="830">
      <c r="A830" s="72"/>
      <c r="B830" s="76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8"/>
      <c r="X830" s="8"/>
      <c r="Y830" s="8"/>
      <c r="Z830" s="8"/>
      <c r="AA830" s="8"/>
    </row>
    <row r="831">
      <c r="A831" s="72"/>
      <c r="B831" s="76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8"/>
      <c r="X831" s="8"/>
      <c r="Y831" s="8"/>
      <c r="Z831" s="8"/>
      <c r="AA831" s="8"/>
    </row>
    <row r="832">
      <c r="A832" s="72"/>
      <c r="B832" s="76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8"/>
      <c r="X832" s="8"/>
      <c r="Y832" s="8"/>
      <c r="Z832" s="8"/>
      <c r="AA832" s="8"/>
    </row>
    <row r="833">
      <c r="A833" s="72"/>
      <c r="B833" s="76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8"/>
      <c r="X833" s="8"/>
      <c r="Y833" s="8"/>
      <c r="Z833" s="8"/>
      <c r="AA833" s="8"/>
    </row>
    <row r="834">
      <c r="A834" s="72"/>
      <c r="B834" s="76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8"/>
      <c r="X834" s="8"/>
      <c r="Y834" s="8"/>
      <c r="Z834" s="8"/>
      <c r="AA834" s="8"/>
    </row>
    <row r="835">
      <c r="A835" s="72"/>
      <c r="B835" s="76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8"/>
      <c r="X835" s="8"/>
      <c r="Y835" s="8"/>
      <c r="Z835" s="8"/>
      <c r="AA835" s="8"/>
    </row>
    <row r="836">
      <c r="A836" s="72"/>
      <c r="B836" s="76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8"/>
      <c r="X836" s="8"/>
      <c r="Y836" s="8"/>
      <c r="Z836" s="8"/>
      <c r="AA836" s="8"/>
    </row>
    <row r="837">
      <c r="A837" s="72"/>
      <c r="B837" s="76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8"/>
      <c r="X837" s="8"/>
      <c r="Y837" s="8"/>
      <c r="Z837" s="8"/>
      <c r="AA837" s="8"/>
    </row>
    <row r="838">
      <c r="A838" s="72"/>
      <c r="B838" s="76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8"/>
      <c r="X838" s="8"/>
      <c r="Y838" s="8"/>
      <c r="Z838" s="8"/>
      <c r="AA838" s="8"/>
    </row>
    <row r="839">
      <c r="A839" s="72"/>
      <c r="B839" s="76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8"/>
      <c r="X839" s="8"/>
      <c r="Y839" s="8"/>
      <c r="Z839" s="8"/>
      <c r="AA839" s="8"/>
    </row>
    <row r="840">
      <c r="A840" s="72"/>
      <c r="B840" s="76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8"/>
      <c r="X840" s="8"/>
      <c r="Y840" s="8"/>
      <c r="Z840" s="8"/>
      <c r="AA840" s="8"/>
    </row>
    <row r="841">
      <c r="A841" s="72"/>
      <c r="B841" s="76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8"/>
      <c r="X841" s="8"/>
      <c r="Y841" s="8"/>
      <c r="Z841" s="8"/>
      <c r="AA841" s="8"/>
    </row>
    <row r="842">
      <c r="A842" s="72"/>
      <c r="B842" s="76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8"/>
      <c r="X842" s="8"/>
      <c r="Y842" s="8"/>
      <c r="Z842" s="8"/>
      <c r="AA842" s="8"/>
    </row>
    <row r="843">
      <c r="A843" s="72"/>
      <c r="B843" s="76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8"/>
      <c r="X843" s="8"/>
      <c r="Y843" s="8"/>
      <c r="Z843" s="8"/>
      <c r="AA843" s="8"/>
    </row>
    <row r="844">
      <c r="A844" s="72"/>
      <c r="B844" s="76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8"/>
      <c r="X844" s="8"/>
      <c r="Y844" s="8"/>
      <c r="Z844" s="8"/>
      <c r="AA844" s="8"/>
    </row>
    <row r="845">
      <c r="A845" s="72"/>
      <c r="B845" s="76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8"/>
      <c r="X845" s="8"/>
      <c r="Y845" s="8"/>
      <c r="Z845" s="8"/>
      <c r="AA845" s="8"/>
    </row>
    <row r="846">
      <c r="A846" s="72"/>
      <c r="B846" s="76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8"/>
      <c r="X846" s="8"/>
      <c r="Y846" s="8"/>
      <c r="Z846" s="8"/>
      <c r="AA846" s="8"/>
    </row>
    <row r="847">
      <c r="A847" s="72"/>
      <c r="B847" s="76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8"/>
      <c r="X847" s="8"/>
      <c r="Y847" s="8"/>
      <c r="Z847" s="8"/>
      <c r="AA847" s="8"/>
    </row>
    <row r="848">
      <c r="A848" s="72"/>
      <c r="B848" s="76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8"/>
      <c r="X848" s="8"/>
      <c r="Y848" s="8"/>
      <c r="Z848" s="8"/>
      <c r="AA848" s="8"/>
    </row>
    <row r="849">
      <c r="A849" s="72"/>
      <c r="B849" s="76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8"/>
      <c r="X849" s="8"/>
      <c r="Y849" s="8"/>
      <c r="Z849" s="8"/>
      <c r="AA849" s="8"/>
    </row>
    <row r="850">
      <c r="A850" s="72"/>
      <c r="B850" s="76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8"/>
      <c r="X850" s="8"/>
      <c r="Y850" s="8"/>
      <c r="Z850" s="8"/>
      <c r="AA850" s="8"/>
    </row>
    <row r="851">
      <c r="A851" s="72"/>
      <c r="B851" s="76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8"/>
      <c r="X851" s="8"/>
      <c r="Y851" s="8"/>
      <c r="Z851" s="8"/>
      <c r="AA851" s="8"/>
    </row>
    <row r="852">
      <c r="A852" s="72"/>
      <c r="B852" s="76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8"/>
      <c r="X852" s="8"/>
      <c r="Y852" s="8"/>
      <c r="Z852" s="8"/>
      <c r="AA852" s="8"/>
    </row>
    <row r="853">
      <c r="A853" s="72"/>
      <c r="B853" s="76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8"/>
      <c r="X853" s="8"/>
      <c r="Y853" s="8"/>
      <c r="Z853" s="8"/>
      <c r="AA853" s="8"/>
    </row>
    <row r="854">
      <c r="A854" s="72"/>
      <c r="B854" s="76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8"/>
      <c r="X854" s="8"/>
      <c r="Y854" s="8"/>
      <c r="Z854" s="8"/>
      <c r="AA854" s="8"/>
    </row>
    <row r="855">
      <c r="A855" s="72"/>
      <c r="B855" s="76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8"/>
      <c r="X855" s="8"/>
      <c r="Y855" s="8"/>
      <c r="Z855" s="8"/>
      <c r="AA855" s="8"/>
    </row>
    <row r="856">
      <c r="A856" s="72"/>
      <c r="B856" s="76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8"/>
      <c r="X856" s="8"/>
      <c r="Y856" s="8"/>
      <c r="Z856" s="8"/>
      <c r="AA856" s="8"/>
    </row>
    <row r="857">
      <c r="A857" s="72"/>
      <c r="B857" s="76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8"/>
      <c r="X857" s="8"/>
      <c r="Y857" s="8"/>
      <c r="Z857" s="8"/>
      <c r="AA857" s="8"/>
    </row>
    <row r="858">
      <c r="A858" s="72"/>
      <c r="B858" s="76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8"/>
      <c r="X858" s="8"/>
      <c r="Y858" s="8"/>
      <c r="Z858" s="8"/>
      <c r="AA858" s="8"/>
    </row>
    <row r="859">
      <c r="A859" s="72"/>
      <c r="B859" s="76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8"/>
      <c r="X859" s="8"/>
      <c r="Y859" s="8"/>
      <c r="Z859" s="8"/>
      <c r="AA859" s="8"/>
    </row>
    <row r="860">
      <c r="A860" s="72"/>
      <c r="B860" s="76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8"/>
      <c r="X860" s="8"/>
      <c r="Y860" s="8"/>
      <c r="Z860" s="8"/>
      <c r="AA860" s="8"/>
    </row>
    <row r="861">
      <c r="A861" s="72"/>
      <c r="B861" s="76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8"/>
      <c r="X861" s="8"/>
      <c r="Y861" s="8"/>
      <c r="Z861" s="8"/>
      <c r="AA861" s="8"/>
    </row>
    <row r="862">
      <c r="A862" s="72"/>
      <c r="B862" s="76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8"/>
      <c r="X862" s="8"/>
      <c r="Y862" s="8"/>
      <c r="Z862" s="8"/>
      <c r="AA862" s="8"/>
    </row>
    <row r="863">
      <c r="A863" s="72"/>
      <c r="B863" s="76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8"/>
      <c r="X863" s="8"/>
      <c r="Y863" s="8"/>
      <c r="Z863" s="8"/>
      <c r="AA863" s="8"/>
    </row>
    <row r="864">
      <c r="A864" s="72"/>
      <c r="B864" s="76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8"/>
      <c r="X864" s="8"/>
      <c r="Y864" s="8"/>
      <c r="Z864" s="8"/>
      <c r="AA864" s="8"/>
    </row>
    <row r="865">
      <c r="A865" s="72"/>
      <c r="B865" s="76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8"/>
      <c r="X865" s="8"/>
      <c r="Y865" s="8"/>
      <c r="Z865" s="8"/>
      <c r="AA865" s="8"/>
    </row>
    <row r="866">
      <c r="A866" s="72"/>
      <c r="B866" s="76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8"/>
      <c r="X866" s="8"/>
      <c r="Y866" s="8"/>
      <c r="Z866" s="8"/>
      <c r="AA866" s="8"/>
    </row>
    <row r="867">
      <c r="A867" s="72"/>
      <c r="B867" s="76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8"/>
      <c r="X867" s="8"/>
      <c r="Y867" s="8"/>
      <c r="Z867" s="8"/>
      <c r="AA867" s="8"/>
    </row>
    <row r="868">
      <c r="A868" s="72"/>
      <c r="B868" s="76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8"/>
      <c r="X868" s="8"/>
      <c r="Y868" s="8"/>
      <c r="Z868" s="8"/>
      <c r="AA868" s="8"/>
    </row>
    <row r="869">
      <c r="A869" s="72"/>
      <c r="B869" s="76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8"/>
      <c r="X869" s="8"/>
      <c r="Y869" s="8"/>
      <c r="Z869" s="8"/>
      <c r="AA869" s="8"/>
    </row>
    <row r="870">
      <c r="A870" s="72"/>
      <c r="B870" s="76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8"/>
      <c r="X870" s="8"/>
      <c r="Y870" s="8"/>
      <c r="Z870" s="8"/>
      <c r="AA870" s="8"/>
    </row>
    <row r="871">
      <c r="A871" s="72"/>
      <c r="B871" s="76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8"/>
      <c r="X871" s="8"/>
      <c r="Y871" s="8"/>
      <c r="Z871" s="8"/>
      <c r="AA871" s="8"/>
    </row>
    <row r="872">
      <c r="A872" s="72"/>
      <c r="B872" s="76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8"/>
      <c r="X872" s="8"/>
      <c r="Y872" s="8"/>
      <c r="Z872" s="8"/>
      <c r="AA872" s="8"/>
    </row>
    <row r="873">
      <c r="A873" s="72"/>
      <c r="B873" s="76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8"/>
      <c r="X873" s="8"/>
      <c r="Y873" s="8"/>
      <c r="Z873" s="8"/>
      <c r="AA873" s="8"/>
    </row>
    <row r="874">
      <c r="A874" s="72"/>
      <c r="B874" s="76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8"/>
      <c r="X874" s="8"/>
      <c r="Y874" s="8"/>
      <c r="Z874" s="8"/>
      <c r="AA874" s="8"/>
    </row>
    <row r="875">
      <c r="A875" s="72"/>
      <c r="B875" s="76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8"/>
      <c r="X875" s="8"/>
      <c r="Y875" s="8"/>
      <c r="Z875" s="8"/>
      <c r="AA875" s="8"/>
    </row>
    <row r="876">
      <c r="A876" s="72"/>
      <c r="B876" s="76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8"/>
      <c r="X876" s="8"/>
      <c r="Y876" s="8"/>
      <c r="Z876" s="8"/>
      <c r="AA876" s="8"/>
    </row>
    <row r="877">
      <c r="A877" s="72"/>
      <c r="B877" s="76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8"/>
      <c r="X877" s="8"/>
      <c r="Y877" s="8"/>
      <c r="Z877" s="8"/>
      <c r="AA877" s="8"/>
    </row>
    <row r="878">
      <c r="A878" s="72"/>
      <c r="B878" s="76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8"/>
      <c r="X878" s="8"/>
      <c r="Y878" s="8"/>
      <c r="Z878" s="8"/>
      <c r="AA878" s="8"/>
    </row>
    <row r="879">
      <c r="A879" s="72"/>
      <c r="B879" s="76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8"/>
      <c r="X879" s="8"/>
      <c r="Y879" s="8"/>
      <c r="Z879" s="8"/>
      <c r="AA879" s="8"/>
    </row>
    <row r="880">
      <c r="A880" s="72"/>
      <c r="B880" s="76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8"/>
      <c r="X880" s="8"/>
      <c r="Y880" s="8"/>
      <c r="Z880" s="8"/>
      <c r="AA880" s="8"/>
    </row>
    <row r="881">
      <c r="A881" s="72"/>
      <c r="B881" s="76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8"/>
      <c r="X881" s="8"/>
      <c r="Y881" s="8"/>
      <c r="Z881" s="8"/>
      <c r="AA881" s="8"/>
    </row>
    <row r="882">
      <c r="A882" s="72"/>
      <c r="B882" s="76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8"/>
      <c r="X882" s="8"/>
      <c r="Y882" s="8"/>
      <c r="Z882" s="8"/>
      <c r="AA882" s="8"/>
    </row>
    <row r="883">
      <c r="A883" s="72"/>
      <c r="B883" s="76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8"/>
      <c r="X883" s="8"/>
      <c r="Y883" s="8"/>
      <c r="Z883" s="8"/>
      <c r="AA883" s="8"/>
    </row>
    <row r="884">
      <c r="A884" s="72"/>
      <c r="B884" s="76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8"/>
      <c r="X884" s="8"/>
      <c r="Y884" s="8"/>
      <c r="Z884" s="8"/>
      <c r="AA884" s="8"/>
    </row>
    <row r="885">
      <c r="A885" s="72"/>
      <c r="B885" s="76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8"/>
      <c r="X885" s="8"/>
      <c r="Y885" s="8"/>
      <c r="Z885" s="8"/>
      <c r="AA885" s="8"/>
    </row>
    <row r="886">
      <c r="A886" s="72"/>
      <c r="B886" s="76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8"/>
      <c r="X886" s="8"/>
      <c r="Y886" s="8"/>
      <c r="Z886" s="8"/>
      <c r="AA886" s="8"/>
    </row>
    <row r="887">
      <c r="A887" s="72"/>
      <c r="B887" s="76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8"/>
      <c r="X887" s="8"/>
      <c r="Y887" s="8"/>
      <c r="Z887" s="8"/>
      <c r="AA887" s="8"/>
    </row>
    <row r="888">
      <c r="A888" s="72"/>
      <c r="B888" s="76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8"/>
      <c r="X888" s="8"/>
      <c r="Y888" s="8"/>
      <c r="Z888" s="8"/>
      <c r="AA888" s="8"/>
    </row>
    <row r="889">
      <c r="A889" s="72"/>
      <c r="B889" s="76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8"/>
      <c r="X889" s="8"/>
      <c r="Y889" s="8"/>
      <c r="Z889" s="8"/>
      <c r="AA889" s="8"/>
    </row>
    <row r="890">
      <c r="A890" s="72"/>
      <c r="B890" s="76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8"/>
      <c r="X890" s="8"/>
      <c r="Y890" s="8"/>
      <c r="Z890" s="8"/>
      <c r="AA890" s="8"/>
    </row>
    <row r="891">
      <c r="A891" s="72"/>
      <c r="B891" s="76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8"/>
      <c r="X891" s="8"/>
      <c r="Y891" s="8"/>
      <c r="Z891" s="8"/>
      <c r="AA891" s="8"/>
    </row>
    <row r="892">
      <c r="A892" s="72"/>
      <c r="B892" s="76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8"/>
      <c r="X892" s="8"/>
      <c r="Y892" s="8"/>
      <c r="Z892" s="8"/>
      <c r="AA892" s="8"/>
    </row>
    <row r="893">
      <c r="A893" s="72"/>
      <c r="B893" s="76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8"/>
      <c r="X893" s="8"/>
      <c r="Y893" s="8"/>
      <c r="Z893" s="8"/>
      <c r="AA893" s="8"/>
    </row>
    <row r="894">
      <c r="A894" s="72"/>
      <c r="B894" s="76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8"/>
      <c r="X894" s="8"/>
      <c r="Y894" s="8"/>
      <c r="Z894" s="8"/>
      <c r="AA894" s="8"/>
    </row>
    <row r="895">
      <c r="A895" s="72"/>
      <c r="B895" s="76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8"/>
      <c r="X895" s="8"/>
      <c r="Y895" s="8"/>
      <c r="Z895" s="8"/>
      <c r="AA895" s="8"/>
    </row>
    <row r="896">
      <c r="A896" s="72"/>
      <c r="B896" s="76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8"/>
      <c r="X896" s="8"/>
      <c r="Y896" s="8"/>
      <c r="Z896" s="8"/>
      <c r="AA896" s="8"/>
    </row>
    <row r="897">
      <c r="A897" s="72"/>
      <c r="B897" s="76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8"/>
      <c r="X897" s="8"/>
      <c r="Y897" s="8"/>
      <c r="Z897" s="8"/>
      <c r="AA897" s="8"/>
    </row>
    <row r="898">
      <c r="A898" s="72"/>
      <c r="B898" s="76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8"/>
      <c r="X898" s="8"/>
      <c r="Y898" s="8"/>
      <c r="Z898" s="8"/>
      <c r="AA898" s="8"/>
    </row>
    <row r="899">
      <c r="A899" s="72"/>
      <c r="B899" s="76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8"/>
      <c r="X899" s="8"/>
      <c r="Y899" s="8"/>
      <c r="Z899" s="8"/>
      <c r="AA899" s="8"/>
    </row>
    <row r="900">
      <c r="A900" s="72"/>
      <c r="B900" s="76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8"/>
      <c r="X900" s="8"/>
      <c r="Y900" s="8"/>
      <c r="Z900" s="8"/>
      <c r="AA900" s="8"/>
    </row>
    <row r="901">
      <c r="A901" s="72"/>
      <c r="B901" s="76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8"/>
      <c r="X901" s="8"/>
      <c r="Y901" s="8"/>
      <c r="Z901" s="8"/>
      <c r="AA901" s="8"/>
    </row>
    <row r="902">
      <c r="A902" s="72"/>
      <c r="B902" s="76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8"/>
      <c r="X902" s="8"/>
      <c r="Y902" s="8"/>
      <c r="Z902" s="8"/>
      <c r="AA902" s="8"/>
    </row>
    <row r="903">
      <c r="A903" s="72"/>
      <c r="B903" s="76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8"/>
      <c r="X903" s="8"/>
      <c r="Y903" s="8"/>
      <c r="Z903" s="8"/>
      <c r="AA903" s="8"/>
    </row>
    <row r="904">
      <c r="A904" s="72"/>
      <c r="B904" s="76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8"/>
      <c r="X904" s="8"/>
      <c r="Y904" s="8"/>
      <c r="Z904" s="8"/>
      <c r="AA904" s="8"/>
    </row>
    <row r="905">
      <c r="A905" s="72"/>
      <c r="B905" s="76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8"/>
      <c r="X905" s="8"/>
      <c r="Y905" s="8"/>
      <c r="Z905" s="8"/>
      <c r="AA905" s="8"/>
    </row>
    <row r="906">
      <c r="A906" s="72"/>
      <c r="B906" s="76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8"/>
      <c r="X906" s="8"/>
      <c r="Y906" s="8"/>
      <c r="Z906" s="8"/>
      <c r="AA906" s="8"/>
    </row>
    <row r="907">
      <c r="A907" s="72"/>
      <c r="B907" s="76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8"/>
      <c r="X907" s="8"/>
      <c r="Y907" s="8"/>
      <c r="Z907" s="8"/>
      <c r="AA907" s="8"/>
    </row>
    <row r="908">
      <c r="A908" s="72"/>
      <c r="B908" s="76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8"/>
      <c r="X908" s="8"/>
      <c r="Y908" s="8"/>
      <c r="Z908" s="8"/>
      <c r="AA908" s="8"/>
    </row>
    <row r="909">
      <c r="A909" s="72"/>
      <c r="B909" s="76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8"/>
      <c r="X909" s="8"/>
      <c r="Y909" s="8"/>
      <c r="Z909" s="8"/>
      <c r="AA909" s="8"/>
    </row>
    <row r="910">
      <c r="A910" s="72"/>
      <c r="B910" s="76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8"/>
      <c r="X910" s="8"/>
      <c r="Y910" s="8"/>
      <c r="Z910" s="8"/>
      <c r="AA910" s="8"/>
    </row>
    <row r="911">
      <c r="A911" s="72"/>
      <c r="B911" s="76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8"/>
      <c r="X911" s="8"/>
      <c r="Y911" s="8"/>
      <c r="Z911" s="8"/>
      <c r="AA911" s="8"/>
    </row>
    <row r="912">
      <c r="A912" s="72"/>
      <c r="B912" s="76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8"/>
      <c r="X912" s="8"/>
      <c r="Y912" s="8"/>
      <c r="Z912" s="8"/>
      <c r="AA912" s="8"/>
    </row>
    <row r="913">
      <c r="A913" s="72"/>
      <c r="B913" s="76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8"/>
      <c r="X913" s="8"/>
      <c r="Y913" s="8"/>
      <c r="Z913" s="8"/>
      <c r="AA913" s="8"/>
    </row>
    <row r="914">
      <c r="A914" s="72"/>
      <c r="B914" s="76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8"/>
      <c r="X914" s="8"/>
      <c r="Y914" s="8"/>
      <c r="Z914" s="8"/>
      <c r="AA914" s="8"/>
    </row>
    <row r="915">
      <c r="A915" s="72"/>
      <c r="B915" s="76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8"/>
      <c r="X915" s="8"/>
      <c r="Y915" s="8"/>
      <c r="Z915" s="8"/>
      <c r="AA915" s="8"/>
    </row>
    <row r="916">
      <c r="A916" s="72"/>
      <c r="B916" s="76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8"/>
      <c r="X916" s="8"/>
      <c r="Y916" s="8"/>
      <c r="Z916" s="8"/>
      <c r="AA916" s="8"/>
    </row>
    <row r="917">
      <c r="A917" s="72"/>
      <c r="B917" s="76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8"/>
      <c r="X917" s="8"/>
      <c r="Y917" s="8"/>
      <c r="Z917" s="8"/>
      <c r="AA917" s="8"/>
    </row>
    <row r="918">
      <c r="A918" s="72"/>
      <c r="B918" s="76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8"/>
      <c r="X918" s="8"/>
      <c r="Y918" s="8"/>
      <c r="Z918" s="8"/>
      <c r="AA918" s="8"/>
    </row>
    <row r="919">
      <c r="A919" s="72"/>
      <c r="B919" s="76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8"/>
      <c r="X919" s="8"/>
      <c r="Y919" s="8"/>
      <c r="Z919" s="8"/>
      <c r="AA919" s="8"/>
    </row>
    <row r="920">
      <c r="A920" s="72"/>
      <c r="B920" s="76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8"/>
      <c r="X920" s="8"/>
      <c r="Y920" s="8"/>
      <c r="Z920" s="8"/>
      <c r="AA920" s="8"/>
    </row>
    <row r="921">
      <c r="A921" s="72"/>
      <c r="B921" s="76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8"/>
      <c r="X921" s="8"/>
      <c r="Y921" s="8"/>
      <c r="Z921" s="8"/>
      <c r="AA921" s="8"/>
    </row>
    <row r="922">
      <c r="A922" s="72"/>
      <c r="B922" s="76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8"/>
      <c r="X922" s="8"/>
      <c r="Y922" s="8"/>
      <c r="Z922" s="8"/>
      <c r="AA922" s="8"/>
    </row>
    <row r="923">
      <c r="A923" s="72"/>
      <c r="B923" s="76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8"/>
      <c r="X923" s="8"/>
      <c r="Y923" s="8"/>
      <c r="Z923" s="8"/>
      <c r="AA923" s="8"/>
    </row>
    <row r="924">
      <c r="A924" s="72"/>
      <c r="B924" s="76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8"/>
      <c r="X924" s="8"/>
      <c r="Y924" s="8"/>
      <c r="Z924" s="8"/>
      <c r="AA924" s="8"/>
    </row>
    <row r="925">
      <c r="A925" s="72"/>
      <c r="B925" s="76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8"/>
      <c r="X925" s="8"/>
      <c r="Y925" s="8"/>
      <c r="Z925" s="8"/>
      <c r="AA925" s="8"/>
    </row>
    <row r="926">
      <c r="A926" s="72"/>
      <c r="B926" s="76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8"/>
      <c r="X926" s="8"/>
      <c r="Y926" s="8"/>
      <c r="Z926" s="8"/>
      <c r="AA926" s="8"/>
    </row>
    <row r="927">
      <c r="A927" s="72"/>
      <c r="B927" s="76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8"/>
      <c r="X927" s="8"/>
      <c r="Y927" s="8"/>
      <c r="Z927" s="8"/>
      <c r="AA927" s="8"/>
    </row>
    <row r="928">
      <c r="A928" s="72"/>
      <c r="B928" s="76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8"/>
      <c r="X928" s="8"/>
      <c r="Y928" s="8"/>
      <c r="Z928" s="8"/>
      <c r="AA928" s="8"/>
    </row>
    <row r="929">
      <c r="A929" s="72"/>
      <c r="B929" s="76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8"/>
      <c r="X929" s="8"/>
      <c r="Y929" s="8"/>
      <c r="Z929" s="8"/>
      <c r="AA929" s="8"/>
    </row>
    <row r="930">
      <c r="A930" s="72"/>
      <c r="B930" s="76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8"/>
      <c r="X930" s="8"/>
      <c r="Y930" s="8"/>
      <c r="Z930" s="8"/>
      <c r="AA930" s="8"/>
    </row>
    <row r="931">
      <c r="A931" s="72"/>
      <c r="B931" s="76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8"/>
      <c r="X931" s="8"/>
      <c r="Y931" s="8"/>
      <c r="Z931" s="8"/>
      <c r="AA931" s="8"/>
    </row>
    <row r="932">
      <c r="A932" s="72"/>
      <c r="B932" s="76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8"/>
      <c r="X932" s="8"/>
      <c r="Y932" s="8"/>
      <c r="Z932" s="8"/>
      <c r="AA932" s="8"/>
    </row>
    <row r="933">
      <c r="A933" s="72"/>
      <c r="B933" s="76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8"/>
      <c r="X933" s="8"/>
      <c r="Y933" s="8"/>
      <c r="Z933" s="8"/>
      <c r="AA933" s="8"/>
    </row>
    <row r="934">
      <c r="A934" s="72"/>
      <c r="B934" s="76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8"/>
      <c r="X934" s="8"/>
      <c r="Y934" s="8"/>
      <c r="Z934" s="8"/>
      <c r="AA934" s="8"/>
    </row>
    <row r="935">
      <c r="A935" s="72"/>
      <c r="B935" s="76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8"/>
      <c r="X935" s="8"/>
      <c r="Y935" s="8"/>
      <c r="Z935" s="8"/>
      <c r="AA935" s="8"/>
    </row>
    <row r="936">
      <c r="A936" s="72"/>
      <c r="B936" s="76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8"/>
      <c r="X936" s="8"/>
      <c r="Y936" s="8"/>
      <c r="Z936" s="8"/>
      <c r="AA936" s="8"/>
    </row>
    <row r="937">
      <c r="A937" s="72"/>
      <c r="B937" s="76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8"/>
      <c r="X937" s="8"/>
      <c r="Y937" s="8"/>
      <c r="Z937" s="8"/>
      <c r="AA937" s="8"/>
    </row>
    <row r="938">
      <c r="A938" s="72"/>
      <c r="B938" s="76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8"/>
      <c r="X938" s="8"/>
      <c r="Y938" s="8"/>
      <c r="Z938" s="8"/>
      <c r="AA938" s="8"/>
    </row>
    <row r="939">
      <c r="A939" s="72"/>
      <c r="B939" s="76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8"/>
      <c r="X939" s="8"/>
      <c r="Y939" s="8"/>
      <c r="Z939" s="8"/>
      <c r="AA939" s="8"/>
    </row>
    <row r="940">
      <c r="A940" s="72"/>
      <c r="B940" s="76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8"/>
      <c r="X940" s="8"/>
      <c r="Y940" s="8"/>
      <c r="Z940" s="8"/>
      <c r="AA940" s="8"/>
    </row>
    <row r="941">
      <c r="A941" s="72"/>
      <c r="B941" s="76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8"/>
      <c r="X941" s="8"/>
      <c r="Y941" s="8"/>
      <c r="Z941" s="8"/>
      <c r="AA941" s="8"/>
    </row>
    <row r="942">
      <c r="A942" s="72"/>
      <c r="B942" s="76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8"/>
      <c r="X942" s="8"/>
      <c r="Y942" s="8"/>
      <c r="Z942" s="8"/>
      <c r="AA942" s="8"/>
    </row>
    <row r="943">
      <c r="A943" s="72"/>
      <c r="B943" s="76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8"/>
      <c r="X943" s="8"/>
      <c r="Y943" s="8"/>
      <c r="Z943" s="8"/>
      <c r="AA943" s="8"/>
    </row>
    <row r="944">
      <c r="A944" s="72"/>
      <c r="B944" s="76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8"/>
      <c r="X944" s="8"/>
      <c r="Y944" s="8"/>
      <c r="Z944" s="8"/>
      <c r="AA944" s="8"/>
    </row>
    <row r="945">
      <c r="A945" s="72"/>
      <c r="B945" s="76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8"/>
      <c r="X945" s="8"/>
      <c r="Y945" s="8"/>
      <c r="Z945" s="8"/>
      <c r="AA945" s="8"/>
    </row>
    <row r="946">
      <c r="A946" s="72"/>
      <c r="B946" s="76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8"/>
      <c r="X946" s="8"/>
      <c r="Y946" s="8"/>
      <c r="Z946" s="8"/>
      <c r="AA946" s="8"/>
    </row>
    <row r="947">
      <c r="A947" s="72"/>
      <c r="B947" s="76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8"/>
      <c r="X947" s="8"/>
      <c r="Y947" s="8"/>
      <c r="Z947" s="8"/>
      <c r="AA947" s="8"/>
    </row>
    <row r="948">
      <c r="A948" s="72"/>
      <c r="B948" s="76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8"/>
      <c r="X948" s="8"/>
      <c r="Y948" s="8"/>
      <c r="Z948" s="8"/>
      <c r="AA948" s="8"/>
    </row>
    <row r="949">
      <c r="A949" s="72"/>
      <c r="B949" s="76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8"/>
      <c r="X949" s="8"/>
      <c r="Y949" s="8"/>
      <c r="Z949" s="8"/>
      <c r="AA949" s="8"/>
    </row>
    <row r="950">
      <c r="A950" s="72"/>
      <c r="B950" s="76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8"/>
      <c r="X950" s="8"/>
      <c r="Y950" s="8"/>
      <c r="Z950" s="8"/>
      <c r="AA950" s="8"/>
    </row>
    <row r="951">
      <c r="A951" s="72"/>
      <c r="B951" s="76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8"/>
      <c r="X951" s="8"/>
      <c r="Y951" s="8"/>
      <c r="Z951" s="8"/>
      <c r="AA951" s="8"/>
    </row>
    <row r="952">
      <c r="A952" s="72"/>
      <c r="B952" s="76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8"/>
      <c r="X952" s="8"/>
      <c r="Y952" s="8"/>
      <c r="Z952" s="8"/>
      <c r="AA952" s="8"/>
    </row>
    <row r="953">
      <c r="A953" s="72"/>
      <c r="B953" s="76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8"/>
      <c r="X953" s="8"/>
      <c r="Y953" s="8"/>
      <c r="Z953" s="8"/>
      <c r="AA953" s="8"/>
    </row>
    <row r="954">
      <c r="A954" s="72"/>
      <c r="B954" s="76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8"/>
      <c r="X954" s="8"/>
      <c r="Y954" s="8"/>
      <c r="Z954" s="8"/>
      <c r="AA954" s="8"/>
    </row>
    <row r="955">
      <c r="A955" s="72"/>
      <c r="B955" s="76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8"/>
      <c r="X955" s="8"/>
      <c r="Y955" s="8"/>
      <c r="Z955" s="8"/>
      <c r="AA955" s="8"/>
    </row>
    <row r="956">
      <c r="A956" s="72"/>
      <c r="B956" s="76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8"/>
      <c r="X956" s="8"/>
      <c r="Y956" s="8"/>
      <c r="Z956" s="8"/>
      <c r="AA956" s="8"/>
    </row>
    <row r="957">
      <c r="A957" s="72"/>
      <c r="B957" s="76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8"/>
      <c r="X957" s="8"/>
      <c r="Y957" s="8"/>
      <c r="Z957" s="8"/>
      <c r="AA957" s="8"/>
    </row>
    <row r="958">
      <c r="A958" s="72"/>
      <c r="B958" s="76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8"/>
      <c r="X958" s="8"/>
      <c r="Y958" s="8"/>
      <c r="Z958" s="8"/>
      <c r="AA958" s="8"/>
    </row>
    <row r="959">
      <c r="A959" s="72"/>
      <c r="B959" s="76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8"/>
      <c r="X959" s="8"/>
      <c r="Y959" s="8"/>
      <c r="Z959" s="8"/>
      <c r="AA959" s="8"/>
    </row>
    <row r="960">
      <c r="A960" s="72"/>
      <c r="B960" s="76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8"/>
      <c r="X960" s="8"/>
      <c r="Y960" s="8"/>
      <c r="Z960" s="8"/>
      <c r="AA960" s="8"/>
    </row>
    <row r="961">
      <c r="A961" s="72"/>
      <c r="B961" s="76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8"/>
      <c r="X961" s="8"/>
      <c r="Y961" s="8"/>
      <c r="Z961" s="8"/>
      <c r="AA961" s="8"/>
    </row>
    <row r="962">
      <c r="A962" s="72"/>
      <c r="B962" s="76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8"/>
      <c r="X962" s="8"/>
      <c r="Y962" s="8"/>
      <c r="Z962" s="8"/>
      <c r="AA962" s="8"/>
    </row>
  </sheetData>
  <mergeCells count="3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P1"/>
    <mergeCell ref="Q1:Q2"/>
    <mergeCell ref="R1:R2"/>
    <mergeCell ref="S1:S2"/>
    <mergeCell ref="T1:T2"/>
    <mergeCell ref="U1:U2"/>
    <mergeCell ref="V1:V2"/>
    <mergeCell ref="Q4:Q5"/>
    <mergeCell ref="Q6:Q7"/>
    <mergeCell ref="Q8:Q11"/>
    <mergeCell ref="Q12:Q14"/>
    <mergeCell ref="Q15:Q17"/>
    <mergeCell ref="Q18:Q20"/>
    <mergeCell ref="Q22:Q23"/>
    <mergeCell ref="Q54:Q55"/>
    <mergeCell ref="Q56:Q57"/>
    <mergeCell ref="Q24:Q35"/>
    <mergeCell ref="Q36:Q38"/>
    <mergeCell ref="Q40:Q41"/>
    <mergeCell ref="Q42:Q47"/>
    <mergeCell ref="Q48:Q49"/>
    <mergeCell ref="Q50:Q51"/>
    <mergeCell ref="Q52:Q53"/>
  </mergeCells>
  <dataValidations>
    <dataValidation type="list" allowBlank="1" sqref="R3:R57">
      <formula1>"Action,IC,BRD,Ner,CV,CMS"</formula1>
    </dataValidation>
    <dataValidation type="list" allowBlank="1" sqref="S3:S57">
      <formula1>"Out of scope,Processing,Fixed,To be processed"</formula1>
    </dataValidation>
    <dataValidation type="list" allowBlank="1" sqref="Q36 Q42 Q48">
      <formula1>"Succeeded,Failed,Out of scope,Not sure,Trash"</formula1>
    </dataValidation>
    <dataValidation type="list" allowBlank="1" sqref="T3:T57">
      <formula1>"Ok,Not as expected,Not ok"</formula1>
    </dataValidation>
    <dataValidation type="list" allowBlank="1" sqref="Q3:Q4 Q6 Q8 Q12 Q15 Q18 Q21:Q22 Q24 Q39:Q40 Q50 Q52 Q54 Q56 O3:O57">
      <formula1>"Succeeded,As expected,Failed,Out of scope,Not sure,Trash"</formula1>
    </dataValidation>
  </dataValidations>
  <hyperlinks>
    <hyperlink r:id="rId1" ref="E14"/>
    <hyperlink r:id="rId2" ref="E16"/>
    <hyperlink r:id="rId3" ref="E26"/>
    <hyperlink r:id="rId4" ref="E38"/>
    <hyperlink r:id="rId5" ref="E45"/>
    <hyperlink r:id="rId6" ref="H45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57"/>
    <col customWidth="1" min="4" max="4" width="17.86"/>
    <col customWidth="1" min="5" max="5" width="27.0"/>
    <col customWidth="1" min="6" max="6" width="18.43"/>
    <col customWidth="1" min="8" max="8" width="15.57"/>
    <col hidden="1" min="10" max="10" width="14.43"/>
    <col customWidth="1" min="11" max="11" width="30.14"/>
    <col customWidth="1" min="12" max="12" width="33.14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64" t="s">
        <v>116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77"/>
      <c r="X1" s="77"/>
      <c r="Y1" s="77"/>
      <c r="Z1" s="77"/>
      <c r="AA1" s="77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W2" s="77"/>
      <c r="X2" s="77"/>
      <c r="Y2" s="77"/>
      <c r="Z2" s="77"/>
      <c r="AA2" s="77"/>
    </row>
    <row r="3" ht="29.25" customHeight="1">
      <c r="A3" s="11">
        <f t="shared" ref="A3:A47" si="1">if(left(D3,16)=left(D2,16),A2,A2+1)</f>
        <v>1</v>
      </c>
      <c r="B3" s="12" t="s">
        <v>23</v>
      </c>
      <c r="C3" s="65">
        <v>44027.74399886295</v>
      </c>
      <c r="D3" s="14" t="s">
        <v>387</v>
      </c>
      <c r="E3" s="15" t="s">
        <v>56</v>
      </c>
      <c r="F3" s="16" t="str">
        <f t="shared" ref="F3:F10" si="2">image("")</f>
        <v/>
      </c>
      <c r="G3" s="17" t="s">
        <v>57</v>
      </c>
      <c r="H3" s="17"/>
      <c r="I3" s="17" t="s">
        <v>53</v>
      </c>
      <c r="J3" s="18" t="s">
        <v>58</v>
      </c>
      <c r="K3" s="36" t="s">
        <v>388</v>
      </c>
      <c r="L3" s="46"/>
      <c r="M3" s="46"/>
      <c r="N3" s="46"/>
      <c r="O3" s="53" t="s">
        <v>33</v>
      </c>
      <c r="P3" s="46"/>
      <c r="Q3" s="78" t="s">
        <v>34</v>
      </c>
      <c r="R3" s="46"/>
      <c r="S3" s="46"/>
      <c r="T3" s="46"/>
      <c r="U3" s="46"/>
      <c r="V3" s="46"/>
      <c r="W3" s="77"/>
      <c r="X3" s="77"/>
      <c r="Y3" s="77"/>
      <c r="Z3" s="77"/>
      <c r="AA3" s="79"/>
    </row>
    <row r="4" ht="29.25" customHeight="1">
      <c r="A4" s="11">
        <f t="shared" si="1"/>
        <v>1</v>
      </c>
      <c r="B4" s="12" t="s">
        <v>23</v>
      </c>
      <c r="C4" s="65">
        <v>44027.74401278601</v>
      </c>
      <c r="D4" s="14" t="s">
        <v>387</v>
      </c>
      <c r="E4" s="80" t="s">
        <v>389</v>
      </c>
      <c r="F4" s="16" t="str">
        <f t="shared" si="2"/>
        <v/>
      </c>
      <c r="G4" s="17" t="s">
        <v>26</v>
      </c>
      <c r="H4" s="17"/>
      <c r="I4" s="17" t="s">
        <v>61</v>
      </c>
      <c r="J4" s="18" t="s">
        <v>62</v>
      </c>
      <c r="K4" s="15" t="s">
        <v>63</v>
      </c>
      <c r="L4" s="18"/>
      <c r="M4" s="18"/>
      <c r="N4" s="46"/>
      <c r="O4" s="53" t="s">
        <v>33</v>
      </c>
      <c r="P4" s="46"/>
      <c r="Q4" s="9"/>
      <c r="R4" s="46"/>
      <c r="S4" s="46"/>
      <c r="T4" s="46"/>
      <c r="U4" s="18"/>
      <c r="V4" s="46"/>
      <c r="W4" s="77"/>
      <c r="X4" s="77"/>
      <c r="Y4" s="77"/>
      <c r="Z4" s="77"/>
      <c r="AA4" s="79"/>
    </row>
    <row r="5" ht="29.25" customHeight="1">
      <c r="A5" s="10">
        <f t="shared" si="1"/>
        <v>2</v>
      </c>
      <c r="B5" s="25" t="s">
        <v>23</v>
      </c>
      <c r="C5" s="66">
        <v>44027.72669983609</v>
      </c>
      <c r="D5" s="27" t="s">
        <v>390</v>
      </c>
      <c r="E5" s="28" t="s">
        <v>391</v>
      </c>
      <c r="F5" s="29" t="str">
        <f t="shared" si="2"/>
        <v/>
      </c>
      <c r="G5" s="30" t="s">
        <v>26</v>
      </c>
      <c r="H5" s="30" t="s">
        <v>392</v>
      </c>
      <c r="I5" s="30" t="s">
        <v>61</v>
      </c>
      <c r="J5" s="32" t="s">
        <v>46</v>
      </c>
      <c r="K5" s="38" t="s">
        <v>63</v>
      </c>
      <c r="L5" s="50"/>
      <c r="M5" s="50"/>
      <c r="N5" s="50"/>
      <c r="O5" s="51" t="s">
        <v>33</v>
      </c>
      <c r="P5" s="50"/>
      <c r="Q5" s="51" t="s">
        <v>34</v>
      </c>
      <c r="R5" s="50"/>
      <c r="S5" s="50"/>
      <c r="T5" s="50"/>
      <c r="U5" s="50"/>
      <c r="V5" s="50"/>
      <c r="W5" s="77"/>
      <c r="X5" s="77"/>
      <c r="Y5" s="77"/>
      <c r="Z5" s="77"/>
      <c r="AA5" s="79"/>
    </row>
    <row r="6" ht="29.25" customHeight="1">
      <c r="A6" s="11">
        <f t="shared" si="1"/>
        <v>3</v>
      </c>
      <c r="B6" s="12" t="s">
        <v>23</v>
      </c>
      <c r="C6" s="65">
        <v>44027.71920888875</v>
      </c>
      <c r="D6" s="14" t="s">
        <v>393</v>
      </c>
      <c r="E6" s="15" t="s">
        <v>56</v>
      </c>
      <c r="F6" s="16" t="str">
        <f t="shared" si="2"/>
        <v/>
      </c>
      <c r="G6" s="17" t="s">
        <v>57</v>
      </c>
      <c r="H6" s="23"/>
      <c r="I6" s="17" t="s">
        <v>53</v>
      </c>
      <c r="J6" s="18" t="s">
        <v>58</v>
      </c>
      <c r="K6" s="15" t="s">
        <v>394</v>
      </c>
      <c r="L6" s="46"/>
      <c r="M6" s="46"/>
      <c r="N6" s="46"/>
      <c r="O6" s="53" t="s">
        <v>33</v>
      </c>
      <c r="P6" s="46"/>
      <c r="Q6" s="78" t="s">
        <v>34</v>
      </c>
      <c r="R6" s="46"/>
      <c r="S6" s="46"/>
      <c r="T6" s="46"/>
      <c r="U6" s="46"/>
      <c r="V6" s="46"/>
      <c r="W6" s="77"/>
      <c r="X6" s="77"/>
      <c r="Y6" s="77"/>
      <c r="Z6" s="77"/>
      <c r="AA6" s="79"/>
    </row>
    <row r="7" ht="66.0" customHeight="1">
      <c r="A7" s="11">
        <f t="shared" si="1"/>
        <v>3</v>
      </c>
      <c r="B7" s="12" t="s">
        <v>23</v>
      </c>
      <c r="C7" s="65">
        <v>44027.71921749681</v>
      </c>
      <c r="D7" s="14" t="s">
        <v>393</v>
      </c>
      <c r="E7" s="80" t="s">
        <v>395</v>
      </c>
      <c r="F7" s="16" t="str">
        <f t="shared" si="2"/>
        <v/>
      </c>
      <c r="G7" s="17" t="s">
        <v>26</v>
      </c>
      <c r="H7" s="17" t="s">
        <v>396</v>
      </c>
      <c r="I7" s="17" t="s">
        <v>45</v>
      </c>
      <c r="J7" s="18" t="s">
        <v>62</v>
      </c>
      <c r="K7" s="15"/>
      <c r="L7" s="17" t="s">
        <v>397</v>
      </c>
      <c r="M7" s="18"/>
      <c r="N7" s="46"/>
      <c r="O7" s="53" t="s">
        <v>33</v>
      </c>
      <c r="P7" s="46"/>
      <c r="Q7" s="9"/>
      <c r="R7" s="46"/>
      <c r="S7" s="46"/>
      <c r="T7" s="46"/>
      <c r="U7" s="18"/>
      <c r="V7" s="46"/>
      <c r="W7" s="77"/>
      <c r="X7" s="77"/>
      <c r="Y7" s="77"/>
      <c r="Z7" s="77"/>
      <c r="AA7" s="79"/>
    </row>
    <row r="8" ht="57.75" customHeight="1">
      <c r="A8" s="10">
        <f t="shared" si="1"/>
        <v>4</v>
      </c>
      <c r="B8" s="25" t="s">
        <v>23</v>
      </c>
      <c r="C8" s="66">
        <v>44027.68112603165</v>
      </c>
      <c r="D8" s="27" t="s">
        <v>398</v>
      </c>
      <c r="E8" s="28" t="s">
        <v>399</v>
      </c>
      <c r="F8" s="29" t="str">
        <f t="shared" si="2"/>
        <v/>
      </c>
      <c r="G8" s="30" t="s">
        <v>26</v>
      </c>
      <c r="H8" s="30" t="s">
        <v>400</v>
      </c>
      <c r="I8" s="30" t="s">
        <v>45</v>
      </c>
      <c r="J8" s="32" t="s">
        <v>46</v>
      </c>
      <c r="K8" s="28"/>
      <c r="L8" s="31" t="s">
        <v>401</v>
      </c>
      <c r="M8" s="50"/>
      <c r="N8" s="50"/>
      <c r="O8" s="51" t="s">
        <v>33</v>
      </c>
      <c r="P8" s="50"/>
      <c r="Q8" s="81" t="s">
        <v>117</v>
      </c>
      <c r="R8" s="50"/>
      <c r="S8" s="50"/>
      <c r="T8" s="50"/>
      <c r="U8" s="50"/>
      <c r="V8" s="50"/>
      <c r="W8" s="77"/>
      <c r="X8" s="77"/>
      <c r="Y8" s="77"/>
      <c r="Z8" s="77"/>
      <c r="AA8" s="79"/>
    </row>
    <row r="9" ht="29.25" customHeight="1">
      <c r="A9" s="10">
        <f t="shared" si="1"/>
        <v>4</v>
      </c>
      <c r="B9" s="25" t="s">
        <v>23</v>
      </c>
      <c r="C9" s="66">
        <v>44027.68181047182</v>
      </c>
      <c r="D9" s="27" t="s">
        <v>398</v>
      </c>
      <c r="E9" s="28" t="s">
        <v>402</v>
      </c>
      <c r="F9" s="29" t="str">
        <f t="shared" si="2"/>
        <v/>
      </c>
      <c r="G9" s="30" t="s">
        <v>176</v>
      </c>
      <c r="H9" s="30" t="s">
        <v>403</v>
      </c>
      <c r="I9" s="30" t="s">
        <v>45</v>
      </c>
      <c r="J9" s="32" t="s">
        <v>310</v>
      </c>
      <c r="K9" s="38"/>
      <c r="L9" s="31" t="s">
        <v>404</v>
      </c>
      <c r="M9" s="50"/>
      <c r="N9" s="50"/>
      <c r="O9" s="51" t="s">
        <v>33</v>
      </c>
      <c r="P9" s="50"/>
      <c r="Q9" s="40"/>
      <c r="R9" s="32"/>
      <c r="S9" s="32"/>
      <c r="T9" s="50"/>
      <c r="U9" s="32"/>
      <c r="V9" s="50"/>
      <c r="W9" s="77"/>
      <c r="X9" s="77"/>
      <c r="Y9" s="77"/>
      <c r="Z9" s="77"/>
      <c r="AA9" s="79"/>
    </row>
    <row r="10" ht="29.25" customHeight="1">
      <c r="A10" s="10">
        <f t="shared" si="1"/>
        <v>4</v>
      </c>
      <c r="B10" s="25" t="s">
        <v>23</v>
      </c>
      <c r="C10" s="66">
        <v>44027.68181117131</v>
      </c>
      <c r="D10" s="27" t="s">
        <v>398</v>
      </c>
      <c r="E10" s="28" t="s">
        <v>405</v>
      </c>
      <c r="F10" s="29" t="str">
        <f t="shared" si="2"/>
        <v/>
      </c>
      <c r="G10" s="30" t="s">
        <v>52</v>
      </c>
      <c r="H10" s="30" t="s">
        <v>406</v>
      </c>
      <c r="I10" s="30" t="s">
        <v>53</v>
      </c>
      <c r="J10" s="32" t="s">
        <v>29</v>
      </c>
      <c r="K10" s="28" t="s">
        <v>407</v>
      </c>
      <c r="L10" s="32"/>
      <c r="M10" s="50"/>
      <c r="N10" s="50"/>
      <c r="O10" s="51" t="s">
        <v>117</v>
      </c>
      <c r="P10" s="50"/>
      <c r="Q10" s="9"/>
      <c r="R10" s="50"/>
      <c r="S10" s="50"/>
      <c r="T10" s="50"/>
      <c r="U10" s="51" t="s">
        <v>408</v>
      </c>
      <c r="V10" s="50"/>
      <c r="W10" s="77"/>
      <c r="X10" s="77"/>
      <c r="Y10" s="77"/>
      <c r="Z10" s="77"/>
      <c r="AA10" s="79"/>
    </row>
    <row r="11" ht="121.5" customHeight="1">
      <c r="A11" s="11">
        <f t="shared" si="1"/>
        <v>5</v>
      </c>
      <c r="B11" s="12" t="s">
        <v>23</v>
      </c>
      <c r="C11" s="65">
        <v>44027.6805477426</v>
      </c>
      <c r="D11" s="14" t="s">
        <v>409</v>
      </c>
      <c r="E11" s="41" t="s">
        <v>410</v>
      </c>
      <c r="F11" s="16" t="str">
        <f>image("https://minio.dev.ftech.ai/salebot-report-v1-de20ab19/0b062453ba1a9ea753b78a6d3741cf5a98104296fde6f573f7a868bd22680d62.jpg")</f>
        <v/>
      </c>
      <c r="G11" s="17" t="s">
        <v>26</v>
      </c>
      <c r="H11" s="17" t="s">
        <v>411</v>
      </c>
      <c r="I11" s="17" t="s">
        <v>69</v>
      </c>
      <c r="J11" s="18" t="s">
        <v>70</v>
      </c>
      <c r="K11" s="15" t="s">
        <v>71</v>
      </c>
      <c r="L11" s="18"/>
      <c r="M11" s="17" t="s">
        <v>72</v>
      </c>
      <c r="N11" s="46"/>
      <c r="O11" s="53" t="s">
        <v>38</v>
      </c>
      <c r="P11" s="46"/>
      <c r="Q11" s="78" t="s">
        <v>38</v>
      </c>
      <c r="R11" s="53" t="s">
        <v>39</v>
      </c>
      <c r="S11" s="46"/>
      <c r="T11" s="46"/>
      <c r="U11" s="82" t="s">
        <v>412</v>
      </c>
      <c r="V11" s="46"/>
      <c r="W11" s="77"/>
      <c r="X11" s="77"/>
      <c r="Y11" s="77"/>
      <c r="Z11" s="77"/>
      <c r="AA11" s="79"/>
    </row>
    <row r="12" ht="29.25" customHeight="1">
      <c r="A12" s="11">
        <f t="shared" si="1"/>
        <v>5</v>
      </c>
      <c r="B12" s="12" t="s">
        <v>23</v>
      </c>
      <c r="C12" s="65">
        <v>44027.68056640545</v>
      </c>
      <c r="D12" s="14" t="s">
        <v>409</v>
      </c>
      <c r="E12" s="15" t="s">
        <v>413</v>
      </c>
      <c r="F12" s="16" t="str">
        <f t="shared" ref="F12:F19" si="3">image("")</f>
        <v/>
      </c>
      <c r="G12" s="17" t="s">
        <v>104</v>
      </c>
      <c r="H12" s="17"/>
      <c r="I12" s="17" t="s">
        <v>105</v>
      </c>
      <c r="J12" s="18" t="s">
        <v>29</v>
      </c>
      <c r="K12" s="15" t="s">
        <v>106</v>
      </c>
      <c r="L12" s="18"/>
      <c r="M12" s="18"/>
      <c r="N12" s="46"/>
      <c r="O12" s="53" t="s">
        <v>117</v>
      </c>
      <c r="P12" s="46"/>
      <c r="Q12" s="9"/>
      <c r="R12" s="46"/>
      <c r="S12" s="46"/>
      <c r="T12" s="46"/>
      <c r="U12" s="46"/>
      <c r="V12" s="46"/>
      <c r="W12" s="77"/>
      <c r="X12" s="77"/>
      <c r="Y12" s="77"/>
      <c r="Z12" s="77"/>
      <c r="AA12" s="79"/>
    </row>
    <row r="13" ht="29.25" customHeight="1">
      <c r="A13" s="10">
        <f t="shared" si="1"/>
        <v>6</v>
      </c>
      <c r="B13" s="25" t="s">
        <v>23</v>
      </c>
      <c r="C13" s="66">
        <v>44027.63117675978</v>
      </c>
      <c r="D13" s="27" t="s">
        <v>414</v>
      </c>
      <c r="E13" s="28" t="s">
        <v>56</v>
      </c>
      <c r="F13" s="29" t="str">
        <f t="shared" si="3"/>
        <v/>
      </c>
      <c r="G13" s="30" t="s">
        <v>57</v>
      </c>
      <c r="H13" s="30"/>
      <c r="I13" s="30" t="s">
        <v>53</v>
      </c>
      <c r="J13" s="32" t="s">
        <v>58</v>
      </c>
      <c r="K13" s="28" t="s">
        <v>415</v>
      </c>
      <c r="L13" s="50"/>
      <c r="M13" s="50"/>
      <c r="N13" s="50"/>
      <c r="O13" s="51" t="s">
        <v>33</v>
      </c>
      <c r="P13" s="50"/>
      <c r="Q13" s="81" t="s">
        <v>34</v>
      </c>
      <c r="R13" s="50"/>
      <c r="S13" s="50"/>
      <c r="T13" s="50"/>
      <c r="U13" s="50"/>
      <c r="V13" s="50"/>
      <c r="W13" s="77"/>
      <c r="X13" s="77"/>
      <c r="Y13" s="77"/>
      <c r="Z13" s="77"/>
      <c r="AA13" s="79"/>
    </row>
    <row r="14" ht="29.25" customHeight="1">
      <c r="A14" s="10">
        <f t="shared" si="1"/>
        <v>6</v>
      </c>
      <c r="B14" s="25" t="s">
        <v>23</v>
      </c>
      <c r="C14" s="66">
        <v>44027.63125584824</v>
      </c>
      <c r="D14" s="27" t="s">
        <v>414</v>
      </c>
      <c r="E14" s="28" t="s">
        <v>416</v>
      </c>
      <c r="F14" s="29" t="str">
        <f t="shared" si="3"/>
        <v/>
      </c>
      <c r="G14" s="30" t="s">
        <v>26</v>
      </c>
      <c r="H14" s="31" t="s">
        <v>417</v>
      </c>
      <c r="I14" s="30" t="s">
        <v>222</v>
      </c>
      <c r="J14" s="32" t="s">
        <v>46</v>
      </c>
      <c r="K14" s="38"/>
      <c r="L14" s="31" t="s">
        <v>418</v>
      </c>
      <c r="M14" s="50"/>
      <c r="N14" s="50"/>
      <c r="O14" s="51" t="s">
        <v>33</v>
      </c>
      <c r="P14" s="50"/>
      <c r="Q14" s="40"/>
      <c r="R14" s="50"/>
      <c r="S14" s="50"/>
      <c r="T14" s="50"/>
      <c r="U14" s="50"/>
      <c r="V14" s="50"/>
      <c r="W14" s="77"/>
      <c r="X14" s="77"/>
      <c r="Y14" s="77"/>
      <c r="Z14" s="77"/>
      <c r="AA14" s="79"/>
    </row>
    <row r="15" ht="29.25" customHeight="1">
      <c r="A15" s="10">
        <f t="shared" si="1"/>
        <v>6</v>
      </c>
      <c r="B15" s="25" t="s">
        <v>23</v>
      </c>
      <c r="C15" s="66">
        <v>44027.63130976485</v>
      </c>
      <c r="D15" s="27" t="s">
        <v>414</v>
      </c>
      <c r="E15" s="28" t="s">
        <v>419</v>
      </c>
      <c r="F15" s="29" t="str">
        <f t="shared" si="3"/>
        <v/>
      </c>
      <c r="G15" s="30" t="s">
        <v>284</v>
      </c>
      <c r="H15" s="30" t="s">
        <v>420</v>
      </c>
      <c r="I15" s="30" t="s">
        <v>28</v>
      </c>
      <c r="J15" s="32" t="s">
        <v>29</v>
      </c>
      <c r="K15" s="38" t="s">
        <v>178</v>
      </c>
      <c r="L15" s="30" t="s">
        <v>421</v>
      </c>
      <c r="M15" s="50"/>
      <c r="N15" s="50"/>
      <c r="O15" s="51" t="s">
        <v>33</v>
      </c>
      <c r="P15" s="50"/>
      <c r="Q15" s="40"/>
      <c r="R15" s="51"/>
      <c r="S15" s="50"/>
      <c r="T15" s="50"/>
      <c r="U15" s="51"/>
      <c r="V15" s="50"/>
      <c r="W15" s="77"/>
      <c r="X15" s="77"/>
      <c r="Y15" s="77"/>
      <c r="Z15" s="77"/>
      <c r="AA15" s="79"/>
    </row>
    <row r="16" ht="29.25" customHeight="1">
      <c r="A16" s="10">
        <f t="shared" si="1"/>
        <v>6</v>
      </c>
      <c r="B16" s="25" t="s">
        <v>23</v>
      </c>
      <c r="C16" s="66">
        <v>44027.63216329543</v>
      </c>
      <c r="D16" s="27" t="s">
        <v>414</v>
      </c>
      <c r="E16" s="28" t="s">
        <v>422</v>
      </c>
      <c r="F16" s="29" t="str">
        <f t="shared" si="3"/>
        <v/>
      </c>
      <c r="G16" s="30" t="s">
        <v>26</v>
      </c>
      <c r="H16" s="30" t="s">
        <v>423</v>
      </c>
      <c r="I16" s="30" t="s">
        <v>28</v>
      </c>
      <c r="J16" s="32" t="s">
        <v>29</v>
      </c>
      <c r="K16" s="38" t="s">
        <v>424</v>
      </c>
      <c r="L16" s="31" t="s">
        <v>421</v>
      </c>
      <c r="M16" s="50"/>
      <c r="N16" s="50"/>
      <c r="O16" s="51" t="s">
        <v>33</v>
      </c>
      <c r="P16" s="50"/>
      <c r="Q16" s="40"/>
      <c r="R16" s="50"/>
      <c r="S16" s="50"/>
      <c r="T16" s="50"/>
      <c r="U16" s="50"/>
      <c r="V16" s="50"/>
      <c r="W16" s="77"/>
      <c r="X16" s="77"/>
      <c r="Y16" s="77"/>
      <c r="Z16" s="77"/>
      <c r="AA16" s="79"/>
    </row>
    <row r="17" ht="29.25" customHeight="1">
      <c r="A17" s="10">
        <f t="shared" si="1"/>
        <v>6</v>
      </c>
      <c r="B17" s="25" t="s">
        <v>23</v>
      </c>
      <c r="C17" s="66">
        <v>44027.63229550878</v>
      </c>
      <c r="D17" s="27" t="s">
        <v>414</v>
      </c>
      <c r="E17" s="28" t="s">
        <v>425</v>
      </c>
      <c r="F17" s="29" t="str">
        <f t="shared" si="3"/>
        <v/>
      </c>
      <c r="G17" s="30" t="s">
        <v>104</v>
      </c>
      <c r="H17" s="31" t="s">
        <v>426</v>
      </c>
      <c r="I17" s="30" t="s">
        <v>105</v>
      </c>
      <c r="J17" s="32" t="s">
        <v>29</v>
      </c>
      <c r="K17" s="38" t="s">
        <v>106</v>
      </c>
      <c r="L17" s="50"/>
      <c r="M17" s="50"/>
      <c r="N17" s="50"/>
      <c r="O17" s="51" t="s">
        <v>33</v>
      </c>
      <c r="P17" s="50"/>
      <c r="Q17" s="40"/>
      <c r="R17" s="50"/>
      <c r="S17" s="50"/>
      <c r="T17" s="50"/>
      <c r="U17" s="50"/>
      <c r="V17" s="50"/>
      <c r="W17" s="77"/>
      <c r="X17" s="77"/>
      <c r="Y17" s="77"/>
      <c r="Z17" s="77"/>
      <c r="AA17" s="79"/>
    </row>
    <row r="18" ht="29.25" customHeight="1">
      <c r="A18" s="10">
        <f t="shared" si="1"/>
        <v>6</v>
      </c>
      <c r="B18" s="25" t="s">
        <v>23</v>
      </c>
      <c r="C18" s="66">
        <v>44027.63229943627</v>
      </c>
      <c r="D18" s="27" t="s">
        <v>414</v>
      </c>
      <c r="E18" s="28" t="s">
        <v>427</v>
      </c>
      <c r="F18" s="29" t="str">
        <f t="shared" si="3"/>
        <v/>
      </c>
      <c r="G18" s="30" t="s">
        <v>104</v>
      </c>
      <c r="H18" s="30"/>
      <c r="I18" s="30" t="s">
        <v>105</v>
      </c>
      <c r="J18" s="32" t="s">
        <v>58</v>
      </c>
      <c r="K18" s="28" t="s">
        <v>106</v>
      </c>
      <c r="L18" s="32"/>
      <c r="M18" s="32"/>
      <c r="N18" s="50"/>
      <c r="O18" s="51" t="s">
        <v>33</v>
      </c>
      <c r="P18" s="50"/>
      <c r="Q18" s="9"/>
      <c r="R18" s="50"/>
      <c r="S18" s="50"/>
      <c r="T18" s="50"/>
      <c r="U18" s="50"/>
      <c r="V18" s="50"/>
      <c r="W18" s="77"/>
      <c r="X18" s="77"/>
      <c r="Y18" s="77"/>
      <c r="Z18" s="77"/>
      <c r="AA18" s="79"/>
    </row>
    <row r="19" ht="29.25" customHeight="1">
      <c r="A19" s="11">
        <f t="shared" si="1"/>
        <v>7</v>
      </c>
      <c r="B19" s="12" t="s">
        <v>23</v>
      </c>
      <c r="C19" s="65">
        <v>44027.62683271093</v>
      </c>
      <c r="D19" s="14" t="s">
        <v>428</v>
      </c>
      <c r="E19" s="15" t="s">
        <v>56</v>
      </c>
      <c r="F19" s="16" t="str">
        <f t="shared" si="3"/>
        <v/>
      </c>
      <c r="G19" s="17" t="s">
        <v>57</v>
      </c>
      <c r="H19" s="17"/>
      <c r="I19" s="17" t="s">
        <v>53</v>
      </c>
      <c r="J19" s="18" t="s">
        <v>58</v>
      </c>
      <c r="K19" s="15" t="s">
        <v>429</v>
      </c>
      <c r="L19" s="18"/>
      <c r="M19" s="18"/>
      <c r="N19" s="46"/>
      <c r="O19" s="53" t="s">
        <v>33</v>
      </c>
      <c r="P19" s="46"/>
      <c r="Q19" s="78" t="s">
        <v>117</v>
      </c>
      <c r="R19" s="46"/>
      <c r="S19" s="46"/>
      <c r="T19" s="46"/>
      <c r="U19" s="18"/>
      <c r="V19" s="46"/>
      <c r="W19" s="77"/>
      <c r="X19" s="77"/>
      <c r="Y19" s="77"/>
      <c r="Z19" s="77"/>
      <c r="AA19" s="79"/>
    </row>
    <row r="20" ht="107.25" customHeight="1">
      <c r="A20" s="11">
        <f t="shared" si="1"/>
        <v>7</v>
      </c>
      <c r="B20" s="12" t="s">
        <v>23</v>
      </c>
      <c r="C20" s="65">
        <v>44027.62724784086</v>
      </c>
      <c r="D20" s="14" t="s">
        <v>428</v>
      </c>
      <c r="E20" s="15" t="s">
        <v>430</v>
      </c>
      <c r="F20" s="16" t="str">
        <f>image("https://minio.dev.ftech.ai/salebot-report-v1-de20ab19/732617682e0dc1ab31e54b7b14112db56aac2845afcd1982857c074ef2db154e.jpg")</f>
        <v/>
      </c>
      <c r="G20" s="17" t="s">
        <v>26</v>
      </c>
      <c r="H20" s="17" t="s">
        <v>431</v>
      </c>
      <c r="I20" s="17" t="s">
        <v>28</v>
      </c>
      <c r="J20" s="18" t="s">
        <v>29</v>
      </c>
      <c r="K20" s="15" t="s">
        <v>77</v>
      </c>
      <c r="L20" s="23" t="s">
        <v>432</v>
      </c>
      <c r="M20" s="23" t="s">
        <v>433</v>
      </c>
      <c r="N20" s="46"/>
      <c r="O20" s="53" t="s">
        <v>117</v>
      </c>
      <c r="P20" s="46"/>
      <c r="Q20" s="40"/>
      <c r="R20" s="53"/>
      <c r="S20" s="46"/>
      <c r="T20" s="46"/>
      <c r="U20" s="53" t="s">
        <v>434</v>
      </c>
      <c r="V20" s="46"/>
      <c r="W20" s="77"/>
      <c r="X20" s="77"/>
      <c r="Y20" s="77"/>
      <c r="Z20" s="77"/>
      <c r="AA20" s="79"/>
    </row>
    <row r="21" ht="29.25" customHeight="1">
      <c r="A21" s="11">
        <f t="shared" si="1"/>
        <v>7</v>
      </c>
      <c r="B21" s="12" t="s">
        <v>23</v>
      </c>
      <c r="C21" s="65">
        <v>44027.62804384623</v>
      </c>
      <c r="D21" s="14" t="s">
        <v>428</v>
      </c>
      <c r="E21" s="15" t="s">
        <v>82</v>
      </c>
      <c r="F21" s="16" t="str">
        <f t="shared" ref="F21:F26" si="4">image("")</f>
        <v/>
      </c>
      <c r="G21" s="17" t="s">
        <v>83</v>
      </c>
      <c r="H21" s="17" t="s">
        <v>84</v>
      </c>
      <c r="I21" s="17" t="s">
        <v>85</v>
      </c>
      <c r="J21" s="18" t="s">
        <v>86</v>
      </c>
      <c r="K21" s="15" t="s">
        <v>87</v>
      </c>
      <c r="L21" s="46"/>
      <c r="M21" s="46"/>
      <c r="N21" s="46"/>
      <c r="O21" s="53" t="s">
        <v>33</v>
      </c>
      <c r="P21" s="46"/>
      <c r="Q21" s="40"/>
      <c r="R21" s="46"/>
      <c r="S21" s="46"/>
      <c r="T21" s="46"/>
      <c r="U21" s="46"/>
      <c r="V21" s="46"/>
      <c r="W21" s="77"/>
      <c r="X21" s="77"/>
      <c r="Y21" s="77"/>
      <c r="Z21" s="77"/>
      <c r="AA21" s="79"/>
    </row>
    <row r="22" ht="29.25" customHeight="1">
      <c r="A22" s="11">
        <f t="shared" si="1"/>
        <v>7</v>
      </c>
      <c r="B22" s="12" t="s">
        <v>23</v>
      </c>
      <c r="C22" s="65">
        <v>44027.62805539119</v>
      </c>
      <c r="D22" s="14" t="s">
        <v>428</v>
      </c>
      <c r="E22" s="15" t="s">
        <v>435</v>
      </c>
      <c r="F22" s="16" t="str">
        <f t="shared" si="4"/>
        <v/>
      </c>
      <c r="G22" s="17" t="s">
        <v>26</v>
      </c>
      <c r="H22" s="23"/>
      <c r="I22" s="17" t="s">
        <v>61</v>
      </c>
      <c r="J22" s="18" t="s">
        <v>46</v>
      </c>
      <c r="K22" s="15" t="s">
        <v>63</v>
      </c>
      <c r="L22" s="46"/>
      <c r="M22" s="46"/>
      <c r="N22" s="46"/>
      <c r="O22" s="53" t="s">
        <v>33</v>
      </c>
      <c r="P22" s="46"/>
      <c r="Q22" s="9"/>
      <c r="R22" s="46"/>
      <c r="S22" s="46"/>
      <c r="T22" s="46"/>
      <c r="U22" s="46"/>
      <c r="V22" s="46"/>
      <c r="W22" s="77"/>
      <c r="X22" s="77"/>
      <c r="Y22" s="77"/>
      <c r="Z22" s="77"/>
      <c r="AA22" s="79"/>
    </row>
    <row r="23" ht="29.25" customHeight="1">
      <c r="A23" s="10">
        <f t="shared" si="1"/>
        <v>8</v>
      </c>
      <c r="B23" s="25" t="s">
        <v>23</v>
      </c>
      <c r="C23" s="66">
        <v>44027.6265782832</v>
      </c>
      <c r="D23" s="27" t="s">
        <v>436</v>
      </c>
      <c r="E23" s="28" t="s">
        <v>437</v>
      </c>
      <c r="F23" s="29" t="str">
        <f t="shared" si="4"/>
        <v/>
      </c>
      <c r="G23" s="30" t="s">
        <v>52</v>
      </c>
      <c r="H23" s="30"/>
      <c r="I23" s="30" t="s">
        <v>53</v>
      </c>
      <c r="J23" s="32" t="s">
        <v>29</v>
      </c>
      <c r="K23" s="28" t="s">
        <v>438</v>
      </c>
      <c r="L23" s="32"/>
      <c r="M23" s="32"/>
      <c r="N23" s="50"/>
      <c r="O23" s="51" t="s">
        <v>33</v>
      </c>
      <c r="P23" s="50"/>
      <c r="Q23" s="51" t="s">
        <v>34</v>
      </c>
      <c r="R23" s="50"/>
      <c r="S23" s="50"/>
      <c r="T23" s="50"/>
      <c r="U23" s="32"/>
      <c r="V23" s="50"/>
      <c r="W23" s="77"/>
      <c r="X23" s="77"/>
      <c r="Y23" s="77"/>
      <c r="Z23" s="77"/>
      <c r="AA23" s="79"/>
    </row>
    <row r="24" ht="29.25" customHeight="1">
      <c r="A24" s="11">
        <f t="shared" si="1"/>
        <v>9</v>
      </c>
      <c r="B24" s="12" t="s">
        <v>23</v>
      </c>
      <c r="C24" s="65">
        <v>44027.6259692813</v>
      </c>
      <c r="D24" s="14" t="s">
        <v>439</v>
      </c>
      <c r="E24" s="15" t="s">
        <v>440</v>
      </c>
      <c r="F24" s="16" t="str">
        <f t="shared" si="4"/>
        <v/>
      </c>
      <c r="G24" s="17" t="s">
        <v>26</v>
      </c>
      <c r="H24" s="17" t="s">
        <v>441</v>
      </c>
      <c r="I24" s="17" t="s">
        <v>61</v>
      </c>
      <c r="J24" s="18" t="s">
        <v>62</v>
      </c>
      <c r="K24" s="36" t="s">
        <v>63</v>
      </c>
      <c r="L24" s="18"/>
      <c r="M24" s="46"/>
      <c r="N24" s="46"/>
      <c r="O24" s="53" t="s">
        <v>33</v>
      </c>
      <c r="P24" s="18"/>
      <c r="Q24" s="53" t="s">
        <v>34</v>
      </c>
      <c r="R24" s="18"/>
      <c r="S24" s="46"/>
      <c r="T24" s="46"/>
      <c r="U24" s="18"/>
      <c r="V24" s="46"/>
      <c r="W24" s="77"/>
      <c r="X24" s="77"/>
      <c r="Y24" s="77"/>
      <c r="Z24" s="77"/>
      <c r="AA24" s="79"/>
    </row>
    <row r="25" ht="29.25" customHeight="1">
      <c r="A25" s="10">
        <f t="shared" si="1"/>
        <v>10</v>
      </c>
      <c r="B25" s="25" t="s">
        <v>23</v>
      </c>
      <c r="C25" s="66">
        <v>44027.57904398211</v>
      </c>
      <c r="D25" s="27" t="s">
        <v>442</v>
      </c>
      <c r="E25" s="28" t="s">
        <v>443</v>
      </c>
      <c r="F25" s="29" t="str">
        <f t="shared" si="4"/>
        <v/>
      </c>
      <c r="G25" s="30" t="s">
        <v>26</v>
      </c>
      <c r="H25" s="30" t="s">
        <v>171</v>
      </c>
      <c r="I25" s="30" t="s">
        <v>45</v>
      </c>
      <c r="J25" s="32" t="s">
        <v>62</v>
      </c>
      <c r="K25" s="38"/>
      <c r="L25" s="30" t="s">
        <v>243</v>
      </c>
      <c r="M25" s="50"/>
      <c r="N25" s="50"/>
      <c r="O25" s="51" t="s">
        <v>33</v>
      </c>
      <c r="P25" s="50"/>
      <c r="Q25" s="81" t="s">
        <v>34</v>
      </c>
      <c r="R25" s="32"/>
      <c r="S25" s="50"/>
      <c r="T25" s="50"/>
      <c r="U25" s="32"/>
      <c r="V25" s="50"/>
      <c r="W25" s="77"/>
      <c r="X25" s="77"/>
      <c r="Y25" s="77"/>
      <c r="Z25" s="77"/>
      <c r="AA25" s="79"/>
    </row>
    <row r="26" ht="29.25" customHeight="1">
      <c r="A26" s="10">
        <f t="shared" si="1"/>
        <v>10</v>
      </c>
      <c r="B26" s="25" t="s">
        <v>23</v>
      </c>
      <c r="C26" s="66">
        <v>44027.57905022334</v>
      </c>
      <c r="D26" s="27" t="s">
        <v>442</v>
      </c>
      <c r="E26" s="28" t="s">
        <v>444</v>
      </c>
      <c r="F26" s="29" t="str">
        <f t="shared" si="4"/>
        <v/>
      </c>
      <c r="G26" s="30" t="s">
        <v>104</v>
      </c>
      <c r="H26" s="31" t="s">
        <v>445</v>
      </c>
      <c r="I26" s="30" t="s">
        <v>105</v>
      </c>
      <c r="J26" s="32" t="s">
        <v>29</v>
      </c>
      <c r="K26" s="38" t="s">
        <v>106</v>
      </c>
      <c r="L26" s="50"/>
      <c r="M26" s="50"/>
      <c r="N26" s="50"/>
      <c r="O26" s="51" t="s">
        <v>33</v>
      </c>
      <c r="P26" s="50"/>
      <c r="Q26" s="9"/>
      <c r="R26" s="50"/>
      <c r="S26" s="50"/>
      <c r="T26" s="50"/>
      <c r="U26" s="50"/>
      <c r="V26" s="50"/>
      <c r="W26" s="77"/>
      <c r="X26" s="77"/>
      <c r="Y26" s="77"/>
      <c r="Z26" s="77"/>
      <c r="AA26" s="79"/>
    </row>
    <row r="27" ht="126.0" customHeight="1">
      <c r="A27" s="11">
        <f t="shared" si="1"/>
        <v>11</v>
      </c>
      <c r="B27" s="12" t="s">
        <v>23</v>
      </c>
      <c r="C27" s="65">
        <v>44027.56847793156</v>
      </c>
      <c r="D27" s="14" t="s">
        <v>446</v>
      </c>
      <c r="E27" s="15" t="s">
        <v>447</v>
      </c>
      <c r="F27" s="16" t="str">
        <f>image("https://minio.dev.ftech.ai/salebot-report-v1-de20ab19/a21e312a1aaa74402f11d10bb6550f01f5a76a25fce2fb8421bc4d32dd8f7624.jpg")</f>
        <v/>
      </c>
      <c r="G27" s="17" t="s">
        <v>26</v>
      </c>
      <c r="H27" s="23" t="s">
        <v>448</v>
      </c>
      <c r="I27" s="17" t="s">
        <v>28</v>
      </c>
      <c r="J27" s="18" t="s">
        <v>29</v>
      </c>
      <c r="K27" s="15" t="s">
        <v>77</v>
      </c>
      <c r="L27" s="23" t="s">
        <v>449</v>
      </c>
      <c r="M27" s="23" t="s">
        <v>450</v>
      </c>
      <c r="N27" s="46"/>
      <c r="O27" s="53" t="s">
        <v>38</v>
      </c>
      <c r="P27" s="46"/>
      <c r="Q27" s="53" t="s">
        <v>38</v>
      </c>
      <c r="R27" s="46"/>
      <c r="S27" s="46"/>
      <c r="T27" s="46"/>
      <c r="U27" s="53" t="s">
        <v>451</v>
      </c>
      <c r="V27" s="46"/>
      <c r="W27" s="77"/>
      <c r="X27" s="77"/>
      <c r="Y27" s="77"/>
      <c r="Z27" s="77"/>
      <c r="AA27" s="79"/>
    </row>
    <row r="28" ht="81.0" customHeight="1">
      <c r="A28" s="10">
        <f t="shared" si="1"/>
        <v>12</v>
      </c>
      <c r="B28" s="25" t="s">
        <v>23</v>
      </c>
      <c r="C28" s="66">
        <v>44027.46519993622</v>
      </c>
      <c r="D28" s="27" t="s">
        <v>452</v>
      </c>
      <c r="E28" s="28" t="s">
        <v>453</v>
      </c>
      <c r="F28" s="29" t="str">
        <f>image("https://minio.dev.ftech.ai/salebot-report-v1-de20ab19/ee621131237cf324327b273eda8eb8bd41895ec56a2a78ef25aff26c7ee7a101.jpg")</f>
        <v/>
      </c>
      <c r="G28" s="30" t="s">
        <v>26</v>
      </c>
      <c r="H28" s="30" t="s">
        <v>454</v>
      </c>
      <c r="I28" s="30" t="s">
        <v>28</v>
      </c>
      <c r="J28" s="32" t="s">
        <v>29</v>
      </c>
      <c r="K28" s="28" t="s">
        <v>455</v>
      </c>
      <c r="L28" s="30" t="s">
        <v>456</v>
      </c>
      <c r="M28" s="30" t="s">
        <v>457</v>
      </c>
      <c r="N28" s="31" t="s">
        <v>49</v>
      </c>
      <c r="O28" s="51" t="s">
        <v>33</v>
      </c>
      <c r="P28" s="50"/>
      <c r="Q28" s="81" t="s">
        <v>34</v>
      </c>
      <c r="R28" s="32"/>
      <c r="S28" s="32"/>
      <c r="T28" s="50"/>
      <c r="U28" s="32"/>
      <c r="V28" s="50"/>
      <c r="W28" s="77"/>
      <c r="X28" s="77"/>
      <c r="Y28" s="77"/>
      <c r="Z28" s="77"/>
      <c r="AA28" s="79"/>
    </row>
    <row r="29" ht="29.25" customHeight="1">
      <c r="A29" s="10">
        <f t="shared" si="1"/>
        <v>12</v>
      </c>
      <c r="B29" s="25" t="s">
        <v>23</v>
      </c>
      <c r="C29" s="66">
        <v>44027.46520605114</v>
      </c>
      <c r="D29" s="27" t="s">
        <v>452</v>
      </c>
      <c r="E29" s="28" t="s">
        <v>458</v>
      </c>
      <c r="F29" s="29" t="str">
        <f t="shared" ref="F29:F30" si="5">image("")</f>
        <v/>
      </c>
      <c r="G29" s="30" t="s">
        <v>104</v>
      </c>
      <c r="H29" s="30"/>
      <c r="I29" s="30" t="s">
        <v>105</v>
      </c>
      <c r="J29" s="32" t="s">
        <v>29</v>
      </c>
      <c r="K29" s="28" t="s">
        <v>106</v>
      </c>
      <c r="L29" s="32"/>
      <c r="M29" s="50"/>
      <c r="N29" s="50"/>
      <c r="O29" s="51" t="s">
        <v>33</v>
      </c>
      <c r="P29" s="32"/>
      <c r="Q29" s="9"/>
      <c r="R29" s="50"/>
      <c r="S29" s="32"/>
      <c r="T29" s="50"/>
      <c r="U29" s="51" t="s">
        <v>451</v>
      </c>
      <c r="V29" s="50"/>
      <c r="W29" s="77"/>
      <c r="X29" s="77"/>
      <c r="Y29" s="77"/>
      <c r="Z29" s="77"/>
      <c r="AA29" s="79"/>
    </row>
    <row r="30" ht="29.25" customHeight="1">
      <c r="A30" s="11">
        <f t="shared" si="1"/>
        <v>13</v>
      </c>
      <c r="B30" s="12" t="s">
        <v>23</v>
      </c>
      <c r="C30" s="65">
        <v>44027.4621493437</v>
      </c>
      <c r="D30" s="14" t="s">
        <v>459</v>
      </c>
      <c r="E30" s="15" t="s">
        <v>460</v>
      </c>
      <c r="F30" s="16" t="str">
        <f t="shared" si="5"/>
        <v/>
      </c>
      <c r="G30" s="17" t="s">
        <v>26</v>
      </c>
      <c r="H30" s="23" t="s">
        <v>461</v>
      </c>
      <c r="I30" s="17" t="s">
        <v>61</v>
      </c>
      <c r="J30" s="18" t="s">
        <v>46</v>
      </c>
      <c r="K30" s="15" t="s">
        <v>63</v>
      </c>
      <c r="L30" s="46"/>
      <c r="M30" s="46"/>
      <c r="N30" s="46"/>
      <c r="O30" s="53" t="s">
        <v>33</v>
      </c>
      <c r="P30" s="18"/>
      <c r="Q30" s="53" t="s">
        <v>34</v>
      </c>
      <c r="R30" s="18"/>
      <c r="S30" s="18"/>
      <c r="T30" s="46"/>
      <c r="U30" s="18"/>
      <c r="V30" s="46"/>
      <c r="W30" s="77"/>
      <c r="X30" s="77"/>
      <c r="Y30" s="77"/>
      <c r="Z30" s="77"/>
      <c r="AA30" s="79"/>
    </row>
    <row r="31" ht="41.25" customHeight="1">
      <c r="A31" s="10">
        <f t="shared" si="1"/>
        <v>14</v>
      </c>
      <c r="B31" s="25" t="s">
        <v>23</v>
      </c>
      <c r="C31" s="66">
        <v>44027.44049046213</v>
      </c>
      <c r="D31" s="27" t="s">
        <v>462</v>
      </c>
      <c r="E31" s="42" t="s">
        <v>463</v>
      </c>
      <c r="F31" s="29" t="str">
        <f>image("https://minio.dev.ftech.ai/salebot-report-v1-de20ab19/5c529d153f52d3281fa18ba75747524753ccd9814f95af392b3572b7f8d080d8.jpg")</f>
        <v/>
      </c>
      <c r="G31" s="30" t="s">
        <v>26</v>
      </c>
      <c r="H31" s="31" t="s">
        <v>464</v>
      </c>
      <c r="I31" s="30" t="s">
        <v>28</v>
      </c>
      <c r="J31" s="32" t="s">
        <v>29</v>
      </c>
      <c r="K31" s="28" t="s">
        <v>465</v>
      </c>
      <c r="L31" s="31" t="s">
        <v>274</v>
      </c>
      <c r="M31" s="31" t="s">
        <v>275</v>
      </c>
      <c r="N31" s="50"/>
      <c r="O31" s="51" t="s">
        <v>33</v>
      </c>
      <c r="P31" s="50"/>
      <c r="Q31" s="81" t="s">
        <v>33</v>
      </c>
      <c r="R31" s="50"/>
      <c r="S31" s="50"/>
      <c r="T31" s="50"/>
      <c r="U31" s="51" t="s">
        <v>466</v>
      </c>
      <c r="V31" s="50"/>
      <c r="W31" s="77"/>
      <c r="X31" s="77"/>
      <c r="Y31" s="77"/>
      <c r="Z31" s="77"/>
      <c r="AA31" s="79"/>
    </row>
    <row r="32" ht="29.25" customHeight="1">
      <c r="A32" s="10">
        <f t="shared" si="1"/>
        <v>14</v>
      </c>
      <c r="B32" s="25" t="s">
        <v>23</v>
      </c>
      <c r="C32" s="66">
        <v>44027.44049778151</v>
      </c>
      <c r="D32" s="27" t="s">
        <v>462</v>
      </c>
      <c r="E32" s="28" t="s">
        <v>467</v>
      </c>
      <c r="F32" s="29" t="str">
        <f>image("")</f>
        <v/>
      </c>
      <c r="G32" s="30" t="s">
        <v>104</v>
      </c>
      <c r="H32" s="30" t="s">
        <v>468</v>
      </c>
      <c r="I32" s="30" t="s">
        <v>105</v>
      </c>
      <c r="J32" s="32" t="s">
        <v>29</v>
      </c>
      <c r="K32" s="28" t="s">
        <v>106</v>
      </c>
      <c r="L32" s="50"/>
      <c r="M32" s="50"/>
      <c r="N32" s="50"/>
      <c r="O32" s="51" t="s">
        <v>33</v>
      </c>
      <c r="P32" s="50"/>
      <c r="Q32" s="9"/>
      <c r="R32" s="50"/>
      <c r="S32" s="50"/>
      <c r="T32" s="50"/>
      <c r="U32" s="32"/>
      <c r="V32" s="50"/>
      <c r="W32" s="77"/>
      <c r="X32" s="77"/>
      <c r="Y32" s="77"/>
      <c r="Z32" s="77"/>
      <c r="AA32" s="79"/>
    </row>
    <row r="33" ht="129.75" customHeight="1">
      <c r="A33" s="11">
        <f t="shared" si="1"/>
        <v>15</v>
      </c>
      <c r="B33" s="12" t="s">
        <v>23</v>
      </c>
      <c r="C33" s="65">
        <v>44027.41485023349</v>
      </c>
      <c r="D33" s="14" t="s">
        <v>469</v>
      </c>
      <c r="E33" s="15" t="s">
        <v>470</v>
      </c>
      <c r="F33" s="16" t="str">
        <f>IMAGE("https://minio.dev.ftech.ai/salebot-report-v1-de20ab19/657b410d033b5c8980f8096d322eb3d3ef0bb156962bedb4c7f8dd670b284cb6.jpg")</f>
        <v/>
      </c>
      <c r="G33" s="17" t="s">
        <v>26</v>
      </c>
      <c r="H33" s="23" t="s">
        <v>471</v>
      </c>
      <c r="I33" s="17" t="s">
        <v>28</v>
      </c>
      <c r="J33" s="18" t="s">
        <v>29</v>
      </c>
      <c r="K33" s="36" t="s">
        <v>77</v>
      </c>
      <c r="L33" s="23" t="s">
        <v>472</v>
      </c>
      <c r="M33" s="23" t="s">
        <v>473</v>
      </c>
      <c r="N33" s="46"/>
      <c r="O33" s="53" t="s">
        <v>117</v>
      </c>
      <c r="P33" s="46"/>
      <c r="Q33" s="78" t="s">
        <v>117</v>
      </c>
      <c r="R33" s="46"/>
      <c r="S33" s="46"/>
      <c r="T33" s="46"/>
      <c r="U33" s="46"/>
      <c r="V33" s="46"/>
      <c r="W33" s="77"/>
      <c r="X33" s="77"/>
      <c r="Y33" s="77"/>
      <c r="Z33" s="77"/>
      <c r="AA33" s="79"/>
    </row>
    <row r="34" ht="58.5" customHeight="1">
      <c r="A34" s="11">
        <f t="shared" si="1"/>
        <v>15</v>
      </c>
      <c r="B34" s="12" t="s">
        <v>23</v>
      </c>
      <c r="C34" s="65">
        <v>44027.41485062165</v>
      </c>
      <c r="D34" s="14" t="s">
        <v>469</v>
      </c>
      <c r="E34" s="15" t="s">
        <v>82</v>
      </c>
      <c r="F34" s="16" t="str">
        <f t="shared" ref="F34:F42" si="6">image("")</f>
        <v/>
      </c>
      <c r="G34" s="17" t="s">
        <v>83</v>
      </c>
      <c r="H34" s="23" t="s">
        <v>84</v>
      </c>
      <c r="I34" s="17" t="s">
        <v>85</v>
      </c>
      <c r="J34" s="18" t="s">
        <v>86</v>
      </c>
      <c r="K34" s="36" t="s">
        <v>87</v>
      </c>
      <c r="L34" s="46"/>
      <c r="M34" s="46"/>
      <c r="N34" s="46"/>
      <c r="O34" s="53" t="s">
        <v>117</v>
      </c>
      <c r="P34" s="46"/>
      <c r="Q34" s="9"/>
      <c r="R34" s="18"/>
      <c r="S34" s="46"/>
      <c r="T34" s="46"/>
      <c r="U34" s="53" t="s">
        <v>474</v>
      </c>
      <c r="V34" s="46"/>
      <c r="W34" s="77"/>
      <c r="X34" s="77"/>
      <c r="Y34" s="77"/>
      <c r="Z34" s="77"/>
      <c r="AA34" s="79"/>
    </row>
    <row r="35" ht="29.25" customHeight="1">
      <c r="A35" s="10">
        <f t="shared" si="1"/>
        <v>16</v>
      </c>
      <c r="B35" s="25" t="s">
        <v>23</v>
      </c>
      <c r="C35" s="66">
        <v>44027.39468883331</v>
      </c>
      <c r="D35" s="27" t="s">
        <v>475</v>
      </c>
      <c r="E35" s="28" t="s">
        <v>56</v>
      </c>
      <c r="F35" s="29" t="str">
        <f t="shared" si="6"/>
        <v/>
      </c>
      <c r="G35" s="30" t="s">
        <v>57</v>
      </c>
      <c r="H35" s="31"/>
      <c r="I35" s="30" t="s">
        <v>53</v>
      </c>
      <c r="J35" s="32" t="s">
        <v>58</v>
      </c>
      <c r="K35" s="28" t="s">
        <v>476</v>
      </c>
      <c r="L35" s="50"/>
      <c r="M35" s="50"/>
      <c r="N35" s="50"/>
      <c r="O35" s="51" t="s">
        <v>477</v>
      </c>
      <c r="P35" s="50"/>
      <c r="Q35" s="81" t="s">
        <v>477</v>
      </c>
      <c r="R35" s="50"/>
      <c r="S35" s="50"/>
      <c r="T35" s="50"/>
      <c r="U35" s="83" t="s">
        <v>478</v>
      </c>
      <c r="V35" s="50"/>
      <c r="W35" s="77"/>
      <c r="X35" s="77"/>
      <c r="Y35" s="77"/>
      <c r="Z35" s="77"/>
      <c r="AA35" s="79"/>
    </row>
    <row r="36" ht="29.25" customHeight="1">
      <c r="A36" s="10">
        <f t="shared" si="1"/>
        <v>16</v>
      </c>
      <c r="B36" s="25" t="s">
        <v>23</v>
      </c>
      <c r="C36" s="66">
        <v>44027.39474017531</v>
      </c>
      <c r="D36" s="27" t="s">
        <v>475</v>
      </c>
      <c r="E36" s="28" t="s">
        <v>479</v>
      </c>
      <c r="F36" s="29" t="str">
        <f t="shared" si="6"/>
        <v/>
      </c>
      <c r="G36" s="30" t="s">
        <v>26</v>
      </c>
      <c r="H36" s="30" t="s">
        <v>480</v>
      </c>
      <c r="I36" s="30" t="s">
        <v>45</v>
      </c>
      <c r="J36" s="32" t="s">
        <v>62</v>
      </c>
      <c r="K36" s="28"/>
      <c r="L36" s="31" t="s">
        <v>481</v>
      </c>
      <c r="M36" s="50"/>
      <c r="N36" s="50"/>
      <c r="O36" s="51" t="s">
        <v>477</v>
      </c>
      <c r="P36" s="34"/>
      <c r="Q36" s="40"/>
      <c r="R36" s="34"/>
      <c r="S36" s="34"/>
      <c r="T36" s="34"/>
      <c r="U36" s="33" t="s">
        <v>482</v>
      </c>
      <c r="V36" s="33"/>
      <c r="W36" s="79"/>
      <c r="X36" s="79"/>
      <c r="Y36" s="79"/>
      <c r="Z36" s="79"/>
      <c r="AA36" s="79"/>
    </row>
    <row r="37" ht="29.25" customHeight="1">
      <c r="A37" s="10">
        <f t="shared" si="1"/>
        <v>16</v>
      </c>
      <c r="B37" s="25" t="s">
        <v>23</v>
      </c>
      <c r="C37" s="66">
        <v>44027.39521664501</v>
      </c>
      <c r="D37" s="27" t="s">
        <v>475</v>
      </c>
      <c r="E37" s="38" t="s">
        <v>483</v>
      </c>
      <c r="F37" s="29" t="str">
        <f t="shared" si="6"/>
        <v/>
      </c>
      <c r="G37" s="31" t="s">
        <v>52</v>
      </c>
      <c r="H37" s="31"/>
      <c r="I37" s="31" t="s">
        <v>53</v>
      </c>
      <c r="J37" s="50" t="s">
        <v>29</v>
      </c>
      <c r="K37" s="38" t="s">
        <v>476</v>
      </c>
      <c r="L37" s="50"/>
      <c r="M37" s="50"/>
      <c r="N37" s="50"/>
      <c r="O37" s="51" t="s">
        <v>477</v>
      </c>
      <c r="P37" s="50"/>
      <c r="Q37" s="40"/>
      <c r="R37" s="50"/>
      <c r="S37" s="50"/>
      <c r="T37" s="50"/>
      <c r="U37" s="50"/>
      <c r="V37" s="50"/>
      <c r="W37" s="77"/>
      <c r="X37" s="77"/>
      <c r="Y37" s="77"/>
      <c r="Z37" s="77"/>
      <c r="AA37" s="77"/>
    </row>
    <row r="38" ht="29.25" customHeight="1">
      <c r="A38" s="10">
        <f t="shared" si="1"/>
        <v>16</v>
      </c>
      <c r="B38" s="25" t="s">
        <v>23</v>
      </c>
      <c r="C38" s="66">
        <v>44027.39609198298</v>
      </c>
      <c r="D38" s="27" t="s">
        <v>475</v>
      </c>
      <c r="E38" s="38" t="s">
        <v>484</v>
      </c>
      <c r="F38" s="29" t="str">
        <f t="shared" si="6"/>
        <v/>
      </c>
      <c r="G38" s="31" t="s">
        <v>26</v>
      </c>
      <c r="H38" s="31" t="s">
        <v>485</v>
      </c>
      <c r="I38" s="31" t="s">
        <v>45</v>
      </c>
      <c r="J38" s="50" t="s">
        <v>46</v>
      </c>
      <c r="K38" s="38"/>
      <c r="L38" s="31" t="s">
        <v>486</v>
      </c>
      <c r="M38" s="50"/>
      <c r="N38" s="50"/>
      <c r="O38" s="51" t="s">
        <v>477</v>
      </c>
      <c r="P38" s="50"/>
      <c r="Q38" s="40"/>
      <c r="R38" s="50"/>
      <c r="S38" s="50"/>
      <c r="T38" s="50"/>
      <c r="U38" s="50"/>
      <c r="V38" s="50"/>
      <c r="W38" s="77"/>
      <c r="X38" s="77"/>
      <c r="Y38" s="77"/>
      <c r="Z38" s="77"/>
      <c r="AA38" s="77"/>
    </row>
    <row r="39" ht="29.25" customHeight="1">
      <c r="A39" s="10">
        <f t="shared" si="1"/>
        <v>16</v>
      </c>
      <c r="B39" s="25" t="s">
        <v>23</v>
      </c>
      <c r="C39" s="66">
        <v>44027.39627010748</v>
      </c>
      <c r="D39" s="27" t="s">
        <v>475</v>
      </c>
      <c r="E39" s="38" t="s">
        <v>487</v>
      </c>
      <c r="F39" s="29" t="str">
        <f t="shared" si="6"/>
        <v/>
      </c>
      <c r="G39" s="31" t="s">
        <v>26</v>
      </c>
      <c r="H39" s="31" t="s">
        <v>488</v>
      </c>
      <c r="I39" s="31" t="s">
        <v>28</v>
      </c>
      <c r="J39" s="50" t="s">
        <v>29</v>
      </c>
      <c r="K39" s="38" t="s">
        <v>489</v>
      </c>
      <c r="L39" s="31" t="s">
        <v>490</v>
      </c>
      <c r="M39" s="50"/>
      <c r="N39" s="50"/>
      <c r="O39" s="51" t="s">
        <v>477</v>
      </c>
      <c r="P39" s="50"/>
      <c r="Q39" s="40"/>
      <c r="R39" s="50"/>
      <c r="S39" s="50"/>
      <c r="T39" s="50"/>
      <c r="U39" s="50"/>
      <c r="V39" s="51"/>
      <c r="W39" s="77"/>
      <c r="X39" s="77"/>
      <c r="Y39" s="77"/>
      <c r="Z39" s="77"/>
      <c r="AA39" s="77"/>
    </row>
    <row r="40" ht="29.25" customHeight="1">
      <c r="A40" s="10">
        <f t="shared" si="1"/>
        <v>16</v>
      </c>
      <c r="B40" s="25" t="s">
        <v>23</v>
      </c>
      <c r="C40" s="66">
        <v>44027.3965881679</v>
      </c>
      <c r="D40" s="27" t="s">
        <v>475</v>
      </c>
      <c r="E40" s="38" t="s">
        <v>491</v>
      </c>
      <c r="F40" s="29" t="str">
        <f t="shared" si="6"/>
        <v/>
      </c>
      <c r="G40" s="31" t="s">
        <v>52</v>
      </c>
      <c r="H40" s="31"/>
      <c r="I40" s="31" t="s">
        <v>53</v>
      </c>
      <c r="J40" s="50" t="s">
        <v>29</v>
      </c>
      <c r="K40" s="38" t="s">
        <v>476</v>
      </c>
      <c r="L40" s="50"/>
      <c r="M40" s="50"/>
      <c r="N40" s="50"/>
      <c r="O40" s="51" t="s">
        <v>477</v>
      </c>
      <c r="P40" s="50"/>
      <c r="Q40" s="40"/>
      <c r="R40" s="50"/>
      <c r="S40" s="50"/>
      <c r="T40" s="50"/>
      <c r="U40" s="50"/>
      <c r="V40" s="50"/>
      <c r="W40" s="77"/>
      <c r="X40" s="77"/>
      <c r="Y40" s="77"/>
      <c r="Z40" s="77"/>
      <c r="AA40" s="77"/>
    </row>
    <row r="41" ht="29.25" customHeight="1">
      <c r="A41" s="10">
        <f t="shared" si="1"/>
        <v>16</v>
      </c>
      <c r="B41" s="25" t="s">
        <v>23</v>
      </c>
      <c r="C41" s="66">
        <v>44027.39659571304</v>
      </c>
      <c r="D41" s="27" t="s">
        <v>475</v>
      </c>
      <c r="E41" s="38" t="s">
        <v>492</v>
      </c>
      <c r="F41" s="29" t="str">
        <f t="shared" si="6"/>
        <v/>
      </c>
      <c r="G41" s="31" t="s">
        <v>104</v>
      </c>
      <c r="H41" s="31"/>
      <c r="I41" s="31" t="s">
        <v>105</v>
      </c>
      <c r="J41" s="50" t="s">
        <v>29</v>
      </c>
      <c r="K41" s="38" t="s">
        <v>106</v>
      </c>
      <c r="L41" s="50"/>
      <c r="M41" s="50"/>
      <c r="N41" s="50"/>
      <c r="O41" s="51" t="s">
        <v>477</v>
      </c>
      <c r="P41" s="50"/>
      <c r="Q41" s="9"/>
      <c r="R41" s="50"/>
      <c r="S41" s="50"/>
      <c r="T41" s="50"/>
      <c r="U41" s="50"/>
      <c r="V41" s="50"/>
      <c r="W41" s="77"/>
      <c r="X41" s="77"/>
      <c r="Y41" s="77"/>
      <c r="Z41" s="77"/>
      <c r="AA41" s="77"/>
    </row>
    <row r="42" ht="29.25" customHeight="1">
      <c r="A42" s="11">
        <f t="shared" si="1"/>
        <v>17</v>
      </c>
      <c r="B42" s="12" t="s">
        <v>23</v>
      </c>
      <c r="C42" s="65">
        <v>44027.39565072477</v>
      </c>
      <c r="D42" s="14" t="s">
        <v>493</v>
      </c>
      <c r="E42" s="36" t="s">
        <v>494</v>
      </c>
      <c r="F42" s="16" t="str">
        <f t="shared" si="6"/>
        <v/>
      </c>
      <c r="G42" s="23" t="s">
        <v>26</v>
      </c>
      <c r="H42" s="23"/>
      <c r="I42" s="23" t="s">
        <v>61</v>
      </c>
      <c r="J42" s="46" t="s">
        <v>62</v>
      </c>
      <c r="K42" s="36" t="s">
        <v>63</v>
      </c>
      <c r="L42" s="46"/>
      <c r="M42" s="46"/>
      <c r="N42" s="23" t="s">
        <v>49</v>
      </c>
      <c r="O42" s="53" t="s">
        <v>38</v>
      </c>
      <c r="P42" s="46"/>
      <c r="Q42" s="53" t="s">
        <v>38</v>
      </c>
      <c r="R42" s="46"/>
      <c r="S42" s="46"/>
      <c r="T42" s="46"/>
      <c r="U42" s="46"/>
      <c r="V42" s="46"/>
      <c r="W42" s="77"/>
      <c r="X42" s="77"/>
      <c r="Y42" s="77"/>
      <c r="Z42" s="77"/>
      <c r="AA42" s="77"/>
    </row>
    <row r="43" ht="29.25" customHeight="1">
      <c r="A43" s="10">
        <f t="shared" si="1"/>
        <v>18</v>
      </c>
      <c r="B43" s="25" t="s">
        <v>23</v>
      </c>
      <c r="C43" s="66">
        <v>44027.3621922062</v>
      </c>
      <c r="D43" s="27" t="s">
        <v>495</v>
      </c>
      <c r="E43" s="38" t="s">
        <v>496</v>
      </c>
      <c r="F43" s="29" t="str">
        <f>IMAGE("https://minio.dev.ftech.ai/salebot-report-v1-de20ab19/ece58d63b258fa225df50279f5d65caabf0706c17cb8cdf306f45150a9ea6ab1.jpg")</f>
        <v/>
      </c>
      <c r="G43" s="31" t="s">
        <v>104</v>
      </c>
      <c r="H43" s="31" t="s">
        <v>497</v>
      </c>
      <c r="I43" s="31" t="s">
        <v>105</v>
      </c>
      <c r="J43" s="50" t="s">
        <v>29</v>
      </c>
      <c r="K43" s="38" t="s">
        <v>106</v>
      </c>
      <c r="L43" s="50"/>
      <c r="M43" s="50"/>
      <c r="N43" s="50"/>
      <c r="O43" s="51" t="s">
        <v>33</v>
      </c>
      <c r="P43" s="50"/>
      <c r="Q43" s="51" t="s">
        <v>33</v>
      </c>
      <c r="R43" s="50"/>
      <c r="S43" s="50"/>
      <c r="T43" s="50"/>
      <c r="U43" s="50"/>
      <c r="V43" s="50"/>
      <c r="W43" s="77"/>
      <c r="X43" s="77"/>
      <c r="Y43" s="77"/>
      <c r="Z43" s="77"/>
      <c r="AA43" s="77"/>
    </row>
    <row r="44" ht="61.5" customHeight="1">
      <c r="A44" s="11">
        <f t="shared" si="1"/>
        <v>19</v>
      </c>
      <c r="B44" s="12" t="s">
        <v>23</v>
      </c>
      <c r="C44" s="65">
        <v>44027.36111245073</v>
      </c>
      <c r="D44" s="14" t="s">
        <v>498</v>
      </c>
      <c r="E44" s="36" t="s">
        <v>499</v>
      </c>
      <c r="F44" s="16" t="str">
        <f>IMAGE("https://minio.dev.ftech.ai/salebot-report-v1-de20ab19/228f744dfb87a456dbcc9ee48a239deea06fffda626cea41e619c537d9279074.jpg")</f>
        <v/>
      </c>
      <c r="G44" s="23" t="s">
        <v>26</v>
      </c>
      <c r="H44" s="23" t="s">
        <v>500</v>
      </c>
      <c r="I44" s="23" t="s">
        <v>28</v>
      </c>
      <c r="J44" s="46" t="s">
        <v>29</v>
      </c>
      <c r="K44" s="36" t="s">
        <v>77</v>
      </c>
      <c r="L44" s="23" t="s">
        <v>501</v>
      </c>
      <c r="M44" s="23" t="s">
        <v>502</v>
      </c>
      <c r="N44" s="46"/>
      <c r="O44" s="53" t="s">
        <v>38</v>
      </c>
      <c r="P44" s="46"/>
      <c r="Q44" s="53" t="s">
        <v>38</v>
      </c>
      <c r="R44" s="46"/>
      <c r="S44" s="46"/>
      <c r="T44" s="46"/>
      <c r="U44" s="53" t="s">
        <v>503</v>
      </c>
      <c r="V44" s="46"/>
      <c r="W44" s="77"/>
      <c r="X44" s="77"/>
      <c r="Y44" s="77"/>
      <c r="Z44" s="77"/>
      <c r="AA44" s="77"/>
    </row>
    <row r="45" ht="144.75" customHeight="1">
      <c r="A45" s="10">
        <f t="shared" si="1"/>
        <v>20</v>
      </c>
      <c r="B45" s="25" t="s">
        <v>23</v>
      </c>
      <c r="C45" s="66">
        <v>44027.35859884369</v>
      </c>
      <c r="D45" s="27" t="s">
        <v>244</v>
      </c>
      <c r="E45" s="42" t="s">
        <v>504</v>
      </c>
      <c r="F45" s="29" t="str">
        <f>IMAGE("https://minio.dev.ftech.ai/salebot-report-v1-de20ab19/83cc3d7535932f6c6616acd3743d8a685f7948362f7ec78849a7bf8d7f6029f9.jpg")</f>
        <v/>
      </c>
      <c r="G45" s="31" t="s">
        <v>26</v>
      </c>
      <c r="H45" s="31" t="s">
        <v>505</v>
      </c>
      <c r="I45" s="31" t="s">
        <v>28</v>
      </c>
      <c r="J45" s="50" t="s">
        <v>29</v>
      </c>
      <c r="K45" s="38" t="s">
        <v>77</v>
      </c>
      <c r="L45" s="31" t="s">
        <v>506</v>
      </c>
      <c r="M45" s="31" t="s">
        <v>507</v>
      </c>
      <c r="N45" s="31" t="s">
        <v>49</v>
      </c>
      <c r="O45" s="51" t="s">
        <v>117</v>
      </c>
      <c r="P45" s="50"/>
      <c r="Q45" s="51" t="s">
        <v>117</v>
      </c>
      <c r="R45" s="50"/>
      <c r="S45" s="50"/>
      <c r="T45" s="50"/>
      <c r="U45" s="51" t="s">
        <v>508</v>
      </c>
      <c r="V45" s="50"/>
      <c r="W45" s="77"/>
      <c r="X45" s="77"/>
      <c r="Y45" s="77"/>
      <c r="Z45" s="77"/>
      <c r="AA45" s="77"/>
    </row>
    <row r="46" ht="29.25" customHeight="1">
      <c r="A46" s="11">
        <f t="shared" si="1"/>
        <v>21</v>
      </c>
      <c r="B46" s="12" t="s">
        <v>23</v>
      </c>
      <c r="C46" s="65">
        <v>44027.00065642835</v>
      </c>
      <c r="D46" s="14" t="s">
        <v>509</v>
      </c>
      <c r="E46" s="36" t="s">
        <v>56</v>
      </c>
      <c r="F46" s="16" t="str">
        <f t="shared" ref="F46:F47" si="7">image("")</f>
        <v/>
      </c>
      <c r="G46" s="23" t="s">
        <v>57</v>
      </c>
      <c r="H46" s="23"/>
      <c r="I46" s="23" t="s">
        <v>53</v>
      </c>
      <c r="J46" s="46" t="s">
        <v>58</v>
      </c>
      <c r="K46" s="36" t="s">
        <v>510</v>
      </c>
      <c r="L46" s="46"/>
      <c r="M46" s="46"/>
      <c r="N46" s="46"/>
      <c r="O46" s="53" t="s">
        <v>33</v>
      </c>
      <c r="P46" s="46"/>
      <c r="Q46" s="78" t="s">
        <v>34</v>
      </c>
      <c r="R46" s="46"/>
      <c r="S46" s="46"/>
      <c r="T46" s="46"/>
      <c r="U46" s="46"/>
      <c r="V46" s="46"/>
      <c r="W46" s="77"/>
      <c r="X46" s="77"/>
      <c r="Y46" s="77"/>
      <c r="Z46" s="77"/>
      <c r="AA46" s="77"/>
    </row>
    <row r="47" ht="29.25" customHeight="1">
      <c r="A47" s="11">
        <f t="shared" si="1"/>
        <v>21</v>
      </c>
      <c r="B47" s="12" t="s">
        <v>23</v>
      </c>
      <c r="C47" s="65">
        <v>44027.0006610963</v>
      </c>
      <c r="D47" s="14" t="s">
        <v>509</v>
      </c>
      <c r="E47" s="36" t="s">
        <v>511</v>
      </c>
      <c r="F47" s="16" t="str">
        <f t="shared" si="7"/>
        <v/>
      </c>
      <c r="G47" s="23" t="s">
        <v>26</v>
      </c>
      <c r="H47" s="23" t="s">
        <v>512</v>
      </c>
      <c r="I47" s="23" t="s">
        <v>45</v>
      </c>
      <c r="J47" s="46" t="s">
        <v>46</v>
      </c>
      <c r="K47" s="36"/>
      <c r="L47" s="23" t="s">
        <v>243</v>
      </c>
      <c r="M47" s="46"/>
      <c r="N47" s="46"/>
      <c r="O47" s="53" t="s">
        <v>34</v>
      </c>
      <c r="P47" s="46"/>
      <c r="Q47" s="9"/>
      <c r="R47" s="46"/>
      <c r="S47" s="46"/>
      <c r="T47" s="46"/>
      <c r="U47" s="53" t="s">
        <v>513</v>
      </c>
      <c r="V47" s="46"/>
      <c r="W47" s="77"/>
      <c r="X47" s="77"/>
      <c r="Y47" s="77"/>
      <c r="Z47" s="77"/>
      <c r="AA47" s="77"/>
    </row>
    <row r="48">
      <c r="A48" s="84"/>
      <c r="B48" s="85"/>
      <c r="C48" s="86"/>
      <c r="D48" s="87"/>
      <c r="E48" s="86"/>
      <c r="F48" s="86"/>
      <c r="G48" s="86"/>
      <c r="H48" s="86"/>
      <c r="I48" s="86"/>
      <c r="J48" s="86"/>
      <c r="K48" s="88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9"/>
      <c r="X48" s="89"/>
      <c r="Y48" s="89"/>
      <c r="Z48" s="89"/>
      <c r="AA48" s="89"/>
    </row>
    <row r="49">
      <c r="A49" s="84"/>
      <c r="B49" s="85"/>
      <c r="C49" s="86"/>
      <c r="D49" s="87"/>
      <c r="E49" s="86"/>
      <c r="F49" s="86"/>
      <c r="G49" s="86"/>
      <c r="H49" s="86"/>
      <c r="I49" s="86"/>
      <c r="J49" s="86"/>
      <c r="K49" s="88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9"/>
      <c r="X49" s="89"/>
      <c r="Y49" s="89"/>
      <c r="Z49" s="89"/>
      <c r="AA49" s="89"/>
    </row>
    <row r="50">
      <c r="A50" s="84"/>
      <c r="B50" s="85"/>
      <c r="C50" s="86"/>
      <c r="D50" s="87"/>
      <c r="E50" s="86"/>
      <c r="F50" s="86"/>
      <c r="G50" s="86"/>
      <c r="H50" s="86"/>
      <c r="I50" s="86"/>
      <c r="J50" s="86"/>
      <c r="K50" s="88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9"/>
      <c r="X50" s="89"/>
      <c r="Y50" s="89"/>
      <c r="Z50" s="89"/>
      <c r="AA50" s="89"/>
    </row>
    <row r="51">
      <c r="A51" s="84"/>
      <c r="B51" s="85"/>
      <c r="C51" s="86"/>
      <c r="D51" s="87"/>
      <c r="E51" s="86"/>
      <c r="F51" s="86"/>
      <c r="G51" s="86"/>
      <c r="H51" s="86"/>
      <c r="I51" s="86"/>
      <c r="J51" s="86"/>
      <c r="K51" s="88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9"/>
      <c r="X51" s="89"/>
      <c r="Y51" s="89"/>
      <c r="Z51" s="89"/>
      <c r="AA51" s="89"/>
    </row>
    <row r="52">
      <c r="A52" s="84"/>
      <c r="B52" s="85"/>
      <c r="C52" s="86"/>
      <c r="D52" s="87"/>
      <c r="E52" s="86"/>
      <c r="F52" s="86"/>
      <c r="G52" s="86"/>
      <c r="H52" s="86"/>
      <c r="I52" s="86"/>
      <c r="J52" s="86"/>
      <c r="K52" s="88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9"/>
      <c r="X52" s="89"/>
      <c r="Y52" s="89"/>
      <c r="Z52" s="89"/>
      <c r="AA52" s="89"/>
    </row>
    <row r="53">
      <c r="A53" s="84"/>
      <c r="B53" s="85"/>
      <c r="C53" s="86"/>
      <c r="D53" s="87"/>
      <c r="E53" s="86"/>
      <c r="F53" s="86"/>
      <c r="G53" s="86"/>
      <c r="H53" s="86"/>
      <c r="I53" s="86"/>
      <c r="J53" s="86"/>
      <c r="K53" s="88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9"/>
      <c r="X53" s="89"/>
      <c r="Y53" s="89"/>
      <c r="Z53" s="89"/>
      <c r="AA53" s="89"/>
    </row>
    <row r="54">
      <c r="A54" s="84"/>
      <c r="B54" s="85"/>
      <c r="C54" s="86"/>
      <c r="D54" s="87"/>
      <c r="E54" s="86"/>
      <c r="F54" s="86"/>
      <c r="G54" s="86"/>
      <c r="H54" s="86"/>
      <c r="I54" s="86"/>
      <c r="J54" s="86"/>
      <c r="K54" s="88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9"/>
      <c r="X54" s="89"/>
      <c r="Y54" s="89"/>
      <c r="Z54" s="89"/>
      <c r="AA54" s="89"/>
    </row>
    <row r="55">
      <c r="A55" s="84"/>
      <c r="B55" s="85"/>
      <c r="C55" s="86"/>
      <c r="D55" s="87"/>
      <c r="E55" s="86"/>
      <c r="F55" s="86"/>
      <c r="G55" s="86"/>
      <c r="H55" s="86"/>
      <c r="I55" s="86"/>
      <c r="J55" s="86"/>
      <c r="K55" s="88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9"/>
      <c r="X55" s="89"/>
      <c r="Y55" s="89"/>
      <c r="Z55" s="89"/>
      <c r="AA55" s="89"/>
    </row>
    <row r="56">
      <c r="A56" s="84"/>
      <c r="B56" s="85"/>
      <c r="C56" s="86"/>
      <c r="D56" s="87"/>
      <c r="E56" s="86"/>
      <c r="F56" s="86"/>
      <c r="G56" s="86"/>
      <c r="H56" s="86"/>
      <c r="I56" s="86"/>
      <c r="J56" s="86"/>
      <c r="K56" s="88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9"/>
      <c r="X56" s="89"/>
      <c r="Y56" s="89"/>
      <c r="Z56" s="89"/>
      <c r="AA56" s="89"/>
    </row>
    <row r="57">
      <c r="A57" s="84"/>
      <c r="B57" s="85"/>
      <c r="C57" s="86"/>
      <c r="D57" s="87"/>
      <c r="E57" s="86"/>
      <c r="F57" s="86"/>
      <c r="G57" s="86"/>
      <c r="H57" s="86"/>
      <c r="I57" s="86"/>
      <c r="J57" s="86"/>
      <c r="K57" s="88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9"/>
      <c r="X57" s="89"/>
      <c r="Y57" s="89"/>
      <c r="Z57" s="89"/>
      <c r="AA57" s="89"/>
    </row>
    <row r="58">
      <c r="A58" s="84"/>
      <c r="B58" s="85"/>
      <c r="C58" s="86"/>
      <c r="D58" s="87"/>
      <c r="E58" s="86"/>
      <c r="F58" s="86"/>
      <c r="G58" s="86"/>
      <c r="H58" s="86"/>
      <c r="I58" s="86"/>
      <c r="J58" s="86"/>
      <c r="K58" s="88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9"/>
      <c r="X58" s="89"/>
      <c r="Y58" s="89"/>
      <c r="Z58" s="89"/>
      <c r="AA58" s="89"/>
    </row>
    <row r="59">
      <c r="A59" s="84"/>
      <c r="B59" s="85"/>
      <c r="C59" s="86"/>
      <c r="D59" s="87"/>
      <c r="E59" s="86"/>
      <c r="F59" s="86"/>
      <c r="G59" s="86"/>
      <c r="H59" s="86"/>
      <c r="I59" s="86"/>
      <c r="J59" s="86"/>
      <c r="K59" s="88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9"/>
      <c r="X59" s="89"/>
      <c r="Y59" s="89"/>
      <c r="Z59" s="89"/>
      <c r="AA59" s="89"/>
    </row>
    <row r="60">
      <c r="A60" s="84"/>
      <c r="B60" s="85"/>
      <c r="C60" s="86"/>
      <c r="D60" s="87"/>
      <c r="E60" s="86"/>
      <c r="F60" s="86"/>
      <c r="G60" s="86"/>
      <c r="H60" s="86"/>
      <c r="I60" s="86"/>
      <c r="J60" s="86"/>
      <c r="K60" s="88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9"/>
      <c r="X60" s="89"/>
      <c r="Y60" s="89"/>
      <c r="Z60" s="89"/>
      <c r="AA60" s="89"/>
    </row>
    <row r="61">
      <c r="A61" s="84"/>
      <c r="B61" s="85"/>
      <c r="C61" s="86"/>
      <c r="D61" s="87"/>
      <c r="E61" s="86"/>
      <c r="F61" s="86"/>
      <c r="G61" s="86"/>
      <c r="H61" s="86"/>
      <c r="I61" s="86"/>
      <c r="J61" s="86"/>
      <c r="K61" s="88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9"/>
      <c r="X61" s="89"/>
      <c r="Y61" s="89"/>
      <c r="Z61" s="89"/>
      <c r="AA61" s="89"/>
    </row>
    <row r="62">
      <c r="A62" s="84"/>
      <c r="B62" s="85"/>
      <c r="C62" s="86"/>
      <c r="D62" s="87"/>
      <c r="E62" s="86"/>
      <c r="F62" s="86"/>
      <c r="G62" s="86"/>
      <c r="H62" s="86"/>
      <c r="I62" s="86"/>
      <c r="J62" s="86"/>
      <c r="K62" s="88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9"/>
      <c r="X62" s="89"/>
      <c r="Y62" s="89"/>
      <c r="Z62" s="89"/>
      <c r="AA62" s="89"/>
    </row>
    <row r="63">
      <c r="A63" s="84"/>
      <c r="B63" s="85"/>
      <c r="C63" s="86"/>
      <c r="D63" s="87"/>
      <c r="E63" s="86"/>
      <c r="F63" s="86"/>
      <c r="G63" s="86"/>
      <c r="H63" s="86"/>
      <c r="I63" s="86"/>
      <c r="J63" s="86"/>
      <c r="K63" s="88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9"/>
      <c r="X63" s="89"/>
      <c r="Y63" s="89"/>
      <c r="Z63" s="89"/>
      <c r="AA63" s="89"/>
    </row>
    <row r="64">
      <c r="A64" s="84"/>
      <c r="B64" s="85"/>
      <c r="C64" s="86"/>
      <c r="D64" s="87"/>
      <c r="E64" s="86"/>
      <c r="F64" s="86"/>
      <c r="G64" s="86"/>
      <c r="H64" s="86"/>
      <c r="I64" s="86"/>
      <c r="J64" s="86"/>
      <c r="K64" s="88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9"/>
      <c r="X64" s="89"/>
      <c r="Y64" s="89"/>
      <c r="Z64" s="89"/>
      <c r="AA64" s="89"/>
    </row>
    <row r="65">
      <c r="A65" s="84"/>
      <c r="B65" s="85"/>
      <c r="C65" s="86"/>
      <c r="D65" s="87"/>
      <c r="E65" s="86"/>
      <c r="F65" s="86"/>
      <c r="G65" s="86"/>
      <c r="H65" s="86"/>
      <c r="I65" s="86"/>
      <c r="J65" s="86"/>
      <c r="K65" s="88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9"/>
      <c r="X65" s="89"/>
      <c r="Y65" s="89"/>
      <c r="Z65" s="89"/>
      <c r="AA65" s="89"/>
    </row>
    <row r="66">
      <c r="A66" s="84"/>
      <c r="B66" s="85"/>
      <c r="C66" s="86"/>
      <c r="D66" s="87"/>
      <c r="E66" s="86"/>
      <c r="F66" s="86"/>
      <c r="G66" s="86"/>
      <c r="H66" s="86"/>
      <c r="I66" s="86"/>
      <c r="J66" s="86"/>
      <c r="K66" s="88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9"/>
      <c r="X66" s="89"/>
      <c r="Y66" s="89"/>
      <c r="Z66" s="89"/>
      <c r="AA66" s="89"/>
    </row>
    <row r="67">
      <c r="A67" s="84"/>
      <c r="B67" s="85"/>
      <c r="C67" s="86"/>
      <c r="D67" s="87"/>
      <c r="E67" s="86"/>
      <c r="F67" s="86"/>
      <c r="G67" s="86"/>
      <c r="H67" s="86"/>
      <c r="I67" s="86"/>
      <c r="J67" s="86"/>
      <c r="K67" s="88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9"/>
      <c r="X67" s="89"/>
      <c r="Y67" s="89"/>
      <c r="Z67" s="89"/>
      <c r="AA67" s="89"/>
    </row>
    <row r="68">
      <c r="A68" s="84"/>
      <c r="B68" s="85"/>
      <c r="C68" s="86"/>
      <c r="D68" s="87"/>
      <c r="E68" s="86"/>
      <c r="F68" s="86"/>
      <c r="G68" s="86"/>
      <c r="H68" s="86"/>
      <c r="I68" s="86"/>
      <c r="J68" s="86"/>
      <c r="K68" s="88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9"/>
      <c r="X68" s="89"/>
      <c r="Y68" s="89"/>
      <c r="Z68" s="89"/>
      <c r="AA68" s="89"/>
    </row>
    <row r="69">
      <c r="A69" s="84"/>
      <c r="B69" s="85"/>
      <c r="C69" s="86"/>
      <c r="D69" s="87"/>
      <c r="E69" s="86"/>
      <c r="F69" s="86"/>
      <c r="G69" s="86"/>
      <c r="H69" s="86"/>
      <c r="I69" s="86"/>
      <c r="J69" s="86"/>
      <c r="K69" s="88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9"/>
      <c r="X69" s="89"/>
      <c r="Y69" s="89"/>
      <c r="Z69" s="89"/>
      <c r="AA69" s="89"/>
    </row>
    <row r="70">
      <c r="A70" s="84"/>
      <c r="B70" s="85"/>
      <c r="C70" s="86"/>
      <c r="D70" s="87"/>
      <c r="E70" s="86"/>
      <c r="F70" s="86"/>
      <c r="G70" s="86"/>
      <c r="H70" s="86"/>
      <c r="I70" s="86"/>
      <c r="J70" s="86"/>
      <c r="K70" s="88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9"/>
      <c r="X70" s="89"/>
      <c r="Y70" s="89"/>
      <c r="Z70" s="89"/>
      <c r="AA70" s="89"/>
    </row>
    <row r="71">
      <c r="A71" s="84"/>
      <c r="B71" s="85"/>
      <c r="C71" s="86"/>
      <c r="D71" s="87"/>
      <c r="E71" s="86"/>
      <c r="F71" s="86"/>
      <c r="G71" s="86"/>
      <c r="H71" s="86"/>
      <c r="I71" s="86"/>
      <c r="J71" s="86"/>
      <c r="K71" s="88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9"/>
      <c r="X71" s="89"/>
      <c r="Y71" s="89"/>
      <c r="Z71" s="89"/>
      <c r="AA71" s="89"/>
    </row>
    <row r="72">
      <c r="A72" s="84"/>
      <c r="B72" s="85"/>
      <c r="C72" s="86"/>
      <c r="D72" s="87"/>
      <c r="E72" s="86"/>
      <c r="F72" s="86"/>
      <c r="G72" s="86"/>
      <c r="H72" s="86"/>
      <c r="I72" s="86"/>
      <c r="J72" s="86"/>
      <c r="K72" s="88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9"/>
      <c r="X72" s="89"/>
      <c r="Y72" s="89"/>
      <c r="Z72" s="89"/>
      <c r="AA72" s="89"/>
    </row>
    <row r="73">
      <c r="A73" s="84"/>
      <c r="B73" s="85"/>
      <c r="C73" s="86"/>
      <c r="D73" s="87"/>
      <c r="E73" s="86"/>
      <c r="F73" s="86"/>
      <c r="G73" s="86"/>
      <c r="H73" s="86"/>
      <c r="I73" s="86"/>
      <c r="J73" s="86"/>
      <c r="K73" s="88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9"/>
      <c r="X73" s="89"/>
      <c r="Y73" s="89"/>
      <c r="Z73" s="89"/>
      <c r="AA73" s="89"/>
    </row>
    <row r="74">
      <c r="A74" s="84"/>
      <c r="B74" s="85"/>
      <c r="C74" s="86"/>
      <c r="D74" s="87"/>
      <c r="E74" s="86"/>
      <c r="F74" s="86"/>
      <c r="G74" s="86"/>
      <c r="H74" s="86"/>
      <c r="I74" s="86"/>
      <c r="J74" s="86"/>
      <c r="K74" s="88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9"/>
      <c r="X74" s="89"/>
      <c r="Y74" s="89"/>
      <c r="Z74" s="89"/>
      <c r="AA74" s="89"/>
    </row>
    <row r="75">
      <c r="A75" s="84"/>
      <c r="B75" s="85"/>
      <c r="C75" s="86"/>
      <c r="D75" s="87"/>
      <c r="E75" s="86"/>
      <c r="F75" s="86"/>
      <c r="G75" s="86"/>
      <c r="H75" s="86"/>
      <c r="I75" s="86"/>
      <c r="J75" s="86"/>
      <c r="K75" s="88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9"/>
      <c r="X75" s="89"/>
      <c r="Y75" s="89"/>
      <c r="Z75" s="89"/>
      <c r="AA75" s="89"/>
    </row>
    <row r="76">
      <c r="A76" s="84"/>
      <c r="B76" s="85"/>
      <c r="C76" s="86"/>
      <c r="D76" s="87"/>
      <c r="E76" s="86"/>
      <c r="F76" s="86"/>
      <c r="G76" s="86"/>
      <c r="H76" s="86"/>
      <c r="I76" s="86"/>
      <c r="J76" s="86"/>
      <c r="K76" s="88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9"/>
      <c r="X76" s="89"/>
      <c r="Y76" s="89"/>
      <c r="Z76" s="89"/>
      <c r="AA76" s="89"/>
    </row>
    <row r="77">
      <c r="A77" s="84"/>
      <c r="B77" s="85"/>
      <c r="C77" s="86"/>
      <c r="D77" s="87"/>
      <c r="E77" s="86"/>
      <c r="F77" s="86"/>
      <c r="G77" s="86"/>
      <c r="H77" s="86"/>
      <c r="I77" s="86"/>
      <c r="J77" s="86"/>
      <c r="K77" s="88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9"/>
      <c r="X77" s="89"/>
      <c r="Y77" s="89"/>
      <c r="Z77" s="89"/>
      <c r="AA77" s="89"/>
    </row>
    <row r="78">
      <c r="A78" s="84"/>
      <c r="B78" s="85"/>
      <c r="C78" s="86"/>
      <c r="D78" s="87"/>
      <c r="E78" s="86"/>
      <c r="F78" s="86"/>
      <c r="G78" s="86"/>
      <c r="H78" s="86"/>
      <c r="I78" s="86"/>
      <c r="J78" s="86"/>
      <c r="K78" s="88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9"/>
      <c r="X78" s="89"/>
      <c r="Y78" s="89"/>
      <c r="Z78" s="89"/>
      <c r="AA78" s="89"/>
    </row>
    <row r="79">
      <c r="A79" s="84"/>
      <c r="B79" s="85"/>
      <c r="C79" s="86"/>
      <c r="D79" s="87"/>
      <c r="E79" s="86"/>
      <c r="F79" s="86"/>
      <c r="G79" s="86"/>
      <c r="H79" s="86"/>
      <c r="I79" s="86"/>
      <c r="J79" s="86"/>
      <c r="K79" s="88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9"/>
      <c r="X79" s="89"/>
      <c r="Y79" s="89"/>
      <c r="Z79" s="89"/>
      <c r="AA79" s="89"/>
    </row>
    <row r="80">
      <c r="A80" s="84"/>
      <c r="B80" s="85"/>
      <c r="C80" s="86"/>
      <c r="D80" s="87"/>
      <c r="E80" s="86"/>
      <c r="F80" s="86"/>
      <c r="G80" s="86"/>
      <c r="H80" s="86"/>
      <c r="I80" s="86"/>
      <c r="J80" s="86"/>
      <c r="K80" s="88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9"/>
      <c r="X80" s="89"/>
      <c r="Y80" s="89"/>
      <c r="Z80" s="89"/>
      <c r="AA80" s="89"/>
    </row>
    <row r="81">
      <c r="A81" s="84"/>
      <c r="B81" s="85"/>
      <c r="C81" s="86"/>
      <c r="D81" s="87"/>
      <c r="E81" s="86"/>
      <c r="F81" s="86"/>
      <c r="G81" s="86"/>
      <c r="H81" s="86"/>
      <c r="I81" s="86"/>
      <c r="J81" s="86"/>
      <c r="K81" s="88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9"/>
      <c r="X81" s="89"/>
      <c r="Y81" s="89"/>
      <c r="Z81" s="89"/>
      <c r="AA81" s="89"/>
    </row>
    <row r="82">
      <c r="A82" s="84"/>
      <c r="B82" s="85"/>
      <c r="C82" s="86"/>
      <c r="D82" s="87"/>
      <c r="E82" s="86"/>
      <c r="F82" s="86"/>
      <c r="G82" s="86"/>
      <c r="H82" s="86"/>
      <c r="I82" s="86"/>
      <c r="J82" s="86"/>
      <c r="K82" s="88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9"/>
      <c r="X82" s="89"/>
      <c r="Y82" s="89"/>
      <c r="Z82" s="89"/>
      <c r="AA82" s="89"/>
    </row>
    <row r="83">
      <c r="A83" s="84"/>
      <c r="B83" s="85"/>
      <c r="C83" s="86"/>
      <c r="D83" s="87"/>
      <c r="E83" s="86"/>
      <c r="F83" s="86"/>
      <c r="G83" s="86"/>
      <c r="H83" s="86"/>
      <c r="I83" s="86"/>
      <c r="J83" s="86"/>
      <c r="K83" s="88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9"/>
      <c r="X83" s="89"/>
      <c r="Y83" s="89"/>
      <c r="Z83" s="89"/>
      <c r="AA83" s="89"/>
    </row>
    <row r="84">
      <c r="A84" s="84"/>
      <c r="B84" s="85"/>
      <c r="C84" s="86"/>
      <c r="D84" s="87"/>
      <c r="E84" s="86"/>
      <c r="F84" s="86"/>
      <c r="G84" s="86"/>
      <c r="H84" s="86"/>
      <c r="I84" s="86"/>
      <c r="J84" s="86"/>
      <c r="K84" s="88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9"/>
      <c r="X84" s="89"/>
      <c r="Y84" s="89"/>
      <c r="Z84" s="89"/>
      <c r="AA84" s="89"/>
    </row>
    <row r="85">
      <c r="A85" s="84"/>
      <c r="B85" s="85"/>
      <c r="C85" s="86"/>
      <c r="D85" s="87"/>
      <c r="E85" s="86"/>
      <c r="F85" s="86"/>
      <c r="G85" s="86"/>
      <c r="H85" s="86"/>
      <c r="I85" s="86"/>
      <c r="J85" s="86"/>
      <c r="K85" s="88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9"/>
      <c r="X85" s="89"/>
      <c r="Y85" s="89"/>
      <c r="Z85" s="89"/>
      <c r="AA85" s="89"/>
    </row>
    <row r="86">
      <c r="A86" s="84"/>
      <c r="B86" s="85"/>
      <c r="C86" s="86"/>
      <c r="D86" s="87"/>
      <c r="E86" s="86"/>
      <c r="F86" s="86"/>
      <c r="G86" s="86"/>
      <c r="H86" s="86"/>
      <c r="I86" s="86"/>
      <c r="J86" s="86"/>
      <c r="K86" s="88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9"/>
      <c r="X86" s="89"/>
      <c r="Y86" s="89"/>
      <c r="Z86" s="89"/>
      <c r="AA86" s="89"/>
    </row>
    <row r="87">
      <c r="A87" s="84"/>
      <c r="B87" s="85"/>
      <c r="C87" s="86"/>
      <c r="D87" s="87"/>
      <c r="E87" s="86"/>
      <c r="F87" s="86"/>
      <c r="G87" s="86"/>
      <c r="H87" s="86"/>
      <c r="I87" s="86"/>
      <c r="J87" s="86"/>
      <c r="K87" s="88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9"/>
      <c r="X87" s="89"/>
      <c r="Y87" s="89"/>
      <c r="Z87" s="89"/>
      <c r="AA87" s="89"/>
    </row>
    <row r="88">
      <c r="A88" s="84"/>
      <c r="B88" s="85"/>
      <c r="C88" s="86"/>
      <c r="D88" s="87"/>
      <c r="E88" s="86"/>
      <c r="F88" s="86"/>
      <c r="G88" s="86"/>
      <c r="H88" s="86"/>
      <c r="I88" s="86"/>
      <c r="J88" s="86"/>
      <c r="K88" s="88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9"/>
      <c r="X88" s="89"/>
      <c r="Y88" s="89"/>
      <c r="Z88" s="89"/>
      <c r="AA88" s="89"/>
    </row>
    <row r="89">
      <c r="A89" s="84"/>
      <c r="B89" s="85"/>
      <c r="C89" s="86"/>
      <c r="D89" s="87"/>
      <c r="E89" s="86"/>
      <c r="F89" s="86"/>
      <c r="G89" s="86"/>
      <c r="H89" s="86"/>
      <c r="I89" s="86"/>
      <c r="J89" s="86"/>
      <c r="K89" s="88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9"/>
      <c r="X89" s="89"/>
      <c r="Y89" s="89"/>
      <c r="Z89" s="89"/>
      <c r="AA89" s="89"/>
    </row>
    <row r="90">
      <c r="A90" s="84"/>
      <c r="B90" s="85"/>
      <c r="C90" s="86"/>
      <c r="D90" s="87"/>
      <c r="E90" s="86"/>
      <c r="F90" s="86"/>
      <c r="G90" s="86"/>
      <c r="H90" s="86"/>
      <c r="I90" s="86"/>
      <c r="J90" s="86"/>
      <c r="K90" s="88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9"/>
      <c r="X90" s="89"/>
      <c r="Y90" s="89"/>
      <c r="Z90" s="89"/>
      <c r="AA90" s="89"/>
    </row>
    <row r="91">
      <c r="A91" s="84"/>
      <c r="B91" s="85"/>
      <c r="C91" s="86"/>
      <c r="D91" s="87"/>
      <c r="E91" s="86"/>
      <c r="F91" s="86"/>
      <c r="G91" s="86"/>
      <c r="H91" s="86"/>
      <c r="I91" s="86"/>
      <c r="J91" s="86"/>
      <c r="K91" s="88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9"/>
      <c r="X91" s="89"/>
      <c r="Y91" s="89"/>
      <c r="Z91" s="89"/>
      <c r="AA91" s="89"/>
    </row>
    <row r="92">
      <c r="A92" s="84"/>
      <c r="B92" s="85"/>
      <c r="C92" s="86"/>
      <c r="D92" s="87"/>
      <c r="E92" s="86"/>
      <c r="F92" s="86"/>
      <c r="G92" s="86"/>
      <c r="H92" s="86"/>
      <c r="I92" s="86"/>
      <c r="J92" s="86"/>
      <c r="K92" s="88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9"/>
      <c r="X92" s="89"/>
      <c r="Y92" s="89"/>
      <c r="Z92" s="89"/>
      <c r="AA92" s="89"/>
    </row>
    <row r="93">
      <c r="A93" s="84"/>
      <c r="B93" s="85"/>
      <c r="C93" s="86"/>
      <c r="D93" s="87"/>
      <c r="E93" s="86"/>
      <c r="F93" s="86"/>
      <c r="G93" s="86"/>
      <c r="H93" s="86"/>
      <c r="I93" s="86"/>
      <c r="J93" s="86"/>
      <c r="K93" s="88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9"/>
      <c r="X93" s="89"/>
      <c r="Y93" s="89"/>
      <c r="Z93" s="89"/>
      <c r="AA93" s="89"/>
    </row>
    <row r="94">
      <c r="A94" s="84"/>
      <c r="B94" s="85"/>
      <c r="C94" s="86"/>
      <c r="D94" s="87"/>
      <c r="E94" s="86"/>
      <c r="F94" s="86"/>
      <c r="G94" s="86"/>
      <c r="H94" s="86"/>
      <c r="I94" s="86"/>
      <c r="J94" s="86"/>
      <c r="K94" s="88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9"/>
      <c r="X94" s="89"/>
      <c r="Y94" s="89"/>
      <c r="Z94" s="89"/>
      <c r="AA94" s="89"/>
    </row>
    <row r="95">
      <c r="A95" s="84"/>
      <c r="B95" s="85"/>
      <c r="C95" s="86"/>
      <c r="D95" s="87"/>
      <c r="E95" s="86"/>
      <c r="F95" s="86"/>
      <c r="G95" s="86"/>
      <c r="H95" s="86"/>
      <c r="I95" s="86"/>
      <c r="J95" s="86"/>
      <c r="K95" s="88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9"/>
      <c r="X95" s="89"/>
      <c r="Y95" s="89"/>
      <c r="Z95" s="89"/>
      <c r="AA95" s="89"/>
    </row>
    <row r="96">
      <c r="A96" s="84"/>
      <c r="B96" s="85"/>
      <c r="C96" s="86"/>
      <c r="D96" s="87"/>
      <c r="E96" s="86"/>
      <c r="F96" s="86"/>
      <c r="G96" s="86"/>
      <c r="H96" s="86"/>
      <c r="I96" s="86"/>
      <c r="J96" s="86"/>
      <c r="K96" s="88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9"/>
      <c r="X96" s="89"/>
      <c r="Y96" s="89"/>
      <c r="Z96" s="89"/>
      <c r="AA96" s="89"/>
    </row>
    <row r="97">
      <c r="A97" s="84"/>
      <c r="B97" s="85"/>
      <c r="C97" s="86"/>
      <c r="D97" s="87"/>
      <c r="E97" s="86"/>
      <c r="F97" s="86"/>
      <c r="G97" s="86"/>
      <c r="H97" s="86"/>
      <c r="I97" s="86"/>
      <c r="J97" s="86"/>
      <c r="K97" s="88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9"/>
      <c r="X97" s="89"/>
      <c r="Y97" s="89"/>
      <c r="Z97" s="89"/>
      <c r="AA97" s="89"/>
    </row>
    <row r="98">
      <c r="A98" s="84"/>
      <c r="B98" s="85"/>
      <c r="C98" s="86"/>
      <c r="D98" s="87"/>
      <c r="E98" s="86"/>
      <c r="F98" s="86"/>
      <c r="G98" s="86"/>
      <c r="H98" s="86"/>
      <c r="I98" s="86"/>
      <c r="J98" s="86"/>
      <c r="K98" s="88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9"/>
      <c r="X98" s="89"/>
      <c r="Y98" s="89"/>
      <c r="Z98" s="89"/>
      <c r="AA98" s="89"/>
    </row>
    <row r="99">
      <c r="A99" s="84"/>
      <c r="B99" s="85"/>
      <c r="C99" s="86"/>
      <c r="D99" s="87"/>
      <c r="E99" s="86"/>
      <c r="F99" s="86"/>
      <c r="G99" s="86"/>
      <c r="H99" s="86"/>
      <c r="I99" s="86"/>
      <c r="J99" s="86"/>
      <c r="K99" s="88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9"/>
      <c r="X99" s="89"/>
      <c r="Y99" s="89"/>
      <c r="Z99" s="89"/>
      <c r="AA99" s="89"/>
    </row>
    <row r="100">
      <c r="A100" s="84"/>
      <c r="B100" s="85"/>
      <c r="C100" s="86"/>
      <c r="D100" s="87"/>
      <c r="E100" s="86"/>
      <c r="F100" s="86"/>
      <c r="G100" s="86"/>
      <c r="H100" s="86"/>
      <c r="I100" s="86"/>
      <c r="J100" s="86"/>
      <c r="K100" s="88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9"/>
      <c r="X100" s="89"/>
      <c r="Y100" s="89"/>
      <c r="Z100" s="89"/>
      <c r="AA100" s="89"/>
    </row>
    <row r="101">
      <c r="A101" s="84"/>
      <c r="B101" s="85"/>
      <c r="C101" s="86"/>
      <c r="D101" s="87"/>
      <c r="E101" s="86"/>
      <c r="F101" s="86"/>
      <c r="G101" s="86"/>
      <c r="H101" s="86"/>
      <c r="I101" s="86"/>
      <c r="J101" s="86"/>
      <c r="K101" s="88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9"/>
      <c r="X101" s="89"/>
      <c r="Y101" s="89"/>
      <c r="Z101" s="89"/>
      <c r="AA101" s="89"/>
    </row>
    <row r="102">
      <c r="A102" s="84"/>
      <c r="B102" s="85"/>
      <c r="C102" s="86"/>
      <c r="D102" s="87"/>
      <c r="E102" s="86"/>
      <c r="F102" s="86"/>
      <c r="G102" s="86"/>
      <c r="H102" s="86"/>
      <c r="I102" s="86"/>
      <c r="J102" s="86"/>
      <c r="K102" s="88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9"/>
      <c r="X102" s="89"/>
      <c r="Y102" s="89"/>
      <c r="Z102" s="89"/>
      <c r="AA102" s="89"/>
    </row>
    <row r="103">
      <c r="A103" s="84"/>
      <c r="B103" s="85"/>
      <c r="C103" s="86"/>
      <c r="D103" s="87"/>
      <c r="E103" s="86"/>
      <c r="F103" s="86"/>
      <c r="G103" s="86"/>
      <c r="H103" s="86"/>
      <c r="I103" s="86"/>
      <c r="J103" s="86"/>
      <c r="K103" s="88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9"/>
      <c r="X103" s="89"/>
      <c r="Y103" s="89"/>
      <c r="Z103" s="89"/>
      <c r="AA103" s="89"/>
    </row>
    <row r="104">
      <c r="A104" s="84"/>
      <c r="B104" s="85"/>
      <c r="C104" s="86"/>
      <c r="D104" s="87"/>
      <c r="E104" s="86"/>
      <c r="F104" s="86"/>
      <c r="G104" s="86"/>
      <c r="H104" s="86"/>
      <c r="I104" s="86"/>
      <c r="J104" s="86"/>
      <c r="K104" s="88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9"/>
      <c r="X104" s="89"/>
      <c r="Y104" s="89"/>
      <c r="Z104" s="89"/>
      <c r="AA104" s="89"/>
    </row>
    <row r="105">
      <c r="A105" s="84"/>
      <c r="B105" s="85"/>
      <c r="C105" s="86"/>
      <c r="D105" s="87"/>
      <c r="E105" s="86"/>
      <c r="F105" s="86"/>
      <c r="G105" s="86"/>
      <c r="H105" s="86"/>
      <c r="I105" s="86"/>
      <c r="J105" s="86"/>
      <c r="K105" s="88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9"/>
      <c r="X105" s="89"/>
      <c r="Y105" s="89"/>
      <c r="Z105" s="89"/>
      <c r="AA105" s="89"/>
    </row>
    <row r="106">
      <c r="A106" s="84"/>
      <c r="B106" s="85"/>
      <c r="C106" s="86"/>
      <c r="D106" s="87"/>
      <c r="E106" s="86"/>
      <c r="F106" s="86"/>
      <c r="G106" s="86"/>
      <c r="H106" s="86"/>
      <c r="I106" s="86"/>
      <c r="J106" s="86"/>
      <c r="K106" s="88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9"/>
      <c r="X106" s="89"/>
      <c r="Y106" s="89"/>
      <c r="Z106" s="89"/>
      <c r="AA106" s="89"/>
    </row>
    <row r="107">
      <c r="A107" s="84"/>
      <c r="B107" s="85"/>
      <c r="C107" s="86"/>
      <c r="D107" s="87"/>
      <c r="E107" s="86"/>
      <c r="F107" s="86"/>
      <c r="G107" s="86"/>
      <c r="H107" s="86"/>
      <c r="I107" s="86"/>
      <c r="J107" s="86"/>
      <c r="K107" s="88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9"/>
      <c r="X107" s="89"/>
      <c r="Y107" s="89"/>
      <c r="Z107" s="89"/>
      <c r="AA107" s="89"/>
    </row>
    <row r="108">
      <c r="A108" s="84"/>
      <c r="B108" s="85"/>
      <c r="C108" s="86"/>
      <c r="D108" s="87"/>
      <c r="E108" s="86"/>
      <c r="F108" s="86"/>
      <c r="G108" s="86"/>
      <c r="H108" s="86"/>
      <c r="I108" s="86"/>
      <c r="J108" s="86"/>
      <c r="K108" s="88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9"/>
      <c r="X108" s="89"/>
      <c r="Y108" s="89"/>
      <c r="Z108" s="89"/>
      <c r="AA108" s="89"/>
    </row>
    <row r="109">
      <c r="A109" s="84"/>
      <c r="B109" s="85"/>
      <c r="C109" s="86"/>
      <c r="D109" s="87"/>
      <c r="E109" s="86"/>
      <c r="F109" s="86"/>
      <c r="G109" s="86"/>
      <c r="H109" s="86"/>
      <c r="I109" s="86"/>
      <c r="J109" s="86"/>
      <c r="K109" s="88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9"/>
      <c r="X109" s="89"/>
      <c r="Y109" s="89"/>
      <c r="Z109" s="89"/>
      <c r="AA109" s="89"/>
    </row>
    <row r="110">
      <c r="A110" s="84"/>
      <c r="B110" s="85"/>
      <c r="C110" s="86"/>
      <c r="D110" s="87"/>
      <c r="E110" s="86"/>
      <c r="F110" s="86"/>
      <c r="G110" s="86"/>
      <c r="H110" s="86"/>
      <c r="I110" s="86"/>
      <c r="J110" s="86"/>
      <c r="K110" s="88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9"/>
      <c r="X110" s="89"/>
      <c r="Y110" s="89"/>
      <c r="Z110" s="89"/>
      <c r="AA110" s="89"/>
    </row>
    <row r="111">
      <c r="A111" s="84"/>
      <c r="B111" s="85"/>
      <c r="C111" s="86"/>
      <c r="D111" s="87"/>
      <c r="E111" s="86"/>
      <c r="F111" s="86"/>
      <c r="G111" s="86"/>
      <c r="H111" s="86"/>
      <c r="I111" s="86"/>
      <c r="J111" s="86"/>
      <c r="K111" s="88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9"/>
      <c r="X111" s="89"/>
      <c r="Y111" s="89"/>
      <c r="Z111" s="89"/>
      <c r="AA111" s="89"/>
    </row>
    <row r="112">
      <c r="A112" s="84"/>
      <c r="B112" s="85"/>
      <c r="C112" s="86"/>
      <c r="D112" s="87"/>
      <c r="E112" s="86"/>
      <c r="F112" s="86"/>
      <c r="G112" s="86"/>
      <c r="H112" s="86"/>
      <c r="I112" s="86"/>
      <c r="J112" s="86"/>
      <c r="K112" s="88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9"/>
      <c r="X112" s="89"/>
      <c r="Y112" s="89"/>
      <c r="Z112" s="89"/>
      <c r="AA112" s="89"/>
    </row>
    <row r="113">
      <c r="A113" s="84"/>
      <c r="B113" s="85"/>
      <c r="C113" s="86"/>
      <c r="D113" s="87"/>
      <c r="E113" s="86"/>
      <c r="F113" s="86"/>
      <c r="G113" s="86"/>
      <c r="H113" s="86"/>
      <c r="I113" s="86"/>
      <c r="J113" s="86"/>
      <c r="K113" s="88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9"/>
      <c r="X113" s="89"/>
      <c r="Y113" s="89"/>
      <c r="Z113" s="89"/>
      <c r="AA113" s="89"/>
    </row>
    <row r="114">
      <c r="A114" s="84"/>
      <c r="B114" s="85"/>
      <c r="C114" s="86"/>
      <c r="D114" s="87"/>
      <c r="E114" s="86"/>
      <c r="F114" s="86"/>
      <c r="G114" s="86"/>
      <c r="H114" s="86"/>
      <c r="I114" s="86"/>
      <c r="J114" s="86"/>
      <c r="K114" s="88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9"/>
      <c r="X114" s="89"/>
      <c r="Y114" s="89"/>
      <c r="Z114" s="89"/>
      <c r="AA114" s="89"/>
    </row>
    <row r="115">
      <c r="A115" s="84"/>
      <c r="B115" s="85"/>
      <c r="C115" s="86"/>
      <c r="D115" s="87"/>
      <c r="E115" s="86"/>
      <c r="F115" s="86"/>
      <c r="G115" s="86"/>
      <c r="H115" s="86"/>
      <c r="I115" s="86"/>
      <c r="J115" s="86"/>
      <c r="K115" s="88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9"/>
      <c r="X115" s="89"/>
      <c r="Y115" s="89"/>
      <c r="Z115" s="89"/>
      <c r="AA115" s="89"/>
    </row>
    <row r="116">
      <c r="A116" s="84"/>
      <c r="B116" s="85"/>
      <c r="C116" s="86"/>
      <c r="D116" s="87"/>
      <c r="E116" s="86"/>
      <c r="F116" s="86"/>
      <c r="G116" s="86"/>
      <c r="H116" s="86"/>
      <c r="I116" s="86"/>
      <c r="J116" s="86"/>
      <c r="K116" s="88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9"/>
      <c r="X116" s="89"/>
      <c r="Y116" s="89"/>
      <c r="Z116" s="89"/>
      <c r="AA116" s="89"/>
    </row>
    <row r="117">
      <c r="A117" s="84"/>
      <c r="B117" s="85"/>
      <c r="C117" s="86"/>
      <c r="D117" s="87"/>
      <c r="E117" s="86"/>
      <c r="F117" s="86"/>
      <c r="G117" s="86"/>
      <c r="H117" s="86"/>
      <c r="I117" s="86"/>
      <c r="J117" s="86"/>
      <c r="K117" s="88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9"/>
      <c r="X117" s="89"/>
      <c r="Y117" s="89"/>
      <c r="Z117" s="89"/>
      <c r="AA117" s="89"/>
    </row>
    <row r="118">
      <c r="A118" s="84"/>
      <c r="B118" s="85"/>
      <c r="C118" s="86"/>
      <c r="D118" s="87"/>
      <c r="E118" s="86"/>
      <c r="F118" s="86"/>
      <c r="G118" s="86"/>
      <c r="H118" s="86"/>
      <c r="I118" s="86"/>
      <c r="J118" s="86"/>
      <c r="K118" s="88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9"/>
      <c r="X118" s="89"/>
      <c r="Y118" s="89"/>
      <c r="Z118" s="89"/>
      <c r="AA118" s="89"/>
    </row>
    <row r="119">
      <c r="A119" s="84"/>
      <c r="B119" s="85"/>
      <c r="C119" s="86"/>
      <c r="D119" s="87"/>
      <c r="E119" s="86"/>
      <c r="F119" s="86"/>
      <c r="G119" s="86"/>
      <c r="H119" s="86"/>
      <c r="I119" s="86"/>
      <c r="J119" s="86"/>
      <c r="K119" s="88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9"/>
      <c r="X119" s="89"/>
      <c r="Y119" s="89"/>
      <c r="Z119" s="89"/>
      <c r="AA119" s="89"/>
    </row>
    <row r="120">
      <c r="A120" s="84"/>
      <c r="B120" s="85"/>
      <c r="C120" s="86"/>
      <c r="D120" s="87"/>
      <c r="E120" s="86"/>
      <c r="F120" s="86"/>
      <c r="G120" s="86"/>
      <c r="H120" s="86"/>
      <c r="I120" s="86"/>
      <c r="J120" s="86"/>
      <c r="K120" s="88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9"/>
      <c r="X120" s="89"/>
      <c r="Y120" s="89"/>
      <c r="Z120" s="89"/>
      <c r="AA120" s="89"/>
    </row>
    <row r="121">
      <c r="A121" s="84"/>
      <c r="B121" s="85"/>
      <c r="C121" s="86"/>
      <c r="D121" s="87"/>
      <c r="E121" s="86"/>
      <c r="F121" s="86"/>
      <c r="G121" s="86"/>
      <c r="H121" s="86"/>
      <c r="I121" s="86"/>
      <c r="J121" s="86"/>
      <c r="K121" s="88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9"/>
      <c r="X121" s="89"/>
      <c r="Y121" s="89"/>
      <c r="Z121" s="89"/>
      <c r="AA121" s="89"/>
    </row>
    <row r="122">
      <c r="A122" s="84"/>
      <c r="B122" s="85"/>
      <c r="C122" s="86"/>
      <c r="D122" s="87"/>
      <c r="E122" s="86"/>
      <c r="F122" s="86"/>
      <c r="G122" s="86"/>
      <c r="H122" s="86"/>
      <c r="I122" s="86"/>
      <c r="J122" s="86"/>
      <c r="K122" s="88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9"/>
      <c r="X122" s="89"/>
      <c r="Y122" s="89"/>
      <c r="Z122" s="89"/>
      <c r="AA122" s="89"/>
    </row>
    <row r="123">
      <c r="A123" s="84"/>
      <c r="B123" s="85"/>
      <c r="C123" s="86"/>
      <c r="D123" s="87"/>
      <c r="E123" s="86"/>
      <c r="F123" s="86"/>
      <c r="G123" s="86"/>
      <c r="H123" s="86"/>
      <c r="I123" s="86"/>
      <c r="J123" s="86"/>
      <c r="K123" s="88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9"/>
      <c r="X123" s="89"/>
      <c r="Y123" s="89"/>
      <c r="Z123" s="89"/>
      <c r="AA123" s="89"/>
    </row>
    <row r="124">
      <c r="A124" s="84"/>
      <c r="B124" s="85"/>
      <c r="C124" s="86"/>
      <c r="D124" s="87"/>
      <c r="E124" s="86"/>
      <c r="F124" s="86"/>
      <c r="G124" s="86"/>
      <c r="H124" s="86"/>
      <c r="I124" s="86"/>
      <c r="J124" s="86"/>
      <c r="K124" s="88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9"/>
      <c r="X124" s="89"/>
      <c r="Y124" s="89"/>
      <c r="Z124" s="89"/>
      <c r="AA124" s="89"/>
    </row>
    <row r="125">
      <c r="A125" s="84"/>
      <c r="B125" s="85"/>
      <c r="C125" s="86"/>
      <c r="D125" s="87"/>
      <c r="E125" s="86"/>
      <c r="F125" s="86"/>
      <c r="G125" s="86"/>
      <c r="H125" s="86"/>
      <c r="I125" s="86"/>
      <c r="J125" s="86"/>
      <c r="K125" s="88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9"/>
      <c r="X125" s="89"/>
      <c r="Y125" s="89"/>
      <c r="Z125" s="89"/>
      <c r="AA125" s="89"/>
    </row>
    <row r="126">
      <c r="A126" s="84"/>
      <c r="B126" s="85"/>
      <c r="C126" s="86"/>
      <c r="D126" s="87"/>
      <c r="E126" s="86"/>
      <c r="F126" s="86"/>
      <c r="G126" s="86"/>
      <c r="H126" s="86"/>
      <c r="I126" s="86"/>
      <c r="J126" s="86"/>
      <c r="K126" s="88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9"/>
      <c r="X126" s="89"/>
      <c r="Y126" s="89"/>
      <c r="Z126" s="89"/>
      <c r="AA126" s="89"/>
    </row>
    <row r="127">
      <c r="A127" s="84"/>
      <c r="B127" s="85"/>
      <c r="C127" s="86"/>
      <c r="D127" s="87"/>
      <c r="E127" s="86"/>
      <c r="F127" s="86"/>
      <c r="G127" s="86"/>
      <c r="H127" s="86"/>
      <c r="I127" s="86"/>
      <c r="J127" s="86"/>
      <c r="K127" s="88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9"/>
      <c r="X127" s="89"/>
      <c r="Y127" s="89"/>
      <c r="Z127" s="89"/>
      <c r="AA127" s="89"/>
    </row>
    <row r="128">
      <c r="A128" s="84"/>
      <c r="B128" s="85"/>
      <c r="C128" s="86"/>
      <c r="D128" s="87"/>
      <c r="E128" s="86"/>
      <c r="F128" s="86"/>
      <c r="G128" s="86"/>
      <c r="H128" s="86"/>
      <c r="I128" s="86"/>
      <c r="J128" s="86"/>
      <c r="K128" s="88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9"/>
      <c r="X128" s="89"/>
      <c r="Y128" s="89"/>
      <c r="Z128" s="89"/>
      <c r="AA128" s="89"/>
    </row>
    <row r="129">
      <c r="A129" s="84"/>
      <c r="B129" s="85"/>
      <c r="C129" s="86"/>
      <c r="D129" s="87"/>
      <c r="E129" s="86"/>
      <c r="F129" s="86"/>
      <c r="G129" s="86"/>
      <c r="H129" s="86"/>
      <c r="I129" s="86"/>
      <c r="J129" s="86"/>
      <c r="K129" s="88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9"/>
      <c r="X129" s="89"/>
      <c r="Y129" s="89"/>
      <c r="Z129" s="89"/>
      <c r="AA129" s="89"/>
    </row>
    <row r="130">
      <c r="A130" s="84"/>
      <c r="B130" s="85"/>
      <c r="C130" s="86"/>
      <c r="D130" s="87"/>
      <c r="E130" s="86"/>
      <c r="F130" s="86"/>
      <c r="G130" s="86"/>
      <c r="H130" s="86"/>
      <c r="I130" s="86"/>
      <c r="J130" s="86"/>
      <c r="K130" s="88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9"/>
      <c r="X130" s="89"/>
      <c r="Y130" s="89"/>
      <c r="Z130" s="89"/>
      <c r="AA130" s="89"/>
    </row>
    <row r="131">
      <c r="A131" s="84"/>
      <c r="B131" s="85"/>
      <c r="C131" s="86"/>
      <c r="D131" s="87"/>
      <c r="E131" s="86"/>
      <c r="F131" s="86"/>
      <c r="G131" s="86"/>
      <c r="H131" s="86"/>
      <c r="I131" s="86"/>
      <c r="J131" s="86"/>
      <c r="K131" s="88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9"/>
      <c r="X131" s="89"/>
      <c r="Y131" s="89"/>
      <c r="Z131" s="89"/>
      <c r="AA131" s="89"/>
    </row>
    <row r="132">
      <c r="A132" s="84"/>
      <c r="B132" s="85"/>
      <c r="C132" s="86"/>
      <c r="D132" s="87"/>
      <c r="E132" s="86"/>
      <c r="F132" s="86"/>
      <c r="G132" s="86"/>
      <c r="H132" s="86"/>
      <c r="I132" s="86"/>
      <c r="J132" s="86"/>
      <c r="K132" s="88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9"/>
      <c r="X132" s="89"/>
      <c r="Y132" s="89"/>
      <c r="Z132" s="89"/>
      <c r="AA132" s="89"/>
    </row>
    <row r="133">
      <c r="A133" s="84"/>
      <c r="B133" s="85"/>
      <c r="C133" s="86"/>
      <c r="D133" s="87"/>
      <c r="E133" s="86"/>
      <c r="F133" s="86"/>
      <c r="G133" s="86"/>
      <c r="H133" s="86"/>
      <c r="I133" s="86"/>
      <c r="J133" s="86"/>
      <c r="K133" s="88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9"/>
      <c r="X133" s="89"/>
      <c r="Y133" s="89"/>
      <c r="Z133" s="89"/>
      <c r="AA133" s="89"/>
    </row>
    <row r="134">
      <c r="A134" s="84"/>
      <c r="B134" s="85"/>
      <c r="C134" s="86"/>
      <c r="D134" s="87"/>
      <c r="E134" s="86"/>
      <c r="F134" s="86"/>
      <c r="G134" s="86"/>
      <c r="H134" s="86"/>
      <c r="I134" s="86"/>
      <c r="J134" s="86"/>
      <c r="K134" s="88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9"/>
      <c r="X134" s="89"/>
      <c r="Y134" s="89"/>
      <c r="Z134" s="89"/>
      <c r="AA134" s="89"/>
    </row>
    <row r="135">
      <c r="A135" s="84"/>
      <c r="B135" s="85"/>
      <c r="C135" s="86"/>
      <c r="D135" s="87"/>
      <c r="E135" s="86"/>
      <c r="F135" s="86"/>
      <c r="G135" s="86"/>
      <c r="H135" s="86"/>
      <c r="I135" s="86"/>
      <c r="J135" s="86"/>
      <c r="K135" s="88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9"/>
      <c r="X135" s="89"/>
      <c r="Y135" s="89"/>
      <c r="Z135" s="89"/>
      <c r="AA135" s="89"/>
    </row>
    <row r="136">
      <c r="A136" s="84"/>
      <c r="B136" s="85"/>
      <c r="C136" s="86"/>
      <c r="D136" s="87"/>
      <c r="E136" s="86"/>
      <c r="F136" s="86"/>
      <c r="G136" s="86"/>
      <c r="H136" s="86"/>
      <c r="I136" s="86"/>
      <c r="J136" s="86"/>
      <c r="K136" s="88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9"/>
      <c r="X136" s="89"/>
      <c r="Y136" s="89"/>
      <c r="Z136" s="89"/>
      <c r="AA136" s="89"/>
    </row>
    <row r="137">
      <c r="A137" s="84"/>
      <c r="B137" s="85"/>
      <c r="C137" s="86"/>
      <c r="D137" s="87"/>
      <c r="E137" s="86"/>
      <c r="F137" s="86"/>
      <c r="G137" s="86"/>
      <c r="H137" s="86"/>
      <c r="I137" s="86"/>
      <c r="J137" s="86"/>
      <c r="K137" s="88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9"/>
      <c r="X137" s="89"/>
      <c r="Y137" s="89"/>
      <c r="Z137" s="89"/>
      <c r="AA137" s="89"/>
    </row>
    <row r="138">
      <c r="A138" s="84"/>
      <c r="B138" s="85"/>
      <c r="C138" s="86"/>
      <c r="D138" s="87"/>
      <c r="E138" s="86"/>
      <c r="F138" s="86"/>
      <c r="G138" s="86"/>
      <c r="H138" s="86"/>
      <c r="I138" s="86"/>
      <c r="J138" s="86"/>
      <c r="K138" s="88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9"/>
      <c r="X138" s="89"/>
      <c r="Y138" s="89"/>
      <c r="Z138" s="89"/>
      <c r="AA138" s="89"/>
    </row>
    <row r="139">
      <c r="A139" s="84"/>
      <c r="B139" s="85"/>
      <c r="C139" s="86"/>
      <c r="D139" s="87"/>
      <c r="E139" s="86"/>
      <c r="F139" s="86"/>
      <c r="G139" s="86"/>
      <c r="H139" s="86"/>
      <c r="I139" s="86"/>
      <c r="J139" s="86"/>
      <c r="K139" s="88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9"/>
      <c r="X139" s="89"/>
      <c r="Y139" s="89"/>
      <c r="Z139" s="89"/>
      <c r="AA139" s="89"/>
    </row>
    <row r="140">
      <c r="A140" s="84"/>
      <c r="B140" s="85"/>
      <c r="C140" s="86"/>
      <c r="D140" s="87"/>
      <c r="E140" s="86"/>
      <c r="F140" s="86"/>
      <c r="G140" s="86"/>
      <c r="H140" s="86"/>
      <c r="I140" s="86"/>
      <c r="J140" s="86"/>
      <c r="K140" s="88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9"/>
      <c r="X140" s="89"/>
      <c r="Y140" s="89"/>
      <c r="Z140" s="89"/>
      <c r="AA140" s="89"/>
    </row>
    <row r="141">
      <c r="A141" s="84"/>
      <c r="B141" s="85"/>
      <c r="C141" s="86"/>
      <c r="D141" s="87"/>
      <c r="E141" s="86"/>
      <c r="F141" s="86"/>
      <c r="G141" s="86"/>
      <c r="H141" s="86"/>
      <c r="I141" s="86"/>
      <c r="J141" s="86"/>
      <c r="K141" s="88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9"/>
      <c r="X141" s="89"/>
      <c r="Y141" s="89"/>
      <c r="Z141" s="89"/>
      <c r="AA141" s="89"/>
    </row>
    <row r="142">
      <c r="A142" s="84"/>
      <c r="B142" s="85"/>
      <c r="C142" s="86"/>
      <c r="D142" s="87"/>
      <c r="E142" s="86"/>
      <c r="F142" s="86"/>
      <c r="G142" s="86"/>
      <c r="H142" s="86"/>
      <c r="I142" s="86"/>
      <c r="J142" s="86"/>
      <c r="K142" s="88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9"/>
      <c r="X142" s="89"/>
      <c r="Y142" s="89"/>
      <c r="Z142" s="89"/>
      <c r="AA142" s="89"/>
    </row>
    <row r="143">
      <c r="A143" s="84"/>
      <c r="B143" s="85"/>
      <c r="C143" s="86"/>
      <c r="D143" s="87"/>
      <c r="E143" s="86"/>
      <c r="F143" s="86"/>
      <c r="G143" s="86"/>
      <c r="H143" s="86"/>
      <c r="I143" s="86"/>
      <c r="J143" s="86"/>
      <c r="K143" s="88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9"/>
      <c r="X143" s="89"/>
      <c r="Y143" s="89"/>
      <c r="Z143" s="89"/>
      <c r="AA143" s="89"/>
    </row>
    <row r="144">
      <c r="A144" s="84"/>
      <c r="B144" s="85"/>
      <c r="C144" s="86"/>
      <c r="D144" s="87"/>
      <c r="E144" s="86"/>
      <c r="F144" s="86"/>
      <c r="G144" s="86"/>
      <c r="H144" s="86"/>
      <c r="I144" s="86"/>
      <c r="J144" s="86"/>
      <c r="K144" s="88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9"/>
      <c r="X144" s="89"/>
      <c r="Y144" s="89"/>
      <c r="Z144" s="89"/>
      <c r="AA144" s="89"/>
    </row>
    <row r="145">
      <c r="A145" s="84"/>
      <c r="B145" s="85"/>
      <c r="C145" s="86"/>
      <c r="D145" s="87"/>
      <c r="E145" s="86"/>
      <c r="F145" s="86"/>
      <c r="G145" s="86"/>
      <c r="H145" s="86"/>
      <c r="I145" s="86"/>
      <c r="J145" s="86"/>
      <c r="K145" s="88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9"/>
      <c r="X145" s="89"/>
      <c r="Y145" s="89"/>
      <c r="Z145" s="89"/>
      <c r="AA145" s="89"/>
    </row>
    <row r="146">
      <c r="A146" s="84"/>
      <c r="B146" s="85"/>
      <c r="C146" s="86"/>
      <c r="D146" s="87"/>
      <c r="E146" s="86"/>
      <c r="F146" s="86"/>
      <c r="G146" s="86"/>
      <c r="H146" s="86"/>
      <c r="I146" s="86"/>
      <c r="J146" s="86"/>
      <c r="K146" s="88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9"/>
      <c r="X146" s="89"/>
      <c r="Y146" s="89"/>
      <c r="Z146" s="89"/>
      <c r="AA146" s="89"/>
    </row>
    <row r="147">
      <c r="A147" s="84"/>
      <c r="B147" s="85"/>
      <c r="C147" s="86"/>
      <c r="D147" s="87"/>
      <c r="E147" s="86"/>
      <c r="F147" s="86"/>
      <c r="G147" s="86"/>
      <c r="H147" s="86"/>
      <c r="I147" s="86"/>
      <c r="J147" s="86"/>
      <c r="K147" s="88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9"/>
      <c r="X147" s="89"/>
      <c r="Y147" s="89"/>
      <c r="Z147" s="89"/>
      <c r="AA147" s="89"/>
    </row>
    <row r="148">
      <c r="A148" s="84"/>
      <c r="B148" s="85"/>
      <c r="C148" s="86"/>
      <c r="D148" s="87"/>
      <c r="E148" s="86"/>
      <c r="F148" s="86"/>
      <c r="G148" s="86"/>
      <c r="H148" s="86"/>
      <c r="I148" s="86"/>
      <c r="J148" s="86"/>
      <c r="K148" s="88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9"/>
      <c r="X148" s="89"/>
      <c r="Y148" s="89"/>
      <c r="Z148" s="89"/>
      <c r="AA148" s="89"/>
    </row>
    <row r="149">
      <c r="A149" s="84"/>
      <c r="B149" s="85"/>
      <c r="C149" s="86"/>
      <c r="D149" s="87"/>
      <c r="E149" s="86"/>
      <c r="F149" s="86"/>
      <c r="G149" s="86"/>
      <c r="H149" s="86"/>
      <c r="I149" s="86"/>
      <c r="J149" s="86"/>
      <c r="K149" s="88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9"/>
      <c r="X149" s="89"/>
      <c r="Y149" s="89"/>
      <c r="Z149" s="89"/>
      <c r="AA149" s="89"/>
    </row>
    <row r="150">
      <c r="A150" s="84"/>
      <c r="B150" s="85"/>
      <c r="C150" s="86"/>
      <c r="D150" s="87"/>
      <c r="E150" s="86"/>
      <c r="F150" s="86"/>
      <c r="G150" s="86"/>
      <c r="H150" s="86"/>
      <c r="I150" s="86"/>
      <c r="J150" s="86"/>
      <c r="K150" s="88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9"/>
      <c r="X150" s="89"/>
      <c r="Y150" s="89"/>
      <c r="Z150" s="89"/>
      <c r="AA150" s="89"/>
    </row>
    <row r="151">
      <c r="A151" s="84"/>
      <c r="B151" s="85"/>
      <c r="C151" s="86"/>
      <c r="D151" s="87"/>
      <c r="E151" s="86"/>
      <c r="F151" s="86"/>
      <c r="G151" s="86"/>
      <c r="H151" s="86"/>
      <c r="I151" s="86"/>
      <c r="J151" s="86"/>
      <c r="K151" s="88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9"/>
      <c r="X151" s="89"/>
      <c r="Y151" s="89"/>
      <c r="Z151" s="89"/>
      <c r="AA151" s="89"/>
    </row>
    <row r="152">
      <c r="A152" s="84"/>
      <c r="B152" s="85"/>
      <c r="C152" s="86"/>
      <c r="D152" s="87"/>
      <c r="E152" s="86"/>
      <c r="F152" s="86"/>
      <c r="G152" s="86"/>
      <c r="H152" s="86"/>
      <c r="I152" s="86"/>
      <c r="J152" s="86"/>
      <c r="K152" s="88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9"/>
      <c r="X152" s="89"/>
      <c r="Y152" s="89"/>
      <c r="Z152" s="89"/>
      <c r="AA152" s="89"/>
    </row>
    <row r="153">
      <c r="A153" s="84"/>
      <c r="B153" s="85"/>
      <c r="C153" s="86"/>
      <c r="D153" s="87"/>
      <c r="E153" s="86"/>
      <c r="F153" s="86"/>
      <c r="G153" s="86"/>
      <c r="H153" s="86"/>
      <c r="I153" s="86"/>
      <c r="J153" s="86"/>
      <c r="K153" s="88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9"/>
      <c r="X153" s="89"/>
      <c r="Y153" s="89"/>
      <c r="Z153" s="89"/>
      <c r="AA153" s="89"/>
    </row>
    <row r="154">
      <c r="A154" s="84"/>
      <c r="B154" s="85"/>
      <c r="C154" s="86"/>
      <c r="D154" s="87"/>
      <c r="E154" s="86"/>
      <c r="F154" s="86"/>
      <c r="G154" s="86"/>
      <c r="H154" s="86"/>
      <c r="I154" s="86"/>
      <c r="J154" s="86"/>
      <c r="K154" s="88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9"/>
      <c r="X154" s="89"/>
      <c r="Y154" s="89"/>
      <c r="Z154" s="89"/>
      <c r="AA154" s="89"/>
    </row>
    <row r="155">
      <c r="A155" s="84"/>
      <c r="B155" s="85"/>
      <c r="C155" s="86"/>
      <c r="D155" s="87"/>
      <c r="E155" s="86"/>
      <c r="F155" s="86"/>
      <c r="G155" s="86"/>
      <c r="H155" s="86"/>
      <c r="I155" s="86"/>
      <c r="J155" s="86"/>
      <c r="K155" s="88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9"/>
      <c r="X155" s="89"/>
      <c r="Y155" s="89"/>
      <c r="Z155" s="89"/>
      <c r="AA155" s="89"/>
    </row>
    <row r="156">
      <c r="A156" s="84"/>
      <c r="B156" s="85"/>
      <c r="C156" s="86"/>
      <c r="D156" s="87"/>
      <c r="E156" s="86"/>
      <c r="F156" s="86"/>
      <c r="G156" s="86"/>
      <c r="H156" s="86"/>
      <c r="I156" s="86"/>
      <c r="J156" s="86"/>
      <c r="K156" s="88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9"/>
      <c r="X156" s="89"/>
      <c r="Y156" s="89"/>
      <c r="Z156" s="89"/>
      <c r="AA156" s="89"/>
    </row>
    <row r="157">
      <c r="A157" s="84"/>
      <c r="B157" s="85"/>
      <c r="C157" s="86"/>
      <c r="D157" s="87"/>
      <c r="E157" s="86"/>
      <c r="F157" s="86"/>
      <c r="G157" s="86"/>
      <c r="H157" s="86"/>
      <c r="I157" s="86"/>
      <c r="J157" s="86"/>
      <c r="K157" s="88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9"/>
      <c r="X157" s="89"/>
      <c r="Y157" s="89"/>
      <c r="Z157" s="89"/>
      <c r="AA157" s="89"/>
    </row>
    <row r="158">
      <c r="A158" s="84"/>
      <c r="B158" s="90"/>
      <c r="C158" s="86"/>
      <c r="D158" s="86"/>
      <c r="E158" s="86"/>
      <c r="F158" s="86"/>
      <c r="G158" s="86"/>
      <c r="H158" s="86"/>
      <c r="I158" s="86"/>
      <c r="J158" s="86"/>
      <c r="K158" s="88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9"/>
      <c r="X158" s="89"/>
      <c r="Y158" s="89"/>
      <c r="Z158" s="89"/>
      <c r="AA158" s="89"/>
    </row>
    <row r="159">
      <c r="A159" s="84"/>
      <c r="B159" s="90"/>
      <c r="C159" s="86"/>
      <c r="D159" s="86"/>
      <c r="E159" s="86"/>
      <c r="F159" s="86"/>
      <c r="G159" s="86"/>
      <c r="H159" s="86"/>
      <c r="I159" s="86"/>
      <c r="J159" s="86"/>
      <c r="K159" s="88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9"/>
      <c r="X159" s="89"/>
      <c r="Y159" s="89"/>
      <c r="Z159" s="89"/>
      <c r="AA159" s="89"/>
    </row>
    <row r="160">
      <c r="A160" s="84"/>
      <c r="B160" s="90"/>
      <c r="C160" s="86"/>
      <c r="D160" s="86"/>
      <c r="E160" s="86"/>
      <c r="F160" s="86"/>
      <c r="G160" s="86"/>
      <c r="H160" s="86"/>
      <c r="I160" s="86"/>
      <c r="J160" s="86"/>
      <c r="K160" s="88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9"/>
      <c r="X160" s="89"/>
      <c r="Y160" s="89"/>
      <c r="Z160" s="89"/>
      <c r="AA160" s="89"/>
    </row>
    <row r="161">
      <c r="A161" s="84"/>
      <c r="B161" s="90"/>
      <c r="C161" s="86"/>
      <c r="D161" s="86"/>
      <c r="E161" s="86"/>
      <c r="F161" s="86"/>
      <c r="G161" s="86"/>
      <c r="H161" s="86"/>
      <c r="I161" s="86"/>
      <c r="J161" s="86"/>
      <c r="K161" s="88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9"/>
      <c r="X161" s="89"/>
      <c r="Y161" s="89"/>
      <c r="Z161" s="89"/>
      <c r="AA161" s="89"/>
    </row>
    <row r="162">
      <c r="A162" s="84"/>
      <c r="B162" s="90"/>
      <c r="C162" s="86"/>
      <c r="D162" s="86"/>
      <c r="E162" s="86"/>
      <c r="F162" s="86"/>
      <c r="G162" s="86"/>
      <c r="H162" s="86"/>
      <c r="I162" s="86"/>
      <c r="J162" s="86"/>
      <c r="K162" s="88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9"/>
      <c r="X162" s="89"/>
      <c r="Y162" s="89"/>
      <c r="Z162" s="89"/>
      <c r="AA162" s="89"/>
    </row>
    <row r="163">
      <c r="A163" s="84"/>
      <c r="B163" s="90"/>
      <c r="C163" s="86"/>
      <c r="D163" s="86"/>
      <c r="E163" s="86"/>
      <c r="F163" s="86"/>
      <c r="G163" s="86"/>
      <c r="H163" s="86"/>
      <c r="I163" s="86"/>
      <c r="J163" s="86"/>
      <c r="K163" s="88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9"/>
      <c r="X163" s="89"/>
      <c r="Y163" s="89"/>
      <c r="Z163" s="89"/>
      <c r="AA163" s="89"/>
    </row>
    <row r="164">
      <c r="A164" s="84"/>
      <c r="B164" s="90"/>
      <c r="C164" s="86"/>
      <c r="D164" s="86"/>
      <c r="E164" s="86"/>
      <c r="F164" s="86"/>
      <c r="G164" s="86"/>
      <c r="H164" s="86"/>
      <c r="I164" s="86"/>
      <c r="J164" s="86"/>
      <c r="K164" s="88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9"/>
      <c r="X164" s="89"/>
      <c r="Y164" s="89"/>
      <c r="Z164" s="89"/>
      <c r="AA164" s="89"/>
    </row>
    <row r="165">
      <c r="A165" s="84"/>
      <c r="B165" s="90"/>
      <c r="C165" s="86"/>
      <c r="D165" s="86"/>
      <c r="E165" s="86"/>
      <c r="F165" s="86"/>
      <c r="G165" s="86"/>
      <c r="H165" s="86"/>
      <c r="I165" s="86"/>
      <c r="J165" s="86"/>
      <c r="K165" s="88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9"/>
      <c r="X165" s="89"/>
      <c r="Y165" s="89"/>
      <c r="Z165" s="89"/>
      <c r="AA165" s="89"/>
    </row>
    <row r="166">
      <c r="A166" s="84"/>
      <c r="B166" s="90"/>
      <c r="C166" s="86"/>
      <c r="D166" s="86"/>
      <c r="E166" s="86"/>
      <c r="F166" s="86"/>
      <c r="G166" s="86"/>
      <c r="H166" s="86"/>
      <c r="I166" s="86"/>
      <c r="J166" s="86"/>
      <c r="K166" s="88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9"/>
      <c r="X166" s="89"/>
      <c r="Y166" s="89"/>
      <c r="Z166" s="89"/>
      <c r="AA166" s="89"/>
    </row>
  </sheetData>
  <mergeCells count="3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P1"/>
    <mergeCell ref="Q1:Q2"/>
    <mergeCell ref="R1:R2"/>
    <mergeCell ref="S1:S2"/>
    <mergeCell ref="T1:T2"/>
    <mergeCell ref="U1:U2"/>
    <mergeCell ref="V1:V2"/>
    <mergeCell ref="Q28:Q29"/>
    <mergeCell ref="Q31:Q32"/>
    <mergeCell ref="Q33:Q34"/>
    <mergeCell ref="Q35:Q41"/>
    <mergeCell ref="Q46:Q47"/>
    <mergeCell ref="Q3:Q4"/>
    <mergeCell ref="Q6:Q7"/>
    <mergeCell ref="Q8:Q10"/>
    <mergeCell ref="Q11:Q12"/>
    <mergeCell ref="Q13:Q18"/>
    <mergeCell ref="Q19:Q22"/>
    <mergeCell ref="Q25:Q26"/>
  </mergeCells>
  <dataValidations>
    <dataValidation type="list" allowBlank="1" sqref="R3:R47">
      <formula1>"Action,IC,BRD,Ner,CV,CMS"</formula1>
    </dataValidation>
    <dataValidation type="list" allowBlank="1" sqref="S3:S47">
      <formula1>"Out of scope,Processing,Fixed,To be processed"</formula1>
    </dataValidation>
    <dataValidation type="list" allowBlank="1" sqref="Q35 Q44">
      <formula1>"Succeeded,Failed,Out of scope,Not sure,Trash"</formula1>
    </dataValidation>
    <dataValidation type="list" allowBlank="1" sqref="T3:T47">
      <formula1>"Ok,Not as expected,Not ok"</formula1>
    </dataValidation>
    <dataValidation type="list" allowBlank="1" sqref="Q3 Q5:Q6 Q8 Q11 Q13 Q19 Q23:Q25 Q27:Q28 Q30:Q31 Q33 Q42:Q43 Q45:Q46 O3:O47">
      <formula1>"Succeeded,As expected,Failed,Out of scope,Not sure,Trash"</formula1>
    </dataValidation>
  </dataValidations>
  <hyperlinks>
    <hyperlink r:id="rId2" ref="E11"/>
    <hyperlink r:id="rId3" ref="E31"/>
    <hyperlink r:id="rId4" ref="E45"/>
  </hyperlink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4.86"/>
    <col customWidth="1" min="2" max="2" width="7.86"/>
    <col customWidth="1" min="3" max="3" width="18.43"/>
    <col customWidth="1" min="4" max="4" width="19.29"/>
    <col customWidth="1" min="5" max="5" width="27.0"/>
    <col customWidth="1" min="6" max="6" width="15.29"/>
    <col customWidth="1" min="7" max="8" width="18.29"/>
    <col hidden="1" min="10" max="10" width="14.43"/>
    <col customWidth="1" min="11" max="11" width="32.71"/>
    <col customWidth="1" min="12" max="12" width="26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1" t="s">
        <v>10</v>
      </c>
      <c r="L1" s="64" t="s">
        <v>11</v>
      </c>
      <c r="M1" s="64" t="s">
        <v>12</v>
      </c>
      <c r="N1" s="64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92"/>
      <c r="X1" s="92"/>
      <c r="Y1" s="92"/>
      <c r="Z1" s="92"/>
      <c r="AA1" s="92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W2" s="92"/>
      <c r="X2" s="92"/>
      <c r="Y2" s="92"/>
      <c r="Z2" s="92"/>
      <c r="AA2" s="92"/>
    </row>
    <row r="3" ht="28.5" customHeight="1">
      <c r="A3" s="11">
        <f t="shared" ref="A3:A20" si="1">if(left(D3,16)=left(D2,16),A2,A2+1)</f>
        <v>1</v>
      </c>
      <c r="B3" s="12" t="s">
        <v>23</v>
      </c>
      <c r="C3" s="65">
        <v>44028.91735779506</v>
      </c>
      <c r="D3" s="14" t="s">
        <v>514</v>
      </c>
      <c r="E3" s="15" t="s">
        <v>56</v>
      </c>
      <c r="F3" s="16" t="str">
        <f t="shared" ref="F3:F15" si="2">image("")</f>
        <v/>
      </c>
      <c r="G3" s="17" t="s">
        <v>57</v>
      </c>
      <c r="H3" s="17"/>
      <c r="I3" s="17" t="s">
        <v>53</v>
      </c>
      <c r="J3" s="18" t="s">
        <v>58</v>
      </c>
      <c r="K3" s="15" t="s">
        <v>515</v>
      </c>
      <c r="L3" s="46"/>
      <c r="M3" s="46"/>
      <c r="N3" s="46"/>
      <c r="O3" s="53" t="s">
        <v>33</v>
      </c>
      <c r="P3" s="18"/>
      <c r="Q3" s="78" t="s">
        <v>34</v>
      </c>
      <c r="R3" s="18"/>
      <c r="S3" s="46"/>
      <c r="T3" s="46"/>
      <c r="U3" s="18"/>
      <c r="V3" s="46"/>
      <c r="W3" s="92"/>
      <c r="X3" s="92"/>
      <c r="Y3" s="92"/>
      <c r="Z3" s="92"/>
      <c r="AA3" s="92"/>
    </row>
    <row r="4" ht="28.5" customHeight="1">
      <c r="A4" s="11">
        <f t="shared" si="1"/>
        <v>1</v>
      </c>
      <c r="B4" s="12" t="s">
        <v>23</v>
      </c>
      <c r="C4" s="65">
        <v>44028.91736567478</v>
      </c>
      <c r="D4" s="14" t="s">
        <v>514</v>
      </c>
      <c r="E4" s="36" t="s">
        <v>516</v>
      </c>
      <c r="F4" s="16" t="str">
        <f t="shared" si="2"/>
        <v/>
      </c>
      <c r="G4" s="23" t="s">
        <v>26</v>
      </c>
      <c r="H4" s="23" t="s">
        <v>517</v>
      </c>
      <c r="I4" s="23" t="s">
        <v>61</v>
      </c>
      <c r="J4" s="46" t="s">
        <v>46</v>
      </c>
      <c r="K4" s="36" t="s">
        <v>63</v>
      </c>
      <c r="L4" s="46"/>
      <c r="M4" s="46"/>
      <c r="N4" s="46"/>
      <c r="O4" s="53" t="s">
        <v>33</v>
      </c>
      <c r="P4" s="46"/>
      <c r="Q4" s="9"/>
      <c r="R4" s="46"/>
      <c r="S4" s="46"/>
      <c r="T4" s="46"/>
      <c r="U4" s="46"/>
      <c r="V4" s="46"/>
      <c r="W4" s="92"/>
      <c r="X4" s="92"/>
      <c r="Y4" s="92"/>
      <c r="Z4" s="92"/>
      <c r="AA4" s="92"/>
    </row>
    <row r="5" ht="28.5" customHeight="1">
      <c r="A5" s="10">
        <f t="shared" si="1"/>
        <v>2</v>
      </c>
      <c r="B5" s="25" t="s">
        <v>23</v>
      </c>
      <c r="C5" s="66">
        <v>44028.90994974507</v>
      </c>
      <c r="D5" s="27" t="s">
        <v>518</v>
      </c>
      <c r="E5" s="38" t="s">
        <v>56</v>
      </c>
      <c r="F5" s="29" t="str">
        <f t="shared" si="2"/>
        <v/>
      </c>
      <c r="G5" s="31" t="s">
        <v>57</v>
      </c>
      <c r="H5" s="31"/>
      <c r="I5" s="31" t="s">
        <v>53</v>
      </c>
      <c r="J5" s="50" t="s">
        <v>58</v>
      </c>
      <c r="K5" s="38" t="s">
        <v>519</v>
      </c>
      <c r="L5" s="50"/>
      <c r="M5" s="50"/>
      <c r="N5" s="50"/>
      <c r="O5" s="51" t="s">
        <v>33</v>
      </c>
      <c r="P5" s="50"/>
      <c r="Q5" s="81" t="s">
        <v>34</v>
      </c>
      <c r="R5" s="50"/>
      <c r="S5" s="50"/>
      <c r="T5" s="50"/>
      <c r="U5" s="50"/>
      <c r="V5" s="50"/>
      <c r="W5" s="92"/>
      <c r="X5" s="92"/>
      <c r="Y5" s="92"/>
      <c r="Z5" s="92"/>
      <c r="AA5" s="92"/>
    </row>
    <row r="6" ht="28.5" customHeight="1">
      <c r="A6" s="10">
        <f t="shared" si="1"/>
        <v>2</v>
      </c>
      <c r="B6" s="25" t="s">
        <v>23</v>
      </c>
      <c r="C6" s="66">
        <v>44028.91006790999</v>
      </c>
      <c r="D6" s="27" t="s">
        <v>518</v>
      </c>
      <c r="E6" s="38" t="s">
        <v>520</v>
      </c>
      <c r="F6" s="29" t="str">
        <f t="shared" si="2"/>
        <v/>
      </c>
      <c r="G6" s="31" t="s">
        <v>26</v>
      </c>
      <c r="H6" s="31" t="s">
        <v>521</v>
      </c>
      <c r="I6" s="31" t="s">
        <v>45</v>
      </c>
      <c r="J6" s="50" t="s">
        <v>62</v>
      </c>
      <c r="K6" s="38"/>
      <c r="L6" s="31" t="s">
        <v>522</v>
      </c>
      <c r="M6" s="50"/>
      <c r="N6" s="50"/>
      <c r="O6" s="51" t="s">
        <v>33</v>
      </c>
      <c r="P6" s="50"/>
      <c r="Q6" s="40"/>
      <c r="R6" s="50"/>
      <c r="S6" s="50"/>
      <c r="T6" s="50"/>
      <c r="U6" s="50"/>
      <c r="V6" s="50"/>
      <c r="W6" s="92"/>
      <c r="X6" s="92"/>
      <c r="Y6" s="92"/>
      <c r="Z6" s="92"/>
      <c r="AA6" s="92"/>
    </row>
    <row r="7" ht="28.5" customHeight="1">
      <c r="A7" s="10">
        <f t="shared" si="1"/>
        <v>2</v>
      </c>
      <c r="B7" s="25" t="s">
        <v>23</v>
      </c>
      <c r="C7" s="66">
        <v>44028.91007531098</v>
      </c>
      <c r="D7" s="27" t="s">
        <v>518</v>
      </c>
      <c r="E7" s="38" t="s">
        <v>523</v>
      </c>
      <c r="F7" s="29" t="str">
        <f t="shared" si="2"/>
        <v/>
      </c>
      <c r="G7" s="31" t="s">
        <v>26</v>
      </c>
      <c r="H7" s="31" t="s">
        <v>524</v>
      </c>
      <c r="I7" s="31" t="s">
        <v>45</v>
      </c>
      <c r="J7" s="50" t="s">
        <v>46</v>
      </c>
      <c r="K7" s="38"/>
      <c r="L7" s="31" t="s">
        <v>522</v>
      </c>
      <c r="M7" s="50"/>
      <c r="N7" s="50"/>
      <c r="O7" s="51" t="s">
        <v>33</v>
      </c>
      <c r="P7" s="50"/>
      <c r="Q7" s="9"/>
      <c r="R7" s="50"/>
      <c r="S7" s="50"/>
      <c r="T7" s="50"/>
      <c r="U7" s="50"/>
      <c r="V7" s="50"/>
      <c r="W7" s="92"/>
      <c r="X7" s="92"/>
      <c r="Y7" s="92"/>
      <c r="Z7" s="92"/>
      <c r="AA7" s="92"/>
    </row>
    <row r="8" ht="28.5" customHeight="1">
      <c r="A8" s="11">
        <f t="shared" si="1"/>
        <v>3</v>
      </c>
      <c r="B8" s="12" t="s">
        <v>23</v>
      </c>
      <c r="C8" s="65">
        <v>44028.78756446989</v>
      </c>
      <c r="D8" s="14" t="s">
        <v>525</v>
      </c>
      <c r="E8" s="15" t="s">
        <v>56</v>
      </c>
      <c r="F8" s="16" t="str">
        <f t="shared" si="2"/>
        <v/>
      </c>
      <c r="G8" s="17" t="s">
        <v>57</v>
      </c>
      <c r="H8" s="17"/>
      <c r="I8" s="17" t="s">
        <v>53</v>
      </c>
      <c r="J8" s="18" t="s">
        <v>58</v>
      </c>
      <c r="K8" s="15" t="s">
        <v>526</v>
      </c>
      <c r="L8" s="18"/>
      <c r="M8" s="46"/>
      <c r="N8" s="46"/>
      <c r="O8" s="53" t="s">
        <v>33</v>
      </c>
      <c r="P8" s="46"/>
      <c r="Q8" s="78" t="s">
        <v>34</v>
      </c>
      <c r="R8" s="46"/>
      <c r="S8" s="46"/>
      <c r="T8" s="46"/>
      <c r="U8" s="18"/>
      <c r="V8" s="46"/>
      <c r="W8" s="92"/>
      <c r="X8" s="92"/>
      <c r="Y8" s="92"/>
      <c r="Z8" s="92"/>
      <c r="AA8" s="92"/>
    </row>
    <row r="9" ht="28.5" customHeight="1">
      <c r="A9" s="11">
        <f t="shared" si="1"/>
        <v>3</v>
      </c>
      <c r="B9" s="12" t="s">
        <v>23</v>
      </c>
      <c r="C9" s="65">
        <v>44028.78757914529</v>
      </c>
      <c r="D9" s="14" t="s">
        <v>525</v>
      </c>
      <c r="E9" s="15" t="s">
        <v>527</v>
      </c>
      <c r="F9" s="16" t="str">
        <f t="shared" si="2"/>
        <v/>
      </c>
      <c r="G9" s="17" t="s">
        <v>26</v>
      </c>
      <c r="H9" s="23" t="s">
        <v>528</v>
      </c>
      <c r="I9" s="17" t="s">
        <v>45</v>
      </c>
      <c r="J9" s="18" t="s">
        <v>62</v>
      </c>
      <c r="K9" s="36"/>
      <c r="L9" s="23" t="s">
        <v>529</v>
      </c>
      <c r="M9" s="46"/>
      <c r="N9" s="46"/>
      <c r="O9" s="53" t="s">
        <v>33</v>
      </c>
      <c r="P9" s="46"/>
      <c r="Q9" s="9"/>
      <c r="R9" s="46"/>
      <c r="S9" s="46"/>
      <c r="T9" s="46"/>
      <c r="U9" s="53"/>
      <c r="V9" s="46"/>
      <c r="W9" s="92"/>
      <c r="X9" s="92"/>
      <c r="Y9" s="92"/>
      <c r="Z9" s="92"/>
      <c r="AA9" s="92"/>
    </row>
    <row r="10" ht="28.5" customHeight="1">
      <c r="A10" s="10">
        <f t="shared" si="1"/>
        <v>4</v>
      </c>
      <c r="B10" s="25" t="s">
        <v>23</v>
      </c>
      <c r="C10" s="66">
        <v>44028.78418977111</v>
      </c>
      <c r="D10" s="27" t="s">
        <v>530</v>
      </c>
      <c r="E10" s="38" t="s">
        <v>56</v>
      </c>
      <c r="F10" s="29" t="str">
        <f t="shared" si="2"/>
        <v/>
      </c>
      <c r="G10" s="31" t="s">
        <v>57</v>
      </c>
      <c r="H10" s="31"/>
      <c r="I10" s="31" t="s">
        <v>53</v>
      </c>
      <c r="J10" s="50" t="s">
        <v>58</v>
      </c>
      <c r="K10" s="38" t="s">
        <v>531</v>
      </c>
      <c r="L10" s="50"/>
      <c r="M10" s="50"/>
      <c r="N10" s="50"/>
      <c r="O10" s="51" t="s">
        <v>33</v>
      </c>
      <c r="P10" s="50"/>
      <c r="Q10" s="51" t="s">
        <v>34</v>
      </c>
      <c r="R10" s="51"/>
      <c r="S10" s="50"/>
      <c r="T10" s="50"/>
      <c r="U10" s="51"/>
      <c r="V10" s="50"/>
      <c r="W10" s="92"/>
      <c r="X10" s="92"/>
      <c r="Y10" s="92"/>
      <c r="Z10" s="92"/>
      <c r="AA10" s="92"/>
    </row>
    <row r="11" ht="28.5" customHeight="1">
      <c r="A11" s="11">
        <f t="shared" si="1"/>
        <v>5</v>
      </c>
      <c r="B11" s="12" t="s">
        <v>23</v>
      </c>
      <c r="C11" s="65">
        <v>44028.71423416985</v>
      </c>
      <c r="D11" s="14" t="s">
        <v>532</v>
      </c>
      <c r="E11" s="36" t="s">
        <v>533</v>
      </c>
      <c r="F11" s="16" t="str">
        <f t="shared" si="2"/>
        <v/>
      </c>
      <c r="G11" s="23" t="s">
        <v>26</v>
      </c>
      <c r="H11" s="23" t="s">
        <v>534</v>
      </c>
      <c r="I11" s="23" t="s">
        <v>222</v>
      </c>
      <c r="J11" s="46" t="s">
        <v>62</v>
      </c>
      <c r="K11" s="36"/>
      <c r="L11" s="23" t="s">
        <v>535</v>
      </c>
      <c r="M11" s="46"/>
      <c r="N11" s="23" t="s">
        <v>49</v>
      </c>
      <c r="O11" s="53" t="s">
        <v>33</v>
      </c>
      <c r="P11" s="46"/>
      <c r="Q11" s="53" t="s">
        <v>34</v>
      </c>
      <c r="R11" s="46"/>
      <c r="S11" s="46"/>
      <c r="T11" s="46"/>
      <c r="U11" s="46"/>
      <c r="V11" s="46"/>
      <c r="W11" s="92"/>
      <c r="X11" s="92"/>
      <c r="Y11" s="92"/>
      <c r="Z11" s="92"/>
      <c r="AA11" s="92"/>
    </row>
    <row r="12" ht="28.5" customHeight="1">
      <c r="A12" s="10">
        <f t="shared" si="1"/>
        <v>6</v>
      </c>
      <c r="B12" s="25" t="s">
        <v>23</v>
      </c>
      <c r="C12" s="66">
        <v>44028.65656134384</v>
      </c>
      <c r="D12" s="27" t="s">
        <v>536</v>
      </c>
      <c r="E12" s="38" t="s">
        <v>56</v>
      </c>
      <c r="F12" s="29" t="str">
        <f t="shared" si="2"/>
        <v/>
      </c>
      <c r="G12" s="31" t="s">
        <v>57</v>
      </c>
      <c r="H12" s="31"/>
      <c r="I12" s="31" t="s">
        <v>53</v>
      </c>
      <c r="J12" s="50" t="s">
        <v>58</v>
      </c>
      <c r="K12" s="38" t="s">
        <v>537</v>
      </c>
      <c r="L12" s="50"/>
      <c r="M12" s="50"/>
      <c r="N12" s="50"/>
      <c r="O12" s="51" t="s">
        <v>33</v>
      </c>
      <c r="P12" s="50"/>
      <c r="Q12" s="81" t="s">
        <v>34</v>
      </c>
      <c r="R12" s="51" t="s">
        <v>226</v>
      </c>
      <c r="S12" s="50"/>
      <c r="T12" s="34"/>
      <c r="U12" s="51" t="s">
        <v>538</v>
      </c>
      <c r="V12" s="50"/>
      <c r="W12" s="92"/>
      <c r="X12" s="92"/>
      <c r="Y12" s="92"/>
      <c r="Z12" s="92"/>
      <c r="AA12" s="92"/>
    </row>
    <row r="13" ht="28.5" customHeight="1">
      <c r="A13" s="10">
        <f t="shared" si="1"/>
        <v>6</v>
      </c>
      <c r="B13" s="25" t="s">
        <v>23</v>
      </c>
      <c r="C13" s="66">
        <v>44028.65657267956</v>
      </c>
      <c r="D13" s="27" t="s">
        <v>536</v>
      </c>
      <c r="E13" s="28" t="s">
        <v>539</v>
      </c>
      <c r="F13" s="29" t="str">
        <f t="shared" si="2"/>
        <v/>
      </c>
      <c r="G13" s="31" t="s">
        <v>26</v>
      </c>
      <c r="H13" s="31" t="s">
        <v>540</v>
      </c>
      <c r="I13" s="31" t="s">
        <v>61</v>
      </c>
      <c r="J13" s="50" t="s">
        <v>46</v>
      </c>
      <c r="K13" s="38" t="s">
        <v>63</v>
      </c>
      <c r="L13" s="50"/>
      <c r="M13" s="50"/>
      <c r="N13" s="31" t="s">
        <v>49</v>
      </c>
      <c r="O13" s="51" t="s">
        <v>33</v>
      </c>
      <c r="P13" s="50"/>
      <c r="Q13" s="9"/>
      <c r="R13" s="50"/>
      <c r="S13" s="50"/>
      <c r="T13" s="34"/>
      <c r="U13" s="50"/>
      <c r="V13" s="50"/>
      <c r="W13" s="92"/>
      <c r="X13" s="92"/>
      <c r="Y13" s="92"/>
      <c r="Z13" s="92"/>
      <c r="AA13" s="92"/>
    </row>
    <row r="14" ht="28.5" customHeight="1">
      <c r="A14" s="11">
        <f t="shared" si="1"/>
        <v>7</v>
      </c>
      <c r="B14" s="12" t="s">
        <v>23</v>
      </c>
      <c r="C14" s="65">
        <v>44028.59376241809</v>
      </c>
      <c r="D14" s="14" t="s">
        <v>541</v>
      </c>
      <c r="E14" s="36" t="s">
        <v>56</v>
      </c>
      <c r="F14" s="16" t="str">
        <f t="shared" si="2"/>
        <v/>
      </c>
      <c r="G14" s="23" t="s">
        <v>57</v>
      </c>
      <c r="H14" s="23"/>
      <c r="I14" s="23" t="s">
        <v>53</v>
      </c>
      <c r="J14" s="46" t="s">
        <v>29</v>
      </c>
      <c r="K14" s="36" t="s">
        <v>542</v>
      </c>
      <c r="L14" s="46"/>
      <c r="M14" s="46"/>
      <c r="N14" s="46"/>
      <c r="O14" s="93" t="s">
        <v>33</v>
      </c>
      <c r="P14" s="46"/>
      <c r="Q14" s="78" t="s">
        <v>38</v>
      </c>
      <c r="R14" s="46"/>
      <c r="S14" s="46"/>
      <c r="T14" s="20"/>
      <c r="U14" s="46"/>
      <c r="V14" s="46"/>
      <c r="W14" s="92"/>
      <c r="X14" s="92"/>
      <c r="Y14" s="92"/>
      <c r="Z14" s="92"/>
      <c r="AA14" s="92"/>
    </row>
    <row r="15" ht="28.5" customHeight="1">
      <c r="A15" s="11">
        <f t="shared" si="1"/>
        <v>7</v>
      </c>
      <c r="B15" s="12" t="s">
        <v>23</v>
      </c>
      <c r="C15" s="65">
        <v>44028.59377387704</v>
      </c>
      <c r="D15" s="14" t="s">
        <v>541</v>
      </c>
      <c r="E15" s="36" t="s">
        <v>543</v>
      </c>
      <c r="F15" s="16" t="str">
        <f t="shared" si="2"/>
        <v/>
      </c>
      <c r="G15" s="23" t="s">
        <v>26</v>
      </c>
      <c r="H15" s="23"/>
      <c r="I15" s="23" t="s">
        <v>61</v>
      </c>
      <c r="J15" s="46" t="s">
        <v>46</v>
      </c>
      <c r="K15" s="36" t="s">
        <v>63</v>
      </c>
      <c r="L15" s="46"/>
      <c r="M15" s="46"/>
      <c r="N15" s="46"/>
      <c r="O15" s="53" t="s">
        <v>38</v>
      </c>
      <c r="P15" s="46"/>
      <c r="Q15" s="9"/>
      <c r="R15" s="46"/>
      <c r="S15" s="46"/>
      <c r="T15" s="20"/>
      <c r="U15" s="53" t="s">
        <v>544</v>
      </c>
      <c r="V15" s="46"/>
      <c r="W15" s="92"/>
      <c r="X15" s="92"/>
      <c r="Y15" s="92"/>
      <c r="Z15" s="92"/>
      <c r="AA15" s="92"/>
    </row>
    <row r="16" ht="98.25" customHeight="1">
      <c r="A16" s="10">
        <f t="shared" si="1"/>
        <v>8</v>
      </c>
      <c r="B16" s="25" t="s">
        <v>23</v>
      </c>
      <c r="C16" s="66">
        <v>44028.58786220656</v>
      </c>
      <c r="D16" s="27" t="s">
        <v>545</v>
      </c>
      <c r="E16" s="38" t="s">
        <v>546</v>
      </c>
      <c r="F16" s="29" t="str">
        <f>IMAGE("https://minio.dev.ftech.ai/salebot-report-v1-de20ab19/1d072fc178b1c0b6b7731bf9acd5835ac802a4c4409142a59e75f498e9b35170.jpg")</f>
        <v/>
      </c>
      <c r="G16" s="31" t="s">
        <v>26</v>
      </c>
      <c r="H16" s="31" t="s">
        <v>547</v>
      </c>
      <c r="I16" s="31" t="s">
        <v>222</v>
      </c>
      <c r="J16" s="50" t="s">
        <v>46</v>
      </c>
      <c r="K16" s="38"/>
      <c r="L16" s="31" t="s">
        <v>548</v>
      </c>
      <c r="M16" s="31" t="s">
        <v>549</v>
      </c>
      <c r="N16" s="50"/>
      <c r="O16" s="51" t="s">
        <v>38</v>
      </c>
      <c r="P16" s="50"/>
      <c r="Q16" s="51" t="s">
        <v>38</v>
      </c>
      <c r="R16" s="50"/>
      <c r="S16" s="50"/>
      <c r="T16" s="34"/>
      <c r="U16" s="51" t="s">
        <v>550</v>
      </c>
      <c r="V16" s="50"/>
      <c r="W16" s="92"/>
      <c r="X16" s="92"/>
      <c r="Y16" s="92"/>
      <c r="Z16" s="92"/>
      <c r="AA16" s="92"/>
    </row>
    <row r="17" ht="28.5" customHeight="1">
      <c r="A17" s="11">
        <f t="shared" si="1"/>
        <v>9</v>
      </c>
      <c r="B17" s="12" t="s">
        <v>23</v>
      </c>
      <c r="C17" s="65">
        <v>44028.41141222448</v>
      </c>
      <c r="D17" s="14" t="s">
        <v>551</v>
      </c>
      <c r="E17" s="36" t="s">
        <v>552</v>
      </c>
      <c r="F17" s="16" t="str">
        <f>image("")</f>
        <v/>
      </c>
      <c r="G17" s="23" t="s">
        <v>52</v>
      </c>
      <c r="H17" s="23"/>
      <c r="I17" s="23" t="s">
        <v>53</v>
      </c>
      <c r="J17" s="46" t="s">
        <v>58</v>
      </c>
      <c r="K17" s="36" t="s">
        <v>553</v>
      </c>
      <c r="L17" s="46"/>
      <c r="M17" s="46"/>
      <c r="N17" s="46"/>
      <c r="O17" s="93" t="s">
        <v>33</v>
      </c>
      <c r="P17" s="46"/>
      <c r="Q17" s="94" t="s">
        <v>34</v>
      </c>
      <c r="R17" s="46"/>
      <c r="S17" s="46"/>
      <c r="T17" s="46"/>
      <c r="U17" s="53"/>
      <c r="V17" s="46"/>
      <c r="W17" s="92"/>
      <c r="X17" s="92"/>
      <c r="Y17" s="92"/>
      <c r="Z17" s="92"/>
      <c r="AA17" s="92"/>
    </row>
    <row r="18" ht="28.5" customHeight="1">
      <c r="A18" s="11">
        <f t="shared" si="1"/>
        <v>9</v>
      </c>
      <c r="B18" s="12" t="s">
        <v>23</v>
      </c>
      <c r="C18" s="65">
        <v>44028.41153494919</v>
      </c>
      <c r="D18" s="14" t="s">
        <v>551</v>
      </c>
      <c r="E18" s="95" t="s">
        <v>554</v>
      </c>
      <c r="F18" s="16" t="str">
        <f>IMAGE("https://minio.dev.ftech.ai/salebot-report-v1-de20ab19/7b9a9bc8d68a331ee83a0b52369f2c43a3d0caf2d803687b840a2e5190db8d36.jpg")</f>
        <v/>
      </c>
      <c r="G18" s="23" t="s">
        <v>90</v>
      </c>
      <c r="H18" s="23" t="s">
        <v>555</v>
      </c>
      <c r="I18" s="23" t="s">
        <v>92</v>
      </c>
      <c r="J18" s="46" t="s">
        <v>86</v>
      </c>
      <c r="K18" s="36" t="s">
        <v>93</v>
      </c>
      <c r="L18" s="46"/>
      <c r="M18" s="46"/>
      <c r="N18" s="46"/>
      <c r="O18" s="93" t="s">
        <v>33</v>
      </c>
      <c r="P18" s="46"/>
      <c r="Q18" s="40"/>
      <c r="R18" s="46"/>
      <c r="S18" s="46"/>
      <c r="T18" s="46"/>
      <c r="U18" s="46"/>
      <c r="V18" s="46"/>
      <c r="W18" s="92"/>
      <c r="X18" s="92"/>
      <c r="Y18" s="92"/>
      <c r="Z18" s="92"/>
      <c r="AA18" s="92"/>
    </row>
    <row r="19" ht="28.5" customHeight="1">
      <c r="A19" s="11">
        <f t="shared" si="1"/>
        <v>9</v>
      </c>
      <c r="B19" s="12" t="s">
        <v>23</v>
      </c>
      <c r="C19" s="65">
        <v>44028.41242665988</v>
      </c>
      <c r="D19" s="14" t="s">
        <v>551</v>
      </c>
      <c r="E19" s="36" t="s">
        <v>556</v>
      </c>
      <c r="F19" s="16" t="str">
        <f t="shared" ref="F19:F20" si="3">image("")</f>
        <v/>
      </c>
      <c r="G19" s="23" t="s">
        <v>26</v>
      </c>
      <c r="H19" s="23" t="s">
        <v>557</v>
      </c>
      <c r="I19" s="23" t="s">
        <v>28</v>
      </c>
      <c r="J19" s="46" t="s">
        <v>29</v>
      </c>
      <c r="K19" s="36" t="s">
        <v>77</v>
      </c>
      <c r="L19" s="23" t="s">
        <v>558</v>
      </c>
      <c r="M19" s="23" t="s">
        <v>559</v>
      </c>
      <c r="N19" s="46"/>
      <c r="O19" s="93" t="s">
        <v>33</v>
      </c>
      <c r="P19" s="46"/>
      <c r="Q19" s="40"/>
      <c r="R19" s="46"/>
      <c r="S19" s="46"/>
      <c r="T19" s="46"/>
      <c r="U19" s="53" t="s">
        <v>560</v>
      </c>
      <c r="V19" s="46"/>
      <c r="W19" s="92"/>
      <c r="X19" s="92"/>
      <c r="Y19" s="92"/>
      <c r="Z19" s="92"/>
      <c r="AA19" s="92"/>
    </row>
    <row r="20" ht="28.5" customHeight="1">
      <c r="A20" s="11">
        <f t="shared" si="1"/>
        <v>9</v>
      </c>
      <c r="B20" s="12" t="s">
        <v>23</v>
      </c>
      <c r="C20" s="65">
        <v>44028.41243452932</v>
      </c>
      <c r="D20" s="14" t="s">
        <v>551</v>
      </c>
      <c r="E20" s="36" t="s">
        <v>561</v>
      </c>
      <c r="F20" s="16" t="str">
        <f t="shared" si="3"/>
        <v/>
      </c>
      <c r="G20" s="23" t="s">
        <v>26</v>
      </c>
      <c r="H20" s="23" t="s">
        <v>562</v>
      </c>
      <c r="I20" s="23" t="s">
        <v>28</v>
      </c>
      <c r="J20" s="46" t="s">
        <v>29</v>
      </c>
      <c r="K20" s="36"/>
      <c r="L20" s="46"/>
      <c r="M20" s="46"/>
      <c r="N20" s="46"/>
      <c r="O20" s="93" t="s">
        <v>34</v>
      </c>
      <c r="P20" s="46"/>
      <c r="Q20" s="9"/>
      <c r="R20" s="46"/>
      <c r="S20" s="46"/>
      <c r="T20" s="46"/>
      <c r="U20" s="46"/>
      <c r="V20" s="46"/>
      <c r="W20" s="92"/>
      <c r="X20" s="92"/>
      <c r="Y20" s="92"/>
      <c r="Z20" s="92"/>
      <c r="AA20" s="92"/>
    </row>
    <row r="21">
      <c r="A21" s="96"/>
      <c r="B21" s="97"/>
      <c r="C21" s="98"/>
      <c r="D21" s="99"/>
      <c r="E21" s="98"/>
      <c r="F21" s="98"/>
      <c r="G21" s="98"/>
      <c r="H21" s="98"/>
      <c r="I21" s="98"/>
      <c r="J21" s="98"/>
      <c r="K21" s="100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2"/>
      <c r="X21" s="92"/>
      <c r="Y21" s="92"/>
      <c r="Z21" s="92"/>
      <c r="AA21" s="92"/>
    </row>
    <row r="22">
      <c r="A22" s="96"/>
      <c r="B22" s="97"/>
      <c r="C22" s="98"/>
      <c r="D22" s="99"/>
      <c r="E22" s="98"/>
      <c r="F22" s="98"/>
      <c r="G22" s="98"/>
      <c r="H22" s="98"/>
      <c r="I22" s="98"/>
      <c r="J22" s="98"/>
      <c r="K22" s="100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2"/>
      <c r="X22" s="92"/>
      <c r="Y22" s="92"/>
      <c r="Z22" s="92"/>
      <c r="AA22" s="92"/>
    </row>
    <row r="23">
      <c r="A23" s="96"/>
      <c r="B23" s="97"/>
      <c r="C23" s="98"/>
      <c r="D23" s="99"/>
      <c r="E23" s="98"/>
      <c r="F23" s="98"/>
      <c r="G23" s="98"/>
      <c r="H23" s="98"/>
      <c r="I23" s="98"/>
      <c r="J23" s="98"/>
      <c r="K23" s="100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2"/>
      <c r="X23" s="92"/>
      <c r="Y23" s="92"/>
      <c r="Z23" s="92"/>
      <c r="AA23" s="92"/>
    </row>
    <row r="24">
      <c r="A24" s="96"/>
      <c r="B24" s="97"/>
      <c r="C24" s="98"/>
      <c r="D24" s="99"/>
      <c r="E24" s="98"/>
      <c r="F24" s="98"/>
      <c r="G24" s="98"/>
      <c r="H24" s="98"/>
      <c r="I24" s="98"/>
      <c r="J24" s="98"/>
      <c r="K24" s="100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2"/>
      <c r="X24" s="92"/>
      <c r="Y24" s="92"/>
      <c r="Z24" s="92"/>
      <c r="AA24" s="92"/>
    </row>
    <row r="25">
      <c r="A25" s="96"/>
      <c r="B25" s="97"/>
      <c r="C25" s="98"/>
      <c r="D25" s="99"/>
      <c r="E25" s="98"/>
      <c r="F25" s="98"/>
      <c r="G25" s="98"/>
      <c r="H25" s="98"/>
      <c r="I25" s="98"/>
      <c r="J25" s="98"/>
      <c r="K25" s="100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2"/>
      <c r="X25" s="92"/>
      <c r="Y25" s="92"/>
      <c r="Z25" s="92"/>
      <c r="AA25" s="92"/>
    </row>
    <row r="26">
      <c r="A26" s="96"/>
      <c r="B26" s="97"/>
      <c r="C26" s="98"/>
      <c r="D26" s="99"/>
      <c r="E26" s="98"/>
      <c r="F26" s="98"/>
      <c r="G26" s="98"/>
      <c r="H26" s="98"/>
      <c r="I26" s="98"/>
      <c r="J26" s="98"/>
      <c r="K26" s="100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2"/>
      <c r="X26" s="92"/>
      <c r="Y26" s="92"/>
      <c r="Z26" s="92"/>
      <c r="AA26" s="92"/>
    </row>
    <row r="27">
      <c r="A27" s="96"/>
      <c r="B27" s="97"/>
      <c r="C27" s="98"/>
      <c r="D27" s="99"/>
      <c r="E27" s="98"/>
      <c r="F27" s="98"/>
      <c r="G27" s="98"/>
      <c r="H27" s="98"/>
      <c r="I27" s="98"/>
      <c r="J27" s="98"/>
      <c r="K27" s="100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2"/>
      <c r="X27" s="92"/>
      <c r="Y27" s="92"/>
      <c r="Z27" s="92"/>
      <c r="AA27" s="92"/>
    </row>
    <row r="28">
      <c r="A28" s="96"/>
      <c r="B28" s="97"/>
      <c r="C28" s="98"/>
      <c r="D28" s="99"/>
      <c r="E28" s="98"/>
      <c r="F28" s="98"/>
      <c r="G28" s="98"/>
      <c r="H28" s="98"/>
      <c r="I28" s="98"/>
      <c r="J28" s="98"/>
      <c r="K28" s="100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2"/>
      <c r="X28" s="92"/>
      <c r="Y28" s="92"/>
      <c r="Z28" s="92"/>
      <c r="AA28" s="92"/>
    </row>
    <row r="29">
      <c r="A29" s="96"/>
      <c r="B29" s="97"/>
      <c r="C29" s="98"/>
      <c r="D29" s="99"/>
      <c r="E29" s="98"/>
      <c r="F29" s="98"/>
      <c r="G29" s="98"/>
      <c r="H29" s="98"/>
      <c r="I29" s="98"/>
      <c r="J29" s="98"/>
      <c r="K29" s="100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2"/>
      <c r="X29" s="92"/>
      <c r="Y29" s="92"/>
      <c r="Z29" s="92"/>
      <c r="AA29" s="92"/>
    </row>
    <row r="30">
      <c r="A30" s="96"/>
      <c r="B30" s="97"/>
      <c r="C30" s="98"/>
      <c r="D30" s="99"/>
      <c r="E30" s="98"/>
      <c r="F30" s="98"/>
      <c r="G30" s="98"/>
      <c r="H30" s="98"/>
      <c r="I30" s="98"/>
      <c r="J30" s="98"/>
      <c r="K30" s="100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2"/>
      <c r="X30" s="92"/>
      <c r="Y30" s="92"/>
      <c r="Z30" s="92"/>
      <c r="AA30" s="92"/>
    </row>
    <row r="31">
      <c r="A31" s="96"/>
      <c r="B31" s="97"/>
      <c r="C31" s="98"/>
      <c r="D31" s="99"/>
      <c r="E31" s="98"/>
      <c r="F31" s="98"/>
      <c r="G31" s="98"/>
      <c r="H31" s="98"/>
      <c r="I31" s="98"/>
      <c r="J31" s="98"/>
      <c r="K31" s="100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2"/>
      <c r="X31" s="92"/>
      <c r="Y31" s="92"/>
      <c r="Z31" s="92"/>
      <c r="AA31" s="92"/>
    </row>
    <row r="32">
      <c r="A32" s="96"/>
      <c r="B32" s="97"/>
      <c r="C32" s="98"/>
      <c r="D32" s="99"/>
      <c r="E32" s="98"/>
      <c r="F32" s="98"/>
      <c r="G32" s="98"/>
      <c r="H32" s="98"/>
      <c r="I32" s="98"/>
      <c r="J32" s="98"/>
      <c r="K32" s="100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2"/>
      <c r="X32" s="92"/>
      <c r="Y32" s="92"/>
      <c r="Z32" s="92"/>
      <c r="AA32" s="92"/>
    </row>
    <row r="33">
      <c r="A33" s="96"/>
      <c r="B33" s="97"/>
      <c r="C33" s="98"/>
      <c r="D33" s="99"/>
      <c r="E33" s="98"/>
      <c r="F33" s="98"/>
      <c r="G33" s="98"/>
      <c r="H33" s="98"/>
      <c r="I33" s="98"/>
      <c r="J33" s="98"/>
      <c r="K33" s="100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2"/>
      <c r="X33" s="92"/>
      <c r="Y33" s="92"/>
      <c r="Z33" s="92"/>
      <c r="AA33" s="92"/>
    </row>
    <row r="34">
      <c r="A34" s="96"/>
      <c r="B34" s="97"/>
      <c r="C34" s="98"/>
      <c r="D34" s="99"/>
      <c r="E34" s="98"/>
      <c r="F34" s="98"/>
      <c r="G34" s="98"/>
      <c r="H34" s="98"/>
      <c r="I34" s="98"/>
      <c r="J34" s="98"/>
      <c r="K34" s="100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2"/>
      <c r="X34" s="92"/>
      <c r="Y34" s="92"/>
      <c r="Z34" s="92"/>
      <c r="AA34" s="92"/>
    </row>
    <row r="35">
      <c r="A35" s="96"/>
      <c r="B35" s="97"/>
      <c r="C35" s="98"/>
      <c r="D35" s="99"/>
      <c r="E35" s="98"/>
      <c r="F35" s="98"/>
      <c r="G35" s="98"/>
      <c r="H35" s="98"/>
      <c r="I35" s="98"/>
      <c r="J35" s="98"/>
      <c r="K35" s="100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2"/>
      <c r="X35" s="92"/>
      <c r="Y35" s="92"/>
      <c r="Z35" s="92"/>
      <c r="AA35" s="92"/>
    </row>
    <row r="36">
      <c r="A36" s="96"/>
      <c r="B36" s="97"/>
      <c r="C36" s="98"/>
      <c r="D36" s="99"/>
      <c r="E36" s="98"/>
      <c r="F36" s="98"/>
      <c r="G36" s="98"/>
      <c r="H36" s="98"/>
      <c r="I36" s="98"/>
      <c r="J36" s="98"/>
      <c r="K36" s="100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2"/>
      <c r="X36" s="92"/>
      <c r="Y36" s="92"/>
      <c r="Z36" s="92"/>
      <c r="AA36" s="92"/>
    </row>
    <row r="37">
      <c r="A37" s="96"/>
      <c r="B37" s="97"/>
      <c r="C37" s="98"/>
      <c r="D37" s="99"/>
      <c r="E37" s="98"/>
      <c r="F37" s="98"/>
      <c r="G37" s="98"/>
      <c r="H37" s="98"/>
      <c r="I37" s="98"/>
      <c r="J37" s="98"/>
      <c r="K37" s="100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2"/>
      <c r="X37" s="92"/>
      <c r="Y37" s="92"/>
      <c r="Z37" s="92"/>
      <c r="AA37" s="92"/>
    </row>
    <row r="38">
      <c r="A38" s="96"/>
      <c r="B38" s="97"/>
      <c r="C38" s="98"/>
      <c r="D38" s="99"/>
      <c r="E38" s="98"/>
      <c r="F38" s="98"/>
      <c r="G38" s="98"/>
      <c r="H38" s="98"/>
      <c r="I38" s="98"/>
      <c r="J38" s="98"/>
      <c r="K38" s="100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2"/>
      <c r="X38" s="92"/>
      <c r="Y38" s="92"/>
      <c r="Z38" s="92"/>
      <c r="AA38" s="92"/>
    </row>
    <row r="39">
      <c r="A39" s="96"/>
      <c r="B39" s="97"/>
      <c r="C39" s="98"/>
      <c r="D39" s="99"/>
      <c r="E39" s="98"/>
      <c r="F39" s="98"/>
      <c r="G39" s="98"/>
      <c r="H39" s="98"/>
      <c r="I39" s="98"/>
      <c r="J39" s="98"/>
      <c r="K39" s="100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2"/>
      <c r="X39" s="92"/>
      <c r="Y39" s="92"/>
      <c r="Z39" s="92"/>
      <c r="AA39" s="92"/>
    </row>
    <row r="40">
      <c r="A40" s="96"/>
      <c r="B40" s="97"/>
      <c r="C40" s="98"/>
      <c r="D40" s="99"/>
      <c r="E40" s="98"/>
      <c r="F40" s="98"/>
      <c r="G40" s="98"/>
      <c r="H40" s="98"/>
      <c r="I40" s="98"/>
      <c r="J40" s="98"/>
      <c r="K40" s="100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2"/>
      <c r="X40" s="92"/>
      <c r="Y40" s="92"/>
      <c r="Z40" s="92"/>
      <c r="AA40" s="92"/>
    </row>
    <row r="41">
      <c r="A41" s="96"/>
      <c r="B41" s="97"/>
      <c r="C41" s="98"/>
      <c r="D41" s="99"/>
      <c r="E41" s="98"/>
      <c r="F41" s="98"/>
      <c r="G41" s="98"/>
      <c r="H41" s="98"/>
      <c r="I41" s="98"/>
      <c r="J41" s="98"/>
      <c r="K41" s="100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2"/>
      <c r="X41" s="92"/>
      <c r="Y41" s="92"/>
      <c r="Z41" s="92"/>
      <c r="AA41" s="92"/>
    </row>
    <row r="42">
      <c r="A42" s="96"/>
      <c r="B42" s="97"/>
      <c r="C42" s="98"/>
      <c r="D42" s="99"/>
      <c r="E42" s="98"/>
      <c r="F42" s="98"/>
      <c r="G42" s="98"/>
      <c r="H42" s="98"/>
      <c r="I42" s="98"/>
      <c r="J42" s="98"/>
      <c r="K42" s="100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2"/>
      <c r="X42" s="92"/>
      <c r="Y42" s="92"/>
      <c r="Z42" s="92"/>
      <c r="AA42" s="92"/>
    </row>
    <row r="43">
      <c r="A43" s="96"/>
      <c r="B43" s="97"/>
      <c r="C43" s="98"/>
      <c r="D43" s="99"/>
      <c r="E43" s="98"/>
      <c r="F43" s="98"/>
      <c r="G43" s="98"/>
      <c r="H43" s="98"/>
      <c r="I43" s="98"/>
      <c r="J43" s="98"/>
      <c r="K43" s="100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2"/>
      <c r="X43" s="92"/>
      <c r="Y43" s="92"/>
      <c r="Z43" s="92"/>
      <c r="AA43" s="92"/>
    </row>
    <row r="44">
      <c r="A44" s="96"/>
      <c r="B44" s="97"/>
      <c r="C44" s="98"/>
      <c r="D44" s="99"/>
      <c r="E44" s="98"/>
      <c r="F44" s="98"/>
      <c r="G44" s="98"/>
      <c r="H44" s="98"/>
      <c r="I44" s="98"/>
      <c r="J44" s="98"/>
      <c r="K44" s="100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2"/>
      <c r="X44" s="92"/>
      <c r="Y44" s="92"/>
      <c r="Z44" s="92"/>
      <c r="AA44" s="92"/>
    </row>
    <row r="45">
      <c r="A45" s="96"/>
      <c r="B45" s="97"/>
      <c r="C45" s="98"/>
      <c r="D45" s="99"/>
      <c r="E45" s="98"/>
      <c r="F45" s="98"/>
      <c r="G45" s="98"/>
      <c r="H45" s="98"/>
      <c r="I45" s="98"/>
      <c r="J45" s="98"/>
      <c r="K45" s="100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2"/>
      <c r="X45" s="92"/>
      <c r="Y45" s="92"/>
      <c r="Z45" s="92"/>
      <c r="AA45" s="92"/>
    </row>
    <row r="46">
      <c r="A46" s="96"/>
      <c r="B46" s="97"/>
      <c r="C46" s="98"/>
      <c r="D46" s="99"/>
      <c r="E46" s="98"/>
      <c r="F46" s="98"/>
      <c r="G46" s="98"/>
      <c r="H46" s="98"/>
      <c r="I46" s="98"/>
      <c r="J46" s="98"/>
      <c r="K46" s="100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2"/>
      <c r="X46" s="92"/>
      <c r="Y46" s="92"/>
      <c r="Z46" s="92"/>
      <c r="AA46" s="92"/>
    </row>
    <row r="47">
      <c r="A47" s="96"/>
      <c r="B47" s="97"/>
      <c r="C47" s="98"/>
      <c r="D47" s="99"/>
      <c r="E47" s="98"/>
      <c r="F47" s="98"/>
      <c r="G47" s="98"/>
      <c r="H47" s="98"/>
      <c r="I47" s="98"/>
      <c r="J47" s="98"/>
      <c r="K47" s="100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2"/>
      <c r="X47" s="92"/>
      <c r="Y47" s="92"/>
      <c r="Z47" s="92"/>
      <c r="AA47" s="92"/>
    </row>
    <row r="48">
      <c r="A48" s="96"/>
      <c r="B48" s="97"/>
      <c r="C48" s="98"/>
      <c r="D48" s="99"/>
      <c r="E48" s="98"/>
      <c r="F48" s="98"/>
      <c r="G48" s="98"/>
      <c r="H48" s="98"/>
      <c r="I48" s="98"/>
      <c r="J48" s="98"/>
      <c r="K48" s="100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2"/>
      <c r="X48" s="92"/>
      <c r="Y48" s="92"/>
      <c r="Z48" s="92"/>
      <c r="AA48" s="92"/>
    </row>
    <row r="49">
      <c r="A49" s="96"/>
      <c r="B49" s="97"/>
      <c r="C49" s="98"/>
      <c r="D49" s="99"/>
      <c r="E49" s="98"/>
      <c r="F49" s="98"/>
      <c r="G49" s="98"/>
      <c r="H49" s="98"/>
      <c r="I49" s="98"/>
      <c r="J49" s="98"/>
      <c r="K49" s="100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2"/>
      <c r="X49" s="92"/>
      <c r="Y49" s="92"/>
      <c r="Z49" s="92"/>
      <c r="AA49" s="92"/>
    </row>
    <row r="50">
      <c r="A50" s="96"/>
      <c r="B50" s="97"/>
      <c r="C50" s="98"/>
      <c r="D50" s="99"/>
      <c r="E50" s="98"/>
      <c r="F50" s="98"/>
      <c r="G50" s="98"/>
      <c r="H50" s="98"/>
      <c r="I50" s="98"/>
      <c r="J50" s="98"/>
      <c r="K50" s="100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2"/>
      <c r="X50" s="92"/>
      <c r="Y50" s="92"/>
      <c r="Z50" s="92"/>
      <c r="AA50" s="92"/>
    </row>
    <row r="51">
      <c r="A51" s="96"/>
      <c r="B51" s="97"/>
      <c r="C51" s="98"/>
      <c r="D51" s="99"/>
      <c r="E51" s="98"/>
      <c r="F51" s="98"/>
      <c r="G51" s="98"/>
      <c r="H51" s="98"/>
      <c r="I51" s="98"/>
      <c r="J51" s="98"/>
      <c r="K51" s="100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2"/>
      <c r="X51" s="92"/>
      <c r="Y51" s="92"/>
      <c r="Z51" s="92"/>
      <c r="AA51" s="92"/>
    </row>
    <row r="52">
      <c r="A52" s="96"/>
      <c r="B52" s="97"/>
      <c r="C52" s="98"/>
      <c r="D52" s="99"/>
      <c r="E52" s="98"/>
      <c r="F52" s="98"/>
      <c r="G52" s="98"/>
      <c r="H52" s="98"/>
      <c r="I52" s="98"/>
      <c r="J52" s="98"/>
      <c r="K52" s="100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2"/>
      <c r="X52" s="92"/>
      <c r="Y52" s="92"/>
      <c r="Z52" s="92"/>
      <c r="AA52" s="92"/>
    </row>
    <row r="53">
      <c r="A53" s="96"/>
      <c r="B53" s="97"/>
      <c r="C53" s="98"/>
      <c r="D53" s="99"/>
      <c r="E53" s="98"/>
      <c r="F53" s="98"/>
      <c r="G53" s="98"/>
      <c r="H53" s="98"/>
      <c r="I53" s="98"/>
      <c r="J53" s="98"/>
      <c r="K53" s="100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2"/>
      <c r="X53" s="92"/>
      <c r="Y53" s="92"/>
      <c r="Z53" s="92"/>
      <c r="AA53" s="92"/>
    </row>
    <row r="54">
      <c r="A54" s="96"/>
      <c r="B54" s="97"/>
      <c r="C54" s="98"/>
      <c r="D54" s="99"/>
      <c r="E54" s="98"/>
      <c r="F54" s="98"/>
      <c r="G54" s="98"/>
      <c r="H54" s="98"/>
      <c r="I54" s="98"/>
      <c r="J54" s="98"/>
      <c r="K54" s="100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2"/>
      <c r="X54" s="92"/>
      <c r="Y54" s="92"/>
      <c r="Z54" s="92"/>
      <c r="AA54" s="92"/>
    </row>
    <row r="55">
      <c r="A55" s="96"/>
      <c r="B55" s="97"/>
      <c r="C55" s="98"/>
      <c r="D55" s="99"/>
      <c r="E55" s="98"/>
      <c r="F55" s="98"/>
      <c r="G55" s="98"/>
      <c r="H55" s="98"/>
      <c r="I55" s="98"/>
      <c r="J55" s="98"/>
      <c r="K55" s="100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2"/>
      <c r="X55" s="92"/>
      <c r="Y55" s="92"/>
      <c r="Z55" s="92"/>
      <c r="AA55" s="92"/>
    </row>
    <row r="56">
      <c r="A56" s="96"/>
      <c r="B56" s="97"/>
      <c r="C56" s="98"/>
      <c r="D56" s="99"/>
      <c r="E56" s="98"/>
      <c r="F56" s="98"/>
      <c r="G56" s="98"/>
      <c r="H56" s="98"/>
      <c r="I56" s="98"/>
      <c r="J56" s="98"/>
      <c r="K56" s="100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2"/>
      <c r="X56" s="92"/>
      <c r="Y56" s="92"/>
      <c r="Z56" s="92"/>
      <c r="AA56" s="92"/>
    </row>
    <row r="57">
      <c r="A57" s="96"/>
      <c r="B57" s="97"/>
      <c r="C57" s="98"/>
      <c r="D57" s="99"/>
      <c r="E57" s="98"/>
      <c r="F57" s="98"/>
      <c r="G57" s="98"/>
      <c r="H57" s="98"/>
      <c r="I57" s="98"/>
      <c r="J57" s="98"/>
      <c r="K57" s="100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2"/>
      <c r="X57" s="92"/>
      <c r="Y57" s="92"/>
      <c r="Z57" s="92"/>
      <c r="AA57" s="92"/>
    </row>
    <row r="58">
      <c r="A58" s="96"/>
      <c r="B58" s="97"/>
      <c r="C58" s="98"/>
      <c r="D58" s="99"/>
      <c r="E58" s="98"/>
      <c r="F58" s="98"/>
      <c r="G58" s="98"/>
      <c r="H58" s="98"/>
      <c r="I58" s="98"/>
      <c r="J58" s="98"/>
      <c r="K58" s="100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2"/>
      <c r="X58" s="92"/>
      <c r="Y58" s="92"/>
      <c r="Z58" s="92"/>
      <c r="AA58" s="92"/>
    </row>
    <row r="59">
      <c r="A59" s="96"/>
      <c r="B59" s="97"/>
      <c r="C59" s="98"/>
      <c r="D59" s="99"/>
      <c r="E59" s="98"/>
      <c r="F59" s="98"/>
      <c r="G59" s="98"/>
      <c r="H59" s="98"/>
      <c r="I59" s="98"/>
      <c r="J59" s="98"/>
      <c r="K59" s="100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2"/>
      <c r="X59" s="92"/>
      <c r="Y59" s="92"/>
      <c r="Z59" s="92"/>
      <c r="AA59" s="92"/>
    </row>
    <row r="60">
      <c r="A60" s="96"/>
      <c r="B60" s="97"/>
      <c r="C60" s="98"/>
      <c r="D60" s="99"/>
      <c r="E60" s="98"/>
      <c r="F60" s="98"/>
      <c r="G60" s="98"/>
      <c r="H60" s="98"/>
      <c r="I60" s="98"/>
      <c r="J60" s="98"/>
      <c r="K60" s="100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2"/>
      <c r="X60" s="92"/>
      <c r="Y60" s="92"/>
      <c r="Z60" s="92"/>
      <c r="AA60" s="92"/>
    </row>
    <row r="61">
      <c r="A61" s="96"/>
      <c r="B61" s="97"/>
      <c r="C61" s="98"/>
      <c r="D61" s="99"/>
      <c r="E61" s="98"/>
      <c r="F61" s="98"/>
      <c r="G61" s="98"/>
      <c r="H61" s="98"/>
      <c r="I61" s="98"/>
      <c r="J61" s="98"/>
      <c r="K61" s="100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2"/>
      <c r="X61" s="92"/>
      <c r="Y61" s="92"/>
      <c r="Z61" s="92"/>
      <c r="AA61" s="92"/>
    </row>
    <row r="62">
      <c r="A62" s="96"/>
      <c r="B62" s="97"/>
      <c r="C62" s="98"/>
      <c r="D62" s="99"/>
      <c r="E62" s="98"/>
      <c r="F62" s="98"/>
      <c r="G62" s="98"/>
      <c r="H62" s="98"/>
      <c r="I62" s="98"/>
      <c r="J62" s="98"/>
      <c r="K62" s="100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2"/>
      <c r="X62" s="92"/>
      <c r="Y62" s="92"/>
      <c r="Z62" s="92"/>
      <c r="AA62" s="92"/>
    </row>
    <row r="63">
      <c r="A63" s="96"/>
      <c r="B63" s="97"/>
      <c r="C63" s="98"/>
      <c r="D63" s="99"/>
      <c r="E63" s="98"/>
      <c r="F63" s="98"/>
      <c r="G63" s="98"/>
      <c r="H63" s="98"/>
      <c r="I63" s="98"/>
      <c r="J63" s="98"/>
      <c r="K63" s="100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2"/>
      <c r="X63" s="92"/>
      <c r="Y63" s="92"/>
      <c r="Z63" s="92"/>
      <c r="AA63" s="92"/>
    </row>
    <row r="64">
      <c r="A64" s="96"/>
      <c r="B64" s="97"/>
      <c r="C64" s="98"/>
      <c r="D64" s="99"/>
      <c r="E64" s="98"/>
      <c r="F64" s="98"/>
      <c r="G64" s="98"/>
      <c r="H64" s="98"/>
      <c r="I64" s="98"/>
      <c r="J64" s="98"/>
      <c r="K64" s="100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2"/>
      <c r="X64" s="92"/>
      <c r="Y64" s="92"/>
      <c r="Z64" s="92"/>
      <c r="AA64" s="92"/>
    </row>
    <row r="65">
      <c r="A65" s="96"/>
      <c r="B65" s="97"/>
      <c r="C65" s="98"/>
      <c r="D65" s="99"/>
      <c r="E65" s="98"/>
      <c r="F65" s="98"/>
      <c r="G65" s="98"/>
      <c r="H65" s="98"/>
      <c r="I65" s="98"/>
      <c r="J65" s="98"/>
      <c r="K65" s="100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2"/>
      <c r="X65" s="92"/>
      <c r="Y65" s="92"/>
      <c r="Z65" s="92"/>
      <c r="AA65" s="92"/>
    </row>
    <row r="66">
      <c r="A66" s="96"/>
      <c r="B66" s="97"/>
      <c r="C66" s="98"/>
      <c r="D66" s="99"/>
      <c r="E66" s="98"/>
      <c r="F66" s="98"/>
      <c r="G66" s="98"/>
      <c r="H66" s="98"/>
      <c r="I66" s="98"/>
      <c r="J66" s="98"/>
      <c r="K66" s="100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2"/>
      <c r="X66" s="92"/>
      <c r="Y66" s="92"/>
      <c r="Z66" s="92"/>
      <c r="AA66" s="92"/>
    </row>
    <row r="67">
      <c r="A67" s="96"/>
      <c r="B67" s="97"/>
      <c r="C67" s="98"/>
      <c r="D67" s="99"/>
      <c r="E67" s="98"/>
      <c r="F67" s="98"/>
      <c r="G67" s="98"/>
      <c r="H67" s="98"/>
      <c r="I67" s="98"/>
      <c r="J67" s="98"/>
      <c r="K67" s="100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2"/>
      <c r="X67" s="92"/>
      <c r="Y67" s="92"/>
      <c r="Z67" s="92"/>
      <c r="AA67" s="92"/>
    </row>
    <row r="68">
      <c r="A68" s="96"/>
      <c r="B68" s="97"/>
      <c r="C68" s="98"/>
      <c r="D68" s="99"/>
      <c r="E68" s="98"/>
      <c r="F68" s="98"/>
      <c r="G68" s="98"/>
      <c r="H68" s="98"/>
      <c r="I68" s="98"/>
      <c r="J68" s="98"/>
      <c r="K68" s="100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2"/>
      <c r="X68" s="92"/>
      <c r="Y68" s="92"/>
      <c r="Z68" s="92"/>
      <c r="AA68" s="92"/>
    </row>
    <row r="69">
      <c r="A69" s="96"/>
      <c r="B69" s="97"/>
      <c r="C69" s="98"/>
      <c r="D69" s="99"/>
      <c r="E69" s="98"/>
      <c r="F69" s="98"/>
      <c r="G69" s="98"/>
      <c r="H69" s="98"/>
      <c r="I69" s="98"/>
      <c r="J69" s="98"/>
      <c r="K69" s="100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2"/>
      <c r="X69" s="92"/>
      <c r="Y69" s="92"/>
      <c r="Z69" s="92"/>
      <c r="AA69" s="92"/>
    </row>
    <row r="70">
      <c r="A70" s="96"/>
      <c r="B70" s="97"/>
      <c r="C70" s="98"/>
      <c r="D70" s="99"/>
      <c r="E70" s="98"/>
      <c r="F70" s="98"/>
      <c r="G70" s="98"/>
      <c r="H70" s="98"/>
      <c r="I70" s="98"/>
      <c r="J70" s="98"/>
      <c r="K70" s="100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2"/>
      <c r="X70" s="92"/>
      <c r="Y70" s="92"/>
      <c r="Z70" s="92"/>
      <c r="AA70" s="92"/>
    </row>
    <row r="71">
      <c r="A71" s="96"/>
      <c r="B71" s="97"/>
      <c r="C71" s="98"/>
      <c r="D71" s="99"/>
      <c r="E71" s="98"/>
      <c r="F71" s="98"/>
      <c r="G71" s="98"/>
      <c r="H71" s="98"/>
      <c r="I71" s="98"/>
      <c r="J71" s="98"/>
      <c r="K71" s="100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2"/>
      <c r="X71" s="92"/>
      <c r="Y71" s="92"/>
      <c r="Z71" s="92"/>
      <c r="AA71" s="92"/>
    </row>
    <row r="72">
      <c r="A72" s="96"/>
      <c r="B72" s="97"/>
      <c r="C72" s="98"/>
      <c r="D72" s="99"/>
      <c r="E72" s="98"/>
      <c r="F72" s="98"/>
      <c r="G72" s="98"/>
      <c r="H72" s="98"/>
      <c r="I72" s="98"/>
      <c r="J72" s="98"/>
      <c r="K72" s="100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2"/>
      <c r="X72" s="92"/>
      <c r="Y72" s="92"/>
      <c r="Z72" s="92"/>
      <c r="AA72" s="92"/>
    </row>
    <row r="73">
      <c r="A73" s="96"/>
      <c r="B73" s="97"/>
      <c r="C73" s="98"/>
      <c r="D73" s="99"/>
      <c r="E73" s="98"/>
      <c r="F73" s="98"/>
      <c r="G73" s="98"/>
      <c r="H73" s="98"/>
      <c r="I73" s="98"/>
      <c r="J73" s="98"/>
      <c r="K73" s="100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2"/>
      <c r="X73" s="92"/>
      <c r="Y73" s="92"/>
      <c r="Z73" s="92"/>
      <c r="AA73" s="92"/>
    </row>
    <row r="74">
      <c r="A74" s="96"/>
      <c r="B74" s="97"/>
      <c r="C74" s="98"/>
      <c r="D74" s="99"/>
      <c r="E74" s="98"/>
      <c r="F74" s="98"/>
      <c r="G74" s="98"/>
      <c r="H74" s="98"/>
      <c r="I74" s="98"/>
      <c r="J74" s="98"/>
      <c r="K74" s="100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2"/>
      <c r="X74" s="92"/>
      <c r="Y74" s="92"/>
      <c r="Z74" s="92"/>
      <c r="AA74" s="92"/>
    </row>
    <row r="75">
      <c r="A75" s="96"/>
      <c r="B75" s="97"/>
      <c r="C75" s="98"/>
      <c r="D75" s="99"/>
      <c r="E75" s="98"/>
      <c r="F75" s="98"/>
      <c r="G75" s="98"/>
      <c r="H75" s="98"/>
      <c r="I75" s="98"/>
      <c r="J75" s="98"/>
      <c r="K75" s="100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2"/>
      <c r="X75" s="92"/>
      <c r="Y75" s="92"/>
      <c r="Z75" s="92"/>
      <c r="AA75" s="92"/>
    </row>
    <row r="76">
      <c r="A76" s="96"/>
      <c r="B76" s="97"/>
      <c r="C76" s="98"/>
      <c r="D76" s="99"/>
      <c r="E76" s="98"/>
      <c r="F76" s="98"/>
      <c r="G76" s="98"/>
      <c r="H76" s="98"/>
      <c r="I76" s="98"/>
      <c r="J76" s="98"/>
      <c r="K76" s="100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2"/>
      <c r="X76" s="92"/>
      <c r="Y76" s="92"/>
      <c r="Z76" s="92"/>
      <c r="AA76" s="92"/>
    </row>
    <row r="77">
      <c r="A77" s="96"/>
      <c r="B77" s="97"/>
      <c r="C77" s="98"/>
      <c r="D77" s="99"/>
      <c r="E77" s="98"/>
      <c r="F77" s="98"/>
      <c r="G77" s="98"/>
      <c r="H77" s="98"/>
      <c r="I77" s="98"/>
      <c r="J77" s="98"/>
      <c r="K77" s="100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2"/>
      <c r="X77" s="92"/>
      <c r="Y77" s="92"/>
      <c r="Z77" s="92"/>
      <c r="AA77" s="92"/>
    </row>
    <row r="78">
      <c r="A78" s="96"/>
      <c r="B78" s="97"/>
      <c r="C78" s="98"/>
      <c r="D78" s="99"/>
      <c r="E78" s="98"/>
      <c r="F78" s="98"/>
      <c r="G78" s="98"/>
      <c r="H78" s="98"/>
      <c r="I78" s="98"/>
      <c r="J78" s="98"/>
      <c r="K78" s="100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2"/>
      <c r="X78" s="92"/>
      <c r="Y78" s="92"/>
      <c r="Z78" s="92"/>
      <c r="AA78" s="92"/>
    </row>
    <row r="79">
      <c r="A79" s="96"/>
      <c r="B79" s="97"/>
      <c r="C79" s="98"/>
      <c r="D79" s="99"/>
      <c r="E79" s="98"/>
      <c r="F79" s="98"/>
      <c r="G79" s="98"/>
      <c r="H79" s="98"/>
      <c r="I79" s="98"/>
      <c r="J79" s="98"/>
      <c r="K79" s="100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2"/>
      <c r="X79" s="92"/>
      <c r="Y79" s="92"/>
      <c r="Z79" s="92"/>
      <c r="AA79" s="92"/>
    </row>
    <row r="80">
      <c r="A80" s="96"/>
      <c r="B80" s="97"/>
      <c r="C80" s="98"/>
      <c r="D80" s="99"/>
      <c r="E80" s="98"/>
      <c r="F80" s="98"/>
      <c r="G80" s="98"/>
      <c r="H80" s="98"/>
      <c r="I80" s="98"/>
      <c r="J80" s="98"/>
      <c r="K80" s="100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2"/>
      <c r="X80" s="92"/>
      <c r="Y80" s="92"/>
      <c r="Z80" s="92"/>
      <c r="AA80" s="92"/>
    </row>
    <row r="81">
      <c r="A81" s="96"/>
      <c r="B81" s="97"/>
      <c r="C81" s="98"/>
      <c r="D81" s="99"/>
      <c r="E81" s="98"/>
      <c r="F81" s="98"/>
      <c r="G81" s="98"/>
      <c r="H81" s="98"/>
      <c r="I81" s="98"/>
      <c r="J81" s="98"/>
      <c r="K81" s="100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2"/>
      <c r="X81" s="92"/>
      <c r="Y81" s="92"/>
      <c r="Z81" s="92"/>
      <c r="AA81" s="92"/>
    </row>
    <row r="82">
      <c r="A82" s="96"/>
      <c r="B82" s="97"/>
      <c r="C82" s="98"/>
      <c r="D82" s="99"/>
      <c r="E82" s="98"/>
      <c r="F82" s="98"/>
      <c r="G82" s="98"/>
      <c r="H82" s="98"/>
      <c r="I82" s="98"/>
      <c r="J82" s="98"/>
      <c r="K82" s="100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2"/>
      <c r="X82" s="92"/>
      <c r="Y82" s="92"/>
      <c r="Z82" s="92"/>
      <c r="AA82" s="92"/>
    </row>
    <row r="83">
      <c r="A83" s="96"/>
      <c r="B83" s="97"/>
      <c r="C83" s="98"/>
      <c r="D83" s="99"/>
      <c r="E83" s="98"/>
      <c r="F83" s="98"/>
      <c r="G83" s="98"/>
      <c r="H83" s="98"/>
      <c r="I83" s="98"/>
      <c r="J83" s="98"/>
      <c r="K83" s="100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2"/>
      <c r="X83" s="92"/>
      <c r="Y83" s="92"/>
      <c r="Z83" s="92"/>
      <c r="AA83" s="92"/>
    </row>
    <row r="84">
      <c r="A84" s="96"/>
      <c r="B84" s="97"/>
      <c r="C84" s="98"/>
      <c r="D84" s="99"/>
      <c r="E84" s="98"/>
      <c r="F84" s="98"/>
      <c r="G84" s="98"/>
      <c r="H84" s="98"/>
      <c r="I84" s="98"/>
      <c r="J84" s="98"/>
      <c r="K84" s="100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2"/>
      <c r="X84" s="92"/>
      <c r="Y84" s="92"/>
      <c r="Z84" s="92"/>
      <c r="AA84" s="92"/>
    </row>
    <row r="85">
      <c r="A85" s="96"/>
      <c r="B85" s="97"/>
      <c r="C85" s="98"/>
      <c r="D85" s="99"/>
      <c r="E85" s="98"/>
      <c r="F85" s="98"/>
      <c r="G85" s="98"/>
      <c r="H85" s="98"/>
      <c r="I85" s="98"/>
      <c r="J85" s="98"/>
      <c r="K85" s="100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2"/>
      <c r="X85" s="92"/>
      <c r="Y85" s="92"/>
      <c r="Z85" s="92"/>
      <c r="AA85" s="92"/>
    </row>
    <row r="86">
      <c r="A86" s="96"/>
      <c r="B86" s="97"/>
      <c r="C86" s="98"/>
      <c r="D86" s="99"/>
      <c r="E86" s="98"/>
      <c r="F86" s="98"/>
      <c r="G86" s="98"/>
      <c r="H86" s="98"/>
      <c r="I86" s="98"/>
      <c r="J86" s="98"/>
      <c r="K86" s="100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2"/>
      <c r="X86" s="92"/>
      <c r="Y86" s="92"/>
      <c r="Z86" s="92"/>
      <c r="AA86" s="92"/>
    </row>
    <row r="87">
      <c r="A87" s="96"/>
      <c r="B87" s="97"/>
      <c r="C87" s="98"/>
      <c r="D87" s="99"/>
      <c r="E87" s="98"/>
      <c r="F87" s="98"/>
      <c r="G87" s="98"/>
      <c r="H87" s="98"/>
      <c r="I87" s="98"/>
      <c r="J87" s="98"/>
      <c r="K87" s="100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2"/>
      <c r="X87" s="92"/>
      <c r="Y87" s="92"/>
      <c r="Z87" s="92"/>
      <c r="AA87" s="92"/>
    </row>
    <row r="88">
      <c r="A88" s="96"/>
      <c r="B88" s="97"/>
      <c r="C88" s="98"/>
      <c r="D88" s="99"/>
      <c r="E88" s="98"/>
      <c r="F88" s="98"/>
      <c r="G88" s="98"/>
      <c r="H88" s="98"/>
      <c r="I88" s="98"/>
      <c r="J88" s="98"/>
      <c r="K88" s="100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2"/>
      <c r="X88" s="92"/>
      <c r="Y88" s="92"/>
      <c r="Z88" s="92"/>
      <c r="AA88" s="92"/>
    </row>
    <row r="89">
      <c r="A89" s="96"/>
      <c r="B89" s="97"/>
      <c r="C89" s="98"/>
      <c r="D89" s="99"/>
      <c r="E89" s="98"/>
      <c r="F89" s="98"/>
      <c r="G89" s="98"/>
      <c r="H89" s="98"/>
      <c r="I89" s="98"/>
      <c r="J89" s="98"/>
      <c r="K89" s="100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2"/>
      <c r="X89" s="92"/>
      <c r="Y89" s="92"/>
      <c r="Z89" s="92"/>
      <c r="AA89" s="92"/>
    </row>
    <row r="90">
      <c r="A90" s="96"/>
      <c r="B90" s="97"/>
      <c r="C90" s="98"/>
      <c r="D90" s="99"/>
      <c r="E90" s="98"/>
      <c r="F90" s="98"/>
      <c r="G90" s="98"/>
      <c r="H90" s="98"/>
      <c r="I90" s="98"/>
      <c r="J90" s="98"/>
      <c r="K90" s="100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2"/>
      <c r="X90" s="92"/>
      <c r="Y90" s="92"/>
      <c r="Z90" s="92"/>
      <c r="AA90" s="92"/>
    </row>
    <row r="91">
      <c r="A91" s="96"/>
      <c r="B91" s="97"/>
      <c r="C91" s="98"/>
      <c r="D91" s="99"/>
      <c r="E91" s="98"/>
      <c r="F91" s="98"/>
      <c r="G91" s="98"/>
      <c r="H91" s="98"/>
      <c r="I91" s="98"/>
      <c r="J91" s="98"/>
      <c r="K91" s="100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2"/>
      <c r="X91" s="92"/>
      <c r="Y91" s="92"/>
      <c r="Z91" s="92"/>
      <c r="AA91" s="92"/>
    </row>
    <row r="92">
      <c r="A92" s="96"/>
      <c r="B92" s="97"/>
      <c r="C92" s="98"/>
      <c r="D92" s="99"/>
      <c r="E92" s="98"/>
      <c r="F92" s="98"/>
      <c r="G92" s="98"/>
      <c r="H92" s="98"/>
      <c r="I92" s="98"/>
      <c r="J92" s="98"/>
      <c r="K92" s="100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2"/>
      <c r="X92" s="92"/>
      <c r="Y92" s="92"/>
      <c r="Z92" s="92"/>
      <c r="AA92" s="92"/>
    </row>
    <row r="93">
      <c r="A93" s="96"/>
      <c r="B93" s="97"/>
      <c r="C93" s="98"/>
      <c r="D93" s="99"/>
      <c r="E93" s="98"/>
      <c r="F93" s="98"/>
      <c r="G93" s="98"/>
      <c r="H93" s="98"/>
      <c r="I93" s="98"/>
      <c r="J93" s="98"/>
      <c r="K93" s="100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2"/>
      <c r="X93" s="92"/>
      <c r="Y93" s="92"/>
      <c r="Z93" s="92"/>
      <c r="AA93" s="92"/>
    </row>
    <row r="94">
      <c r="A94" s="96"/>
      <c r="B94" s="97"/>
      <c r="C94" s="98"/>
      <c r="D94" s="99"/>
      <c r="E94" s="98"/>
      <c r="F94" s="98"/>
      <c r="G94" s="98"/>
      <c r="H94" s="98"/>
      <c r="I94" s="98"/>
      <c r="J94" s="98"/>
      <c r="K94" s="100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2"/>
      <c r="X94" s="92"/>
      <c r="Y94" s="92"/>
      <c r="Z94" s="92"/>
      <c r="AA94" s="92"/>
    </row>
    <row r="95">
      <c r="A95" s="96"/>
      <c r="B95" s="97"/>
      <c r="C95" s="98"/>
      <c r="D95" s="99"/>
      <c r="E95" s="98"/>
      <c r="F95" s="98"/>
      <c r="G95" s="98"/>
      <c r="H95" s="98"/>
      <c r="I95" s="98"/>
      <c r="J95" s="98"/>
      <c r="K95" s="100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2"/>
      <c r="X95" s="92"/>
      <c r="Y95" s="92"/>
      <c r="Z95" s="92"/>
      <c r="AA95" s="92"/>
    </row>
    <row r="96">
      <c r="A96" s="96"/>
      <c r="B96" s="97"/>
      <c r="C96" s="98"/>
      <c r="D96" s="99"/>
      <c r="E96" s="98"/>
      <c r="F96" s="98"/>
      <c r="G96" s="98"/>
      <c r="H96" s="98"/>
      <c r="I96" s="98"/>
      <c r="J96" s="98"/>
      <c r="K96" s="100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2"/>
      <c r="X96" s="92"/>
      <c r="Y96" s="92"/>
      <c r="Z96" s="92"/>
      <c r="AA96" s="92"/>
    </row>
    <row r="97">
      <c r="A97" s="96"/>
      <c r="B97" s="97"/>
      <c r="C97" s="98"/>
      <c r="D97" s="99"/>
      <c r="E97" s="98"/>
      <c r="F97" s="98"/>
      <c r="G97" s="98"/>
      <c r="H97" s="98"/>
      <c r="I97" s="98"/>
      <c r="J97" s="98"/>
      <c r="K97" s="100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2"/>
      <c r="X97" s="92"/>
      <c r="Y97" s="92"/>
      <c r="Z97" s="92"/>
      <c r="AA97" s="92"/>
    </row>
    <row r="98">
      <c r="A98" s="96"/>
      <c r="B98" s="97"/>
      <c r="C98" s="98"/>
      <c r="D98" s="99"/>
      <c r="E98" s="98"/>
      <c r="F98" s="98"/>
      <c r="G98" s="98"/>
      <c r="H98" s="98"/>
      <c r="I98" s="98"/>
      <c r="J98" s="98"/>
      <c r="K98" s="100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2"/>
      <c r="X98" s="92"/>
      <c r="Y98" s="92"/>
      <c r="Z98" s="92"/>
      <c r="AA98" s="92"/>
    </row>
    <row r="99">
      <c r="A99" s="96"/>
      <c r="B99" s="97"/>
      <c r="C99" s="98"/>
      <c r="D99" s="99"/>
      <c r="E99" s="98"/>
      <c r="F99" s="98"/>
      <c r="G99" s="98"/>
      <c r="H99" s="98"/>
      <c r="I99" s="98"/>
      <c r="J99" s="98"/>
      <c r="K99" s="100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2"/>
      <c r="X99" s="92"/>
      <c r="Y99" s="92"/>
      <c r="Z99" s="92"/>
      <c r="AA99" s="92"/>
    </row>
    <row r="100">
      <c r="A100" s="96"/>
      <c r="B100" s="97"/>
      <c r="C100" s="98"/>
      <c r="D100" s="99"/>
      <c r="E100" s="98"/>
      <c r="F100" s="98"/>
      <c r="G100" s="98"/>
      <c r="H100" s="98"/>
      <c r="I100" s="98"/>
      <c r="J100" s="98"/>
      <c r="K100" s="100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2"/>
      <c r="X100" s="92"/>
      <c r="Y100" s="92"/>
      <c r="Z100" s="92"/>
      <c r="AA100" s="92"/>
    </row>
    <row r="101">
      <c r="A101" s="96"/>
      <c r="B101" s="97"/>
      <c r="C101" s="98"/>
      <c r="D101" s="99"/>
      <c r="E101" s="98"/>
      <c r="F101" s="98"/>
      <c r="G101" s="98"/>
      <c r="H101" s="98"/>
      <c r="I101" s="98"/>
      <c r="J101" s="98"/>
      <c r="K101" s="100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2"/>
      <c r="X101" s="92"/>
      <c r="Y101" s="92"/>
      <c r="Z101" s="92"/>
      <c r="AA101" s="92"/>
    </row>
    <row r="102">
      <c r="A102" s="96"/>
      <c r="B102" s="101"/>
      <c r="C102" s="98"/>
      <c r="D102" s="98"/>
      <c r="E102" s="98"/>
      <c r="F102" s="98"/>
      <c r="G102" s="98"/>
      <c r="H102" s="98"/>
      <c r="I102" s="98"/>
      <c r="J102" s="98"/>
      <c r="K102" s="100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2"/>
      <c r="X102" s="92"/>
      <c r="Y102" s="92"/>
      <c r="Z102" s="92"/>
      <c r="AA102" s="92"/>
    </row>
    <row r="103">
      <c r="A103" s="96"/>
      <c r="B103" s="101"/>
      <c r="C103" s="98"/>
      <c r="D103" s="98"/>
      <c r="E103" s="98"/>
      <c r="F103" s="98"/>
      <c r="G103" s="98"/>
      <c r="H103" s="98"/>
      <c r="I103" s="98"/>
      <c r="J103" s="98"/>
      <c r="K103" s="100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2"/>
      <c r="X103" s="92"/>
      <c r="Y103" s="92"/>
      <c r="Z103" s="92"/>
      <c r="AA103" s="92"/>
    </row>
    <row r="104">
      <c r="A104" s="96"/>
      <c r="B104" s="101"/>
      <c r="C104" s="98"/>
      <c r="D104" s="98"/>
      <c r="E104" s="98"/>
      <c r="F104" s="98"/>
      <c r="G104" s="98"/>
      <c r="H104" s="98"/>
      <c r="I104" s="98"/>
      <c r="J104" s="98"/>
      <c r="K104" s="100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2"/>
      <c r="X104" s="92"/>
      <c r="Y104" s="92"/>
      <c r="Z104" s="92"/>
      <c r="AA104" s="92"/>
    </row>
    <row r="105">
      <c r="A105" s="96"/>
      <c r="B105" s="101"/>
      <c r="C105" s="98"/>
      <c r="D105" s="98"/>
      <c r="E105" s="98"/>
      <c r="F105" s="98"/>
      <c r="G105" s="98"/>
      <c r="H105" s="98"/>
      <c r="I105" s="98"/>
      <c r="J105" s="98"/>
      <c r="K105" s="100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2"/>
      <c r="X105" s="92"/>
      <c r="Y105" s="92"/>
      <c r="Z105" s="92"/>
      <c r="AA105" s="92"/>
    </row>
    <row r="106">
      <c r="A106" s="96"/>
      <c r="B106" s="101"/>
      <c r="C106" s="98"/>
      <c r="D106" s="98"/>
      <c r="E106" s="98"/>
      <c r="F106" s="98"/>
      <c r="G106" s="98"/>
      <c r="H106" s="98"/>
      <c r="I106" s="98"/>
      <c r="J106" s="98"/>
      <c r="K106" s="100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2"/>
      <c r="X106" s="92"/>
      <c r="Y106" s="92"/>
      <c r="Z106" s="92"/>
      <c r="AA106" s="92"/>
    </row>
    <row r="107">
      <c r="A107" s="96"/>
      <c r="B107" s="101"/>
      <c r="C107" s="98"/>
      <c r="D107" s="98"/>
      <c r="E107" s="98"/>
      <c r="F107" s="98"/>
      <c r="G107" s="98"/>
      <c r="H107" s="98"/>
      <c r="I107" s="98"/>
      <c r="J107" s="98"/>
      <c r="K107" s="100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2"/>
      <c r="X107" s="92"/>
      <c r="Y107" s="92"/>
      <c r="Z107" s="92"/>
      <c r="AA107" s="92"/>
    </row>
    <row r="108">
      <c r="A108" s="96"/>
      <c r="B108" s="101"/>
      <c r="C108" s="98"/>
      <c r="D108" s="98"/>
      <c r="E108" s="98"/>
      <c r="F108" s="98"/>
      <c r="G108" s="98"/>
      <c r="H108" s="98"/>
      <c r="I108" s="98"/>
      <c r="J108" s="98"/>
      <c r="K108" s="100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2"/>
      <c r="X108" s="92"/>
      <c r="Y108" s="92"/>
      <c r="Z108" s="92"/>
      <c r="AA108" s="92"/>
    </row>
    <row r="109">
      <c r="A109" s="96"/>
      <c r="B109" s="101"/>
      <c r="C109" s="98"/>
      <c r="D109" s="98"/>
      <c r="E109" s="98"/>
      <c r="F109" s="98"/>
      <c r="G109" s="98"/>
      <c r="H109" s="98"/>
      <c r="I109" s="98"/>
      <c r="J109" s="98"/>
      <c r="K109" s="100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2"/>
      <c r="X109" s="92"/>
      <c r="Y109" s="92"/>
      <c r="Z109" s="92"/>
      <c r="AA109" s="92"/>
    </row>
    <row r="110">
      <c r="A110" s="96"/>
      <c r="B110" s="101"/>
      <c r="C110" s="98"/>
      <c r="D110" s="98"/>
      <c r="E110" s="98"/>
      <c r="F110" s="98"/>
      <c r="G110" s="98"/>
      <c r="H110" s="98"/>
      <c r="I110" s="98"/>
      <c r="J110" s="98"/>
      <c r="K110" s="100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2"/>
      <c r="X110" s="92"/>
      <c r="Y110" s="92"/>
      <c r="Z110" s="92"/>
      <c r="AA110" s="92"/>
    </row>
    <row r="111">
      <c r="A111" s="96"/>
      <c r="B111" s="101"/>
      <c r="C111" s="98"/>
      <c r="D111" s="98"/>
      <c r="E111" s="98"/>
      <c r="F111" s="98"/>
      <c r="G111" s="98"/>
      <c r="H111" s="98"/>
      <c r="I111" s="98"/>
      <c r="J111" s="98"/>
      <c r="K111" s="100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2"/>
      <c r="X111" s="92"/>
      <c r="Y111" s="92"/>
      <c r="Z111" s="92"/>
      <c r="AA111" s="92"/>
    </row>
    <row r="112">
      <c r="A112" s="96"/>
      <c r="B112" s="101"/>
      <c r="C112" s="98"/>
      <c r="D112" s="98"/>
      <c r="E112" s="98"/>
      <c r="F112" s="98"/>
      <c r="G112" s="98"/>
      <c r="H112" s="98"/>
      <c r="I112" s="98"/>
      <c r="J112" s="98"/>
      <c r="K112" s="100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2"/>
      <c r="X112" s="92"/>
      <c r="Y112" s="92"/>
      <c r="Z112" s="92"/>
      <c r="AA112" s="92"/>
    </row>
    <row r="113">
      <c r="A113" s="96"/>
      <c r="B113" s="101"/>
      <c r="C113" s="98"/>
      <c r="D113" s="98"/>
      <c r="E113" s="98"/>
      <c r="F113" s="98"/>
      <c r="G113" s="98"/>
      <c r="H113" s="98"/>
      <c r="I113" s="98"/>
      <c r="J113" s="98"/>
      <c r="K113" s="100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2"/>
      <c r="X113" s="92"/>
      <c r="Y113" s="92"/>
      <c r="Z113" s="92"/>
      <c r="AA113" s="92"/>
    </row>
    <row r="114">
      <c r="A114" s="96"/>
      <c r="B114" s="101"/>
      <c r="C114" s="98"/>
      <c r="D114" s="98"/>
      <c r="E114" s="98"/>
      <c r="F114" s="98"/>
      <c r="G114" s="98"/>
      <c r="H114" s="98"/>
      <c r="I114" s="98"/>
      <c r="J114" s="98"/>
      <c r="K114" s="100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2"/>
      <c r="X114" s="92"/>
      <c r="Y114" s="92"/>
      <c r="Z114" s="92"/>
      <c r="AA114" s="92"/>
    </row>
    <row r="115">
      <c r="A115" s="96"/>
      <c r="B115" s="101"/>
      <c r="C115" s="98"/>
      <c r="D115" s="98"/>
      <c r="E115" s="98"/>
      <c r="F115" s="98"/>
      <c r="G115" s="98"/>
      <c r="H115" s="98"/>
      <c r="I115" s="98"/>
      <c r="J115" s="98"/>
      <c r="K115" s="100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2"/>
      <c r="X115" s="92"/>
      <c r="Y115" s="92"/>
      <c r="Z115" s="92"/>
      <c r="AA115" s="92"/>
    </row>
    <row r="116">
      <c r="A116" s="96"/>
      <c r="B116" s="101"/>
      <c r="C116" s="98"/>
      <c r="D116" s="98"/>
      <c r="E116" s="98"/>
      <c r="F116" s="98"/>
      <c r="G116" s="98"/>
      <c r="H116" s="98"/>
      <c r="I116" s="98"/>
      <c r="J116" s="98"/>
      <c r="K116" s="100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2"/>
      <c r="X116" s="92"/>
      <c r="Y116" s="92"/>
      <c r="Z116" s="92"/>
      <c r="AA116" s="92"/>
    </row>
    <row r="117">
      <c r="A117" s="96"/>
      <c r="B117" s="101"/>
      <c r="C117" s="98"/>
      <c r="D117" s="98"/>
      <c r="E117" s="98"/>
      <c r="F117" s="98"/>
      <c r="G117" s="98"/>
      <c r="H117" s="98"/>
      <c r="I117" s="98"/>
      <c r="J117" s="98"/>
      <c r="K117" s="100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2"/>
      <c r="X117" s="92"/>
      <c r="Y117" s="92"/>
      <c r="Z117" s="92"/>
      <c r="AA117" s="92"/>
    </row>
    <row r="118">
      <c r="A118" s="96"/>
      <c r="B118" s="101"/>
      <c r="C118" s="98"/>
      <c r="D118" s="98"/>
      <c r="E118" s="98"/>
      <c r="F118" s="98"/>
      <c r="G118" s="98"/>
      <c r="H118" s="98"/>
      <c r="I118" s="98"/>
      <c r="J118" s="98"/>
      <c r="K118" s="100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2"/>
      <c r="X118" s="92"/>
      <c r="Y118" s="92"/>
      <c r="Z118" s="92"/>
      <c r="AA118" s="92"/>
    </row>
    <row r="119">
      <c r="A119" s="96"/>
      <c r="B119" s="101"/>
      <c r="C119" s="98"/>
      <c r="D119" s="98"/>
      <c r="E119" s="98"/>
      <c r="F119" s="98"/>
      <c r="G119" s="98"/>
      <c r="H119" s="98"/>
      <c r="I119" s="98"/>
      <c r="J119" s="98"/>
      <c r="K119" s="100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2"/>
      <c r="X119" s="92"/>
      <c r="Y119" s="92"/>
      <c r="Z119" s="92"/>
      <c r="AA119" s="92"/>
    </row>
    <row r="120">
      <c r="A120" s="96"/>
      <c r="B120" s="101"/>
      <c r="C120" s="98"/>
      <c r="D120" s="98"/>
      <c r="E120" s="98"/>
      <c r="F120" s="98"/>
      <c r="G120" s="98"/>
      <c r="H120" s="98"/>
      <c r="I120" s="98"/>
      <c r="J120" s="98"/>
      <c r="K120" s="100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2"/>
      <c r="X120" s="92"/>
      <c r="Y120" s="92"/>
      <c r="Z120" s="92"/>
      <c r="AA120" s="92"/>
    </row>
    <row r="121">
      <c r="A121" s="96"/>
      <c r="B121" s="101"/>
      <c r="C121" s="98"/>
      <c r="D121" s="98"/>
      <c r="E121" s="98"/>
      <c r="F121" s="98"/>
      <c r="G121" s="98"/>
      <c r="H121" s="98"/>
      <c r="I121" s="98"/>
      <c r="J121" s="98"/>
      <c r="K121" s="100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2"/>
      <c r="X121" s="92"/>
      <c r="Y121" s="92"/>
      <c r="Z121" s="92"/>
      <c r="AA121" s="92"/>
    </row>
    <row r="122">
      <c r="A122" s="96"/>
      <c r="B122" s="101"/>
      <c r="C122" s="98"/>
      <c r="D122" s="98"/>
      <c r="E122" s="98"/>
      <c r="F122" s="98"/>
      <c r="G122" s="98"/>
      <c r="H122" s="98"/>
      <c r="I122" s="98"/>
      <c r="J122" s="98"/>
      <c r="K122" s="100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2"/>
      <c r="X122" s="92"/>
      <c r="Y122" s="92"/>
      <c r="Z122" s="92"/>
      <c r="AA122" s="92"/>
    </row>
    <row r="123">
      <c r="A123" s="96"/>
      <c r="B123" s="101"/>
      <c r="C123" s="98"/>
      <c r="D123" s="98"/>
      <c r="E123" s="98"/>
      <c r="F123" s="98"/>
      <c r="G123" s="98"/>
      <c r="H123" s="98"/>
      <c r="I123" s="98"/>
      <c r="J123" s="98"/>
      <c r="K123" s="100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2"/>
      <c r="X123" s="92"/>
      <c r="Y123" s="92"/>
      <c r="Z123" s="92"/>
      <c r="AA123" s="92"/>
    </row>
    <row r="124">
      <c r="A124" s="96"/>
      <c r="B124" s="101"/>
      <c r="C124" s="98"/>
      <c r="D124" s="98"/>
      <c r="E124" s="98"/>
      <c r="F124" s="98"/>
      <c r="G124" s="98"/>
      <c r="H124" s="98"/>
      <c r="I124" s="98"/>
      <c r="J124" s="98"/>
      <c r="K124" s="100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2"/>
      <c r="X124" s="92"/>
      <c r="Y124" s="92"/>
      <c r="Z124" s="92"/>
      <c r="AA124" s="92"/>
    </row>
    <row r="125">
      <c r="A125" s="96"/>
      <c r="B125" s="101"/>
      <c r="C125" s="98"/>
      <c r="D125" s="98"/>
      <c r="E125" s="98"/>
      <c r="F125" s="98"/>
      <c r="G125" s="98"/>
      <c r="H125" s="98"/>
      <c r="I125" s="98"/>
      <c r="J125" s="98"/>
      <c r="K125" s="100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2"/>
      <c r="X125" s="92"/>
      <c r="Y125" s="92"/>
      <c r="Z125" s="92"/>
      <c r="AA125" s="92"/>
    </row>
    <row r="126">
      <c r="A126" s="96"/>
      <c r="B126" s="101"/>
      <c r="C126" s="98"/>
      <c r="D126" s="98"/>
      <c r="E126" s="98"/>
      <c r="F126" s="98"/>
      <c r="G126" s="98"/>
      <c r="H126" s="98"/>
      <c r="I126" s="98"/>
      <c r="J126" s="98"/>
      <c r="K126" s="100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2"/>
      <c r="X126" s="92"/>
      <c r="Y126" s="92"/>
      <c r="Z126" s="92"/>
      <c r="AA126" s="92"/>
    </row>
    <row r="127">
      <c r="A127" s="96"/>
      <c r="B127" s="101"/>
      <c r="C127" s="98"/>
      <c r="D127" s="98"/>
      <c r="E127" s="98"/>
      <c r="F127" s="98"/>
      <c r="G127" s="98"/>
      <c r="H127" s="98"/>
      <c r="I127" s="98"/>
      <c r="J127" s="98"/>
      <c r="K127" s="100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2"/>
      <c r="X127" s="92"/>
      <c r="Y127" s="92"/>
      <c r="Z127" s="92"/>
      <c r="AA127" s="92"/>
    </row>
    <row r="128">
      <c r="A128" s="96"/>
      <c r="B128" s="101"/>
      <c r="C128" s="98"/>
      <c r="D128" s="98"/>
      <c r="E128" s="98"/>
      <c r="F128" s="98"/>
      <c r="G128" s="98"/>
      <c r="H128" s="98"/>
      <c r="I128" s="98"/>
      <c r="J128" s="98"/>
      <c r="K128" s="100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2"/>
      <c r="X128" s="92"/>
      <c r="Y128" s="92"/>
      <c r="Z128" s="92"/>
      <c r="AA128" s="92"/>
    </row>
  </sheetData>
  <mergeCells count="2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Q3:Q4"/>
    <mergeCell ref="Q5:Q7"/>
    <mergeCell ref="Q8:Q9"/>
    <mergeCell ref="Q12:Q13"/>
    <mergeCell ref="Q14:Q15"/>
    <mergeCell ref="Q17:Q20"/>
    <mergeCell ref="O1:P1"/>
    <mergeCell ref="Q1:Q2"/>
    <mergeCell ref="R1:R2"/>
    <mergeCell ref="S1:S2"/>
    <mergeCell ref="T1:T2"/>
    <mergeCell ref="U1:U2"/>
    <mergeCell ref="V1:V2"/>
  </mergeCells>
  <dataValidations>
    <dataValidation type="list" allowBlank="1" sqref="R3 R4:S7 R8:R9 R10:S20">
      <formula1>"Action,IC,BRD,Ner,CV,CMS"</formula1>
    </dataValidation>
    <dataValidation type="list" allowBlank="1" sqref="S3 S8:S9">
      <formula1>"Out of scope,Processing,Fixed,To be processed"</formula1>
    </dataValidation>
    <dataValidation type="list" allowBlank="1" sqref="T3:T20">
      <formula1>"Ok,Not as expected,Not ok"</formula1>
    </dataValidation>
    <dataValidation type="list" allowBlank="1" sqref="Q3 Q5 Q8 Q10:Q12 Q14 Q16:Q17 O3:O20">
      <formula1>"Succeeded,As expected,Failed,Out of scope,Not sure,Trash"</formula1>
    </dataValidation>
  </dataValidations>
  <hyperlinks>
    <hyperlink r:id="rId1" ref="E1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5.14"/>
    <col customWidth="1" min="2" max="2" width="9.14"/>
    <col customWidth="1" min="3" max="3" width="12.43"/>
    <col customWidth="1" min="4" max="4" width="20.71"/>
    <col customWidth="1" min="5" max="5" width="27.0"/>
    <col customWidth="1" min="6" max="6" width="19.0"/>
    <col customWidth="1" min="8" max="8" width="24.14"/>
    <col hidden="1" min="10" max="10" width="14.43"/>
    <col customWidth="1" min="11" max="11" width="27.29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6"/>
      <c r="Q1" s="1" t="s">
        <v>15</v>
      </c>
      <c r="R1" s="7" t="s">
        <v>16</v>
      </c>
      <c r="S1" s="7" t="s">
        <v>17</v>
      </c>
      <c r="T1" s="1" t="s">
        <v>18</v>
      </c>
      <c r="U1" s="7" t="s">
        <v>19</v>
      </c>
      <c r="V1" s="7" t="s">
        <v>20</v>
      </c>
      <c r="W1" s="74"/>
      <c r="X1" s="74"/>
      <c r="Y1" s="74"/>
      <c r="Z1" s="74"/>
      <c r="AA1" s="74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10" t="s">
        <v>21</v>
      </c>
      <c r="P2" s="10" t="s">
        <v>22</v>
      </c>
      <c r="Q2" s="9"/>
      <c r="R2" s="9"/>
      <c r="S2" s="9"/>
      <c r="T2" s="9"/>
      <c r="U2" s="9"/>
      <c r="V2" s="9"/>
      <c r="W2" s="74"/>
      <c r="X2" s="74"/>
      <c r="Y2" s="74"/>
      <c r="Z2" s="74"/>
      <c r="AA2" s="74"/>
    </row>
    <row r="3" ht="28.5" customHeight="1">
      <c r="A3" s="11" t="str">
        <f t="shared" ref="A3:A51" si="1">if(left(D3,16)=left(D2,16),A2,A2+1)</f>
        <v/>
      </c>
      <c r="B3" s="102"/>
      <c r="C3" s="103"/>
      <c r="D3" s="104"/>
      <c r="E3" s="105"/>
      <c r="F3" s="20"/>
      <c r="G3" s="19"/>
      <c r="H3" s="19"/>
      <c r="I3" s="19"/>
      <c r="J3" s="106"/>
      <c r="K3" s="107"/>
      <c r="L3" s="108"/>
      <c r="M3" s="20"/>
      <c r="N3" s="20"/>
      <c r="O3" s="19"/>
      <c r="P3" s="20"/>
      <c r="Q3" s="19"/>
      <c r="R3" s="20"/>
      <c r="S3" s="20"/>
      <c r="T3" s="20"/>
      <c r="U3" s="20"/>
      <c r="V3" s="20"/>
      <c r="W3" s="109"/>
      <c r="X3" s="109"/>
      <c r="Y3" s="109"/>
      <c r="Z3" s="109"/>
      <c r="AA3" s="109"/>
    </row>
    <row r="4" ht="28.5" customHeight="1">
      <c r="A4" s="11" t="str">
        <f t="shared" si="1"/>
        <v/>
      </c>
      <c r="B4" s="102"/>
      <c r="C4" s="103"/>
      <c r="D4" s="104"/>
      <c r="E4" s="105"/>
      <c r="F4" s="20"/>
      <c r="G4" s="19"/>
      <c r="H4" s="108"/>
      <c r="I4" s="19"/>
      <c r="J4" s="106"/>
      <c r="K4" s="105"/>
      <c r="L4" s="20"/>
      <c r="M4" s="20"/>
      <c r="N4" s="108"/>
      <c r="O4" s="19"/>
      <c r="P4" s="20"/>
      <c r="Q4" s="19"/>
      <c r="R4" s="20"/>
      <c r="S4" s="20"/>
      <c r="T4" s="20"/>
      <c r="U4" s="20"/>
      <c r="V4" s="20"/>
      <c r="W4" s="109"/>
      <c r="X4" s="109"/>
      <c r="Y4" s="109"/>
      <c r="Z4" s="109"/>
      <c r="AA4" s="109"/>
    </row>
    <row r="5" ht="28.5" customHeight="1">
      <c r="A5" s="11" t="str">
        <f t="shared" si="1"/>
        <v/>
      </c>
      <c r="B5" s="110"/>
      <c r="C5" s="111"/>
      <c r="D5" s="112"/>
      <c r="E5" s="113"/>
      <c r="F5" s="34"/>
      <c r="G5" s="33"/>
      <c r="H5" s="114"/>
      <c r="I5" s="33"/>
      <c r="J5" s="115"/>
      <c r="K5" s="113"/>
      <c r="L5" s="116"/>
      <c r="M5" s="34"/>
      <c r="N5" s="34"/>
      <c r="O5" s="33"/>
      <c r="P5" s="34"/>
      <c r="Q5" s="33"/>
      <c r="R5" s="33"/>
      <c r="S5" s="33"/>
      <c r="T5" s="34"/>
      <c r="U5" s="33"/>
      <c r="V5" s="34"/>
      <c r="W5" s="109"/>
      <c r="X5" s="109"/>
      <c r="Y5" s="109"/>
      <c r="Z5" s="109"/>
      <c r="AA5" s="109"/>
    </row>
    <row r="6" ht="28.5" customHeight="1">
      <c r="A6" s="11" t="str">
        <f t="shared" si="1"/>
        <v/>
      </c>
      <c r="B6" s="110"/>
      <c r="C6" s="111"/>
      <c r="D6" s="112"/>
      <c r="E6" s="113"/>
      <c r="F6" s="34"/>
      <c r="G6" s="33"/>
      <c r="H6" s="114"/>
      <c r="I6" s="33"/>
      <c r="J6" s="115"/>
      <c r="K6" s="113"/>
      <c r="L6" s="116"/>
      <c r="M6" s="34"/>
      <c r="N6" s="34"/>
      <c r="O6" s="33"/>
      <c r="P6" s="34"/>
      <c r="Q6" s="33"/>
      <c r="R6" s="34"/>
      <c r="S6" s="34"/>
      <c r="T6" s="34"/>
      <c r="U6" s="34"/>
      <c r="V6" s="34"/>
      <c r="W6" s="109"/>
      <c r="X6" s="109"/>
      <c r="Y6" s="109"/>
      <c r="Z6" s="109"/>
      <c r="AA6" s="109"/>
    </row>
    <row r="7" ht="28.5" customHeight="1">
      <c r="A7" s="11" t="str">
        <f t="shared" si="1"/>
        <v/>
      </c>
      <c r="B7" s="110"/>
      <c r="C7" s="111"/>
      <c r="D7" s="112"/>
      <c r="E7" s="117"/>
      <c r="F7" s="34"/>
      <c r="G7" s="33"/>
      <c r="H7" s="33"/>
      <c r="I7" s="33"/>
      <c r="J7" s="115"/>
      <c r="K7" s="113"/>
      <c r="L7" s="69"/>
      <c r="M7" s="69"/>
      <c r="N7" s="34"/>
      <c r="O7" s="33"/>
      <c r="P7" s="34"/>
      <c r="Q7" s="33"/>
      <c r="R7" s="34"/>
      <c r="S7" s="34"/>
      <c r="T7" s="34"/>
      <c r="U7" s="34"/>
      <c r="V7" s="34"/>
      <c r="W7" s="109"/>
      <c r="X7" s="109"/>
      <c r="Y7" s="109"/>
      <c r="Z7" s="109"/>
      <c r="AA7" s="109"/>
    </row>
    <row r="8" ht="28.5" customHeight="1">
      <c r="A8" s="11" t="str">
        <f t="shared" si="1"/>
        <v/>
      </c>
      <c r="B8" s="110"/>
      <c r="C8" s="111"/>
      <c r="D8" s="112"/>
      <c r="E8" s="118"/>
      <c r="F8" s="34"/>
      <c r="G8" s="33"/>
      <c r="H8" s="33"/>
      <c r="I8" s="33"/>
      <c r="J8" s="33"/>
      <c r="K8" s="113"/>
      <c r="L8" s="33"/>
      <c r="M8" s="69"/>
      <c r="N8" s="34"/>
      <c r="O8" s="33"/>
      <c r="P8" s="34"/>
      <c r="Q8" s="33"/>
      <c r="R8" s="34"/>
      <c r="S8" s="34"/>
      <c r="T8" s="34"/>
      <c r="U8" s="34"/>
      <c r="V8" s="34"/>
      <c r="W8" s="109"/>
      <c r="X8" s="109"/>
      <c r="Y8" s="109"/>
      <c r="Z8" s="109"/>
      <c r="AA8" s="109"/>
    </row>
    <row r="9" ht="28.5" customHeight="1">
      <c r="A9" s="11" t="str">
        <f t="shared" si="1"/>
        <v/>
      </c>
      <c r="B9" s="110"/>
      <c r="C9" s="111"/>
      <c r="D9" s="112"/>
      <c r="E9" s="118"/>
      <c r="F9" s="34"/>
      <c r="G9" s="33"/>
      <c r="H9" s="33"/>
      <c r="I9" s="33"/>
      <c r="J9" s="115"/>
      <c r="K9" s="113"/>
      <c r="L9" s="34"/>
      <c r="M9" s="34"/>
      <c r="N9" s="34"/>
      <c r="O9" s="33"/>
      <c r="P9" s="34"/>
      <c r="Q9" s="33"/>
      <c r="R9" s="34"/>
      <c r="S9" s="34"/>
      <c r="T9" s="34"/>
      <c r="U9" s="34"/>
      <c r="V9" s="34"/>
      <c r="W9" s="109"/>
      <c r="X9" s="109"/>
      <c r="Y9" s="109"/>
      <c r="Z9" s="109"/>
      <c r="AA9" s="109"/>
    </row>
    <row r="10" ht="28.5" customHeight="1">
      <c r="A10" s="11" t="str">
        <f t="shared" si="1"/>
        <v/>
      </c>
      <c r="B10" s="110"/>
      <c r="C10" s="111"/>
      <c r="D10" s="112"/>
      <c r="E10" s="113"/>
      <c r="F10" s="34"/>
      <c r="G10" s="33"/>
      <c r="H10" s="114"/>
      <c r="I10" s="33"/>
      <c r="J10" s="115"/>
      <c r="K10" s="119"/>
      <c r="L10" s="34"/>
      <c r="M10" s="34"/>
      <c r="N10" s="34"/>
      <c r="O10" s="33"/>
      <c r="P10" s="34"/>
      <c r="Q10" s="33"/>
      <c r="R10" s="34"/>
      <c r="S10" s="34"/>
      <c r="T10" s="34"/>
      <c r="U10" s="34"/>
      <c r="V10" s="34"/>
      <c r="W10" s="109"/>
      <c r="X10" s="109"/>
      <c r="Y10" s="109"/>
      <c r="Z10" s="109"/>
      <c r="AA10" s="109"/>
    </row>
    <row r="11" ht="28.5" customHeight="1">
      <c r="A11" s="11" t="str">
        <f t="shared" si="1"/>
        <v/>
      </c>
      <c r="B11" s="110"/>
      <c r="C11" s="111"/>
      <c r="D11" s="112"/>
      <c r="E11" s="113"/>
      <c r="F11" s="34"/>
      <c r="G11" s="33"/>
      <c r="H11" s="33"/>
      <c r="I11" s="33"/>
      <c r="J11" s="115"/>
      <c r="K11" s="119"/>
      <c r="L11" s="115"/>
      <c r="M11" s="34"/>
      <c r="N11" s="114"/>
      <c r="O11" s="33"/>
      <c r="P11" s="34"/>
      <c r="Q11" s="33"/>
      <c r="R11" s="33"/>
      <c r="S11" s="34"/>
      <c r="T11" s="34"/>
      <c r="U11" s="33"/>
      <c r="V11" s="34"/>
      <c r="W11" s="109"/>
      <c r="X11" s="109"/>
      <c r="Y11" s="109"/>
      <c r="Z11" s="109"/>
      <c r="AA11" s="109"/>
    </row>
    <row r="12" ht="28.5" customHeight="1">
      <c r="A12" s="11" t="str">
        <f t="shared" si="1"/>
        <v/>
      </c>
      <c r="B12" s="110"/>
      <c r="C12" s="111"/>
      <c r="D12" s="112"/>
      <c r="E12" s="118"/>
      <c r="F12" s="34"/>
      <c r="G12" s="33"/>
      <c r="H12" s="116"/>
      <c r="I12" s="115"/>
      <c r="J12" s="115"/>
      <c r="K12" s="119"/>
      <c r="L12" s="114"/>
      <c r="M12" s="34"/>
      <c r="N12" s="34"/>
      <c r="O12" s="33"/>
      <c r="P12" s="34"/>
      <c r="Q12" s="33"/>
      <c r="R12" s="34"/>
      <c r="S12" s="34"/>
      <c r="T12" s="34"/>
      <c r="U12" s="34"/>
      <c r="V12" s="34"/>
      <c r="W12" s="109"/>
      <c r="X12" s="109"/>
      <c r="Y12" s="109"/>
      <c r="Z12" s="109"/>
      <c r="AA12" s="109"/>
    </row>
    <row r="13" ht="28.5" customHeight="1">
      <c r="A13" s="11" t="str">
        <f t="shared" si="1"/>
        <v/>
      </c>
      <c r="B13" s="110"/>
      <c r="C13" s="111"/>
      <c r="D13" s="112"/>
      <c r="E13" s="113"/>
      <c r="F13" s="34"/>
      <c r="G13" s="33"/>
      <c r="H13" s="33"/>
      <c r="I13" s="33"/>
      <c r="J13" s="115"/>
      <c r="K13" s="113"/>
      <c r="L13" s="33"/>
      <c r="M13" s="33"/>
      <c r="N13" s="114"/>
      <c r="O13" s="33"/>
      <c r="P13" s="34"/>
      <c r="Q13" s="33"/>
      <c r="R13" s="34"/>
      <c r="S13" s="34"/>
      <c r="T13" s="34"/>
      <c r="U13" s="33"/>
      <c r="V13" s="34"/>
      <c r="W13" s="109"/>
      <c r="X13" s="109"/>
      <c r="Y13" s="109"/>
      <c r="Z13" s="109"/>
      <c r="AA13" s="109"/>
    </row>
    <row r="14" ht="28.5" customHeight="1">
      <c r="A14" s="11" t="str">
        <f t="shared" si="1"/>
        <v/>
      </c>
      <c r="B14" s="110"/>
      <c r="C14" s="111"/>
      <c r="D14" s="112"/>
      <c r="E14" s="113"/>
      <c r="F14" s="34"/>
      <c r="G14" s="33"/>
      <c r="H14" s="115"/>
      <c r="I14" s="33"/>
      <c r="J14" s="115"/>
      <c r="K14" s="113"/>
      <c r="L14" s="34"/>
      <c r="M14" s="34"/>
      <c r="N14" s="34"/>
      <c r="O14" s="33"/>
      <c r="P14" s="34"/>
      <c r="Q14" s="33"/>
      <c r="R14" s="34"/>
      <c r="S14" s="34"/>
      <c r="T14" s="34"/>
      <c r="U14" s="34"/>
      <c r="V14" s="34"/>
      <c r="W14" s="109"/>
      <c r="X14" s="109"/>
      <c r="Y14" s="109"/>
      <c r="Z14" s="109"/>
      <c r="AA14" s="109"/>
    </row>
    <row r="15" ht="28.5" customHeight="1">
      <c r="A15" s="11" t="str">
        <f t="shared" si="1"/>
        <v/>
      </c>
      <c r="B15" s="110"/>
      <c r="C15" s="111"/>
      <c r="D15" s="112"/>
      <c r="E15" s="118"/>
      <c r="F15" s="34"/>
      <c r="G15" s="33"/>
      <c r="H15" s="33"/>
      <c r="I15" s="33"/>
      <c r="J15" s="115"/>
      <c r="K15" s="113"/>
      <c r="L15" s="114"/>
      <c r="M15" s="34"/>
      <c r="N15" s="34"/>
      <c r="O15" s="33"/>
      <c r="P15" s="34"/>
      <c r="Q15" s="33"/>
      <c r="R15" s="34"/>
      <c r="S15" s="34"/>
      <c r="T15" s="34"/>
      <c r="U15" s="34"/>
      <c r="V15" s="34"/>
      <c r="W15" s="109"/>
      <c r="X15" s="109"/>
      <c r="Y15" s="109"/>
      <c r="Z15" s="109"/>
      <c r="AA15" s="109"/>
    </row>
    <row r="16" ht="28.5" customHeight="1">
      <c r="A16" s="11" t="str">
        <f t="shared" si="1"/>
        <v/>
      </c>
      <c r="B16" s="110"/>
      <c r="C16" s="111"/>
      <c r="D16" s="112"/>
      <c r="E16" s="117"/>
      <c r="F16" s="34"/>
      <c r="G16" s="33"/>
      <c r="H16" s="33"/>
      <c r="I16" s="33"/>
      <c r="J16" s="115"/>
      <c r="K16" s="113"/>
      <c r="L16" s="33"/>
      <c r="M16" s="33"/>
      <c r="N16" s="34"/>
      <c r="O16" s="33"/>
      <c r="P16" s="34"/>
      <c r="Q16" s="33"/>
      <c r="R16" s="34"/>
      <c r="S16" s="34"/>
      <c r="T16" s="34"/>
      <c r="U16" s="34"/>
      <c r="V16" s="34"/>
      <c r="W16" s="109"/>
      <c r="X16" s="109"/>
      <c r="Y16" s="109"/>
      <c r="Z16" s="109"/>
      <c r="AA16" s="109"/>
    </row>
    <row r="17" ht="28.5" customHeight="1">
      <c r="A17" s="11" t="str">
        <f t="shared" si="1"/>
        <v/>
      </c>
      <c r="B17" s="110"/>
      <c r="C17" s="111"/>
      <c r="D17" s="112"/>
      <c r="E17" s="117"/>
      <c r="F17" s="34"/>
      <c r="G17" s="33"/>
      <c r="H17" s="33"/>
      <c r="I17" s="33"/>
      <c r="J17" s="115"/>
      <c r="K17" s="113"/>
      <c r="L17" s="116"/>
      <c r="M17" s="114"/>
      <c r="N17" s="34"/>
      <c r="O17" s="33"/>
      <c r="P17" s="34"/>
      <c r="Q17" s="33"/>
      <c r="R17" s="34"/>
      <c r="S17" s="34"/>
      <c r="T17" s="34"/>
      <c r="U17" s="34"/>
      <c r="V17" s="34"/>
      <c r="W17" s="109"/>
      <c r="X17" s="109"/>
      <c r="Y17" s="109"/>
      <c r="Z17" s="109"/>
      <c r="AA17" s="109"/>
    </row>
    <row r="18" ht="28.5" customHeight="1">
      <c r="A18" s="11" t="str">
        <f t="shared" si="1"/>
        <v/>
      </c>
      <c r="B18" s="110"/>
      <c r="C18" s="111"/>
      <c r="D18" s="112"/>
      <c r="E18" s="113"/>
      <c r="F18" s="34"/>
      <c r="G18" s="33"/>
      <c r="H18" s="114"/>
      <c r="I18" s="33"/>
      <c r="J18" s="115"/>
      <c r="K18" s="119"/>
      <c r="L18" s="114"/>
      <c r="M18" s="34"/>
      <c r="N18" s="34"/>
      <c r="O18" s="33"/>
      <c r="P18" s="34"/>
      <c r="Q18" s="33"/>
      <c r="R18" s="34"/>
      <c r="S18" s="34"/>
      <c r="T18" s="34"/>
      <c r="U18" s="34"/>
      <c r="V18" s="34"/>
      <c r="W18" s="109"/>
      <c r="X18" s="109"/>
      <c r="Y18" s="109"/>
      <c r="Z18" s="109"/>
      <c r="AA18" s="109"/>
    </row>
    <row r="19" ht="28.5" customHeight="1">
      <c r="A19" s="11" t="str">
        <f t="shared" si="1"/>
        <v/>
      </c>
      <c r="B19" s="110"/>
      <c r="C19" s="111"/>
      <c r="D19" s="112"/>
      <c r="E19" s="113"/>
      <c r="F19" s="34"/>
      <c r="G19" s="33"/>
      <c r="H19" s="33"/>
      <c r="I19" s="33"/>
      <c r="J19" s="115"/>
      <c r="K19" s="119"/>
      <c r="L19" s="34"/>
      <c r="M19" s="34"/>
      <c r="N19" s="34"/>
      <c r="O19" s="33"/>
      <c r="P19" s="34"/>
      <c r="Q19" s="33"/>
      <c r="R19" s="34"/>
      <c r="S19" s="34"/>
      <c r="T19" s="34"/>
      <c r="U19" s="34"/>
      <c r="V19" s="34"/>
      <c r="W19" s="109"/>
      <c r="X19" s="109"/>
      <c r="Y19" s="109"/>
      <c r="Z19" s="109"/>
      <c r="AA19" s="109"/>
    </row>
    <row r="20" ht="28.5" customHeight="1">
      <c r="A20" s="11" t="str">
        <f t="shared" si="1"/>
        <v/>
      </c>
      <c r="B20" s="110"/>
      <c r="C20" s="111"/>
      <c r="D20" s="112"/>
      <c r="E20" s="117"/>
      <c r="F20" s="34"/>
      <c r="G20" s="33"/>
      <c r="H20" s="33"/>
      <c r="I20" s="33"/>
      <c r="J20" s="115"/>
      <c r="K20" s="119"/>
      <c r="L20" s="33"/>
      <c r="M20" s="33"/>
      <c r="N20" s="34"/>
      <c r="O20" s="33"/>
      <c r="P20" s="34"/>
      <c r="Q20" s="33"/>
      <c r="R20" s="33"/>
      <c r="S20" s="33"/>
      <c r="T20" s="34"/>
      <c r="U20" s="120"/>
      <c r="V20" s="34"/>
      <c r="W20" s="109"/>
      <c r="X20" s="109"/>
      <c r="Y20" s="109"/>
      <c r="Z20" s="109"/>
      <c r="AA20" s="109"/>
    </row>
    <row r="21" ht="128.25" customHeight="1">
      <c r="A21" s="11" t="str">
        <f t="shared" si="1"/>
        <v/>
      </c>
      <c r="B21" s="110"/>
      <c r="C21" s="111"/>
      <c r="D21" s="112"/>
      <c r="E21" s="113"/>
      <c r="F21" s="34"/>
      <c r="G21" s="33"/>
      <c r="H21" s="114"/>
      <c r="I21" s="33"/>
      <c r="J21" s="115"/>
      <c r="K21" s="119"/>
      <c r="L21" s="34"/>
      <c r="M21" s="34"/>
      <c r="N21" s="34"/>
      <c r="O21" s="33"/>
      <c r="P21" s="34"/>
      <c r="Q21" s="33"/>
      <c r="R21" s="34"/>
      <c r="S21" s="34"/>
      <c r="T21" s="34"/>
      <c r="U21" s="34"/>
      <c r="V21" s="34"/>
      <c r="W21" s="109"/>
      <c r="X21" s="109"/>
      <c r="Y21" s="109"/>
      <c r="Z21" s="109"/>
      <c r="AA21" s="109"/>
    </row>
    <row r="22" ht="28.5" customHeight="1">
      <c r="A22" s="11" t="str">
        <f t="shared" si="1"/>
        <v/>
      </c>
      <c r="B22" s="110"/>
      <c r="C22" s="111"/>
      <c r="D22" s="112"/>
      <c r="E22" s="118"/>
      <c r="F22" s="34"/>
      <c r="G22" s="33"/>
      <c r="H22" s="33"/>
      <c r="I22" s="33"/>
      <c r="J22" s="115"/>
      <c r="K22" s="113"/>
      <c r="L22" s="34"/>
      <c r="M22" s="114"/>
      <c r="N22" s="34"/>
      <c r="O22" s="33"/>
      <c r="P22" s="34"/>
      <c r="Q22" s="33"/>
      <c r="R22" s="34"/>
      <c r="S22" s="34"/>
      <c r="T22" s="34"/>
      <c r="U22" s="34"/>
      <c r="V22" s="34"/>
      <c r="W22" s="109"/>
      <c r="X22" s="109"/>
      <c r="Y22" s="109"/>
      <c r="Z22" s="109"/>
      <c r="AA22" s="109"/>
    </row>
    <row r="23" ht="28.5" customHeight="1">
      <c r="A23" s="11" t="str">
        <f t="shared" si="1"/>
        <v/>
      </c>
      <c r="B23" s="110"/>
      <c r="C23" s="111"/>
      <c r="D23" s="112"/>
      <c r="E23" s="113"/>
      <c r="F23" s="34"/>
      <c r="G23" s="33"/>
      <c r="H23" s="114"/>
      <c r="I23" s="33"/>
      <c r="J23" s="115"/>
      <c r="K23" s="119"/>
      <c r="L23" s="116"/>
      <c r="M23" s="114"/>
      <c r="N23" s="34"/>
      <c r="O23" s="33"/>
      <c r="P23" s="34"/>
      <c r="Q23" s="33"/>
      <c r="R23" s="34"/>
      <c r="S23" s="34"/>
      <c r="T23" s="34"/>
      <c r="U23" s="34"/>
      <c r="V23" s="34"/>
      <c r="W23" s="109"/>
      <c r="X23" s="109"/>
      <c r="Y23" s="109"/>
      <c r="Z23" s="109"/>
      <c r="AA23" s="109"/>
    </row>
    <row r="24" ht="28.5" customHeight="1">
      <c r="A24" s="11" t="str">
        <f t="shared" si="1"/>
        <v/>
      </c>
      <c r="B24" s="110"/>
      <c r="C24" s="111"/>
      <c r="D24" s="112"/>
      <c r="E24" s="117"/>
      <c r="F24" s="34"/>
      <c r="G24" s="33"/>
      <c r="H24" s="33"/>
      <c r="I24" s="33"/>
      <c r="J24" s="115"/>
      <c r="K24" s="121"/>
      <c r="L24" s="34"/>
      <c r="M24" s="34"/>
      <c r="N24" s="34"/>
      <c r="O24" s="33"/>
      <c r="P24" s="34"/>
      <c r="Q24" s="33"/>
      <c r="R24" s="34"/>
      <c r="S24" s="34"/>
      <c r="T24" s="34"/>
      <c r="U24" s="34"/>
      <c r="V24" s="34"/>
      <c r="W24" s="109"/>
      <c r="X24" s="109"/>
      <c r="Y24" s="109"/>
      <c r="Z24" s="109"/>
      <c r="AA24" s="109"/>
    </row>
    <row r="25" ht="28.5" customHeight="1">
      <c r="A25" s="11" t="str">
        <f t="shared" si="1"/>
        <v/>
      </c>
      <c r="B25" s="102"/>
      <c r="C25" s="103"/>
      <c r="D25" s="104"/>
      <c r="E25" s="122"/>
      <c r="F25" s="20"/>
      <c r="G25" s="19"/>
      <c r="H25" s="108"/>
      <c r="I25" s="19"/>
      <c r="J25" s="106"/>
      <c r="K25" s="105"/>
      <c r="L25" s="108"/>
      <c r="M25" s="20"/>
      <c r="N25" s="20"/>
      <c r="O25" s="19"/>
      <c r="P25" s="20"/>
      <c r="Q25" s="19"/>
      <c r="R25" s="19"/>
      <c r="S25" s="20"/>
      <c r="T25" s="20"/>
      <c r="U25" s="20"/>
      <c r="V25" s="20"/>
      <c r="W25" s="109"/>
      <c r="X25" s="109"/>
      <c r="Y25" s="109"/>
      <c r="Z25" s="109"/>
      <c r="AA25" s="109"/>
    </row>
    <row r="26" ht="91.5" customHeight="1">
      <c r="A26" s="11" t="str">
        <f t="shared" si="1"/>
        <v/>
      </c>
      <c r="B26" s="102"/>
      <c r="C26" s="103"/>
      <c r="D26" s="104"/>
      <c r="E26" s="105"/>
      <c r="F26" s="20"/>
      <c r="G26" s="19"/>
      <c r="H26" s="19"/>
      <c r="I26" s="19"/>
      <c r="J26" s="106"/>
      <c r="K26" s="123"/>
      <c r="L26" s="68"/>
      <c r="M26" s="108"/>
      <c r="N26" s="20"/>
      <c r="O26" s="19"/>
      <c r="P26" s="20"/>
      <c r="Q26" s="19"/>
      <c r="R26" s="20"/>
      <c r="S26" s="20"/>
      <c r="T26" s="20"/>
      <c r="U26" s="20"/>
      <c r="V26" s="20"/>
      <c r="W26" s="109"/>
      <c r="X26" s="109"/>
      <c r="Y26" s="109"/>
      <c r="Z26" s="109"/>
      <c r="AA26" s="109"/>
    </row>
    <row r="27" ht="93.0" customHeight="1">
      <c r="A27" s="11" t="str">
        <f t="shared" si="1"/>
        <v/>
      </c>
      <c r="B27" s="102"/>
      <c r="C27" s="103"/>
      <c r="D27" s="104"/>
      <c r="E27" s="124"/>
      <c r="F27" s="20"/>
      <c r="G27" s="19"/>
      <c r="H27" s="19"/>
      <c r="I27" s="19"/>
      <c r="J27" s="106"/>
      <c r="K27" s="125"/>
      <c r="L27" s="68"/>
      <c r="M27" s="68"/>
      <c r="N27" s="68"/>
      <c r="O27" s="19"/>
      <c r="P27" s="20"/>
      <c r="Q27" s="19"/>
      <c r="R27" s="19"/>
      <c r="S27" s="20"/>
      <c r="T27" s="20"/>
      <c r="U27" s="19"/>
      <c r="V27" s="20"/>
      <c r="W27" s="109"/>
      <c r="X27" s="109"/>
      <c r="Y27" s="109"/>
      <c r="Z27" s="109"/>
      <c r="AA27" s="109"/>
    </row>
    <row r="28" ht="28.5" customHeight="1">
      <c r="A28" s="11" t="str">
        <f t="shared" si="1"/>
        <v/>
      </c>
      <c r="B28" s="110"/>
      <c r="C28" s="111"/>
      <c r="D28" s="112"/>
      <c r="E28" s="113"/>
      <c r="F28" s="34"/>
      <c r="G28" s="33"/>
      <c r="H28" s="114"/>
      <c r="I28" s="33"/>
      <c r="J28" s="115"/>
      <c r="K28" s="119"/>
      <c r="L28" s="34"/>
      <c r="M28" s="34"/>
      <c r="N28" s="34"/>
      <c r="O28" s="33"/>
      <c r="P28" s="34"/>
      <c r="Q28" s="33"/>
      <c r="R28" s="34"/>
      <c r="S28" s="34"/>
      <c r="T28" s="34"/>
      <c r="U28" s="34"/>
      <c r="V28" s="34"/>
      <c r="W28" s="109"/>
      <c r="X28" s="109"/>
      <c r="Y28" s="109"/>
      <c r="Z28" s="109"/>
      <c r="AA28" s="109"/>
    </row>
    <row r="29" ht="28.5" customHeight="1">
      <c r="A29" s="11" t="str">
        <f t="shared" si="1"/>
        <v/>
      </c>
      <c r="B29" s="102"/>
      <c r="C29" s="103"/>
      <c r="D29" s="104"/>
      <c r="E29" s="124"/>
      <c r="F29" s="20"/>
      <c r="G29" s="19"/>
      <c r="H29" s="68"/>
      <c r="I29" s="19"/>
      <c r="J29" s="106"/>
      <c r="K29" s="105"/>
      <c r="L29" s="126"/>
      <c r="M29" s="68"/>
      <c r="N29" s="20"/>
      <c r="O29" s="19"/>
      <c r="P29" s="20"/>
      <c r="Q29" s="19"/>
      <c r="R29" s="20"/>
      <c r="S29" s="20"/>
      <c r="T29" s="20"/>
      <c r="U29" s="19"/>
      <c r="V29" s="20"/>
      <c r="W29" s="109"/>
      <c r="X29" s="109"/>
      <c r="Y29" s="109"/>
      <c r="Z29" s="109"/>
      <c r="AA29" s="109"/>
    </row>
    <row r="30" ht="28.5" customHeight="1">
      <c r="A30" s="11" t="str">
        <f t="shared" si="1"/>
        <v/>
      </c>
      <c r="B30" s="102"/>
      <c r="C30" s="103"/>
      <c r="D30" s="104"/>
      <c r="E30" s="105"/>
      <c r="F30" s="20"/>
      <c r="G30" s="19"/>
      <c r="H30" s="108"/>
      <c r="I30" s="19"/>
      <c r="J30" s="106"/>
      <c r="K30" s="125"/>
      <c r="L30" s="108"/>
      <c r="M30" s="20"/>
      <c r="N30" s="20"/>
      <c r="O30" s="19"/>
      <c r="P30" s="20"/>
      <c r="Q30" s="19"/>
      <c r="R30" s="20"/>
      <c r="S30" s="20"/>
      <c r="T30" s="20"/>
      <c r="U30" s="20"/>
      <c r="V30" s="20"/>
      <c r="W30" s="109"/>
      <c r="X30" s="109"/>
      <c r="Y30" s="109"/>
      <c r="Z30" s="109"/>
      <c r="AA30" s="109"/>
    </row>
    <row r="31" ht="110.25" customHeight="1">
      <c r="A31" s="11" t="str">
        <f t="shared" si="1"/>
        <v/>
      </c>
      <c r="B31" s="102"/>
      <c r="C31" s="103"/>
      <c r="D31" s="104"/>
      <c r="E31" s="105"/>
      <c r="F31" s="20"/>
      <c r="G31" s="19"/>
      <c r="H31" s="19"/>
      <c r="I31" s="19"/>
      <c r="J31" s="19"/>
      <c r="K31" s="123"/>
      <c r="L31" s="19"/>
      <c r="M31" s="20"/>
      <c r="N31" s="20"/>
      <c r="O31" s="19"/>
      <c r="P31" s="19"/>
      <c r="Q31" s="19"/>
      <c r="R31" s="19"/>
      <c r="S31" s="20"/>
      <c r="T31" s="20"/>
      <c r="U31" s="19"/>
      <c r="V31" s="20"/>
      <c r="W31" s="109"/>
      <c r="X31" s="109"/>
      <c r="Y31" s="109"/>
      <c r="Z31" s="109"/>
      <c r="AA31" s="109"/>
    </row>
    <row r="32" ht="28.5" customHeight="1">
      <c r="A32" s="11" t="str">
        <f t="shared" si="1"/>
        <v/>
      </c>
      <c r="B32" s="102"/>
      <c r="C32" s="103"/>
      <c r="D32" s="104"/>
      <c r="E32" s="105"/>
      <c r="F32" s="20"/>
      <c r="G32" s="19"/>
      <c r="H32" s="19"/>
      <c r="I32" s="19"/>
      <c r="J32" s="106"/>
      <c r="K32" s="123"/>
      <c r="L32" s="19"/>
      <c r="M32" s="20"/>
      <c r="N32" s="20"/>
      <c r="O32" s="19"/>
      <c r="P32" s="20"/>
      <c r="Q32" s="19"/>
      <c r="R32" s="19"/>
      <c r="S32" s="20"/>
      <c r="T32" s="20"/>
      <c r="U32" s="19"/>
      <c r="V32" s="20"/>
      <c r="W32" s="109"/>
      <c r="X32" s="109"/>
      <c r="Y32" s="109"/>
      <c r="Z32" s="109"/>
      <c r="AA32" s="109"/>
    </row>
    <row r="33" ht="28.5" customHeight="1">
      <c r="A33" s="11" t="str">
        <f t="shared" si="1"/>
        <v/>
      </c>
      <c r="B33" s="102"/>
      <c r="C33" s="103"/>
      <c r="D33" s="104"/>
      <c r="E33" s="124"/>
      <c r="F33" s="20"/>
      <c r="G33" s="19"/>
      <c r="H33" s="108"/>
      <c r="I33" s="19"/>
      <c r="J33" s="106"/>
      <c r="K33" s="123"/>
      <c r="L33" s="127"/>
      <c r="M33" s="108"/>
      <c r="N33" s="20"/>
      <c r="O33" s="19"/>
      <c r="P33" s="20"/>
      <c r="Q33" s="19"/>
      <c r="R33" s="20"/>
      <c r="S33" s="20"/>
      <c r="T33" s="20"/>
      <c r="U33" s="20"/>
      <c r="V33" s="20"/>
      <c r="W33" s="109"/>
      <c r="X33" s="109"/>
      <c r="Y33" s="109"/>
      <c r="Z33" s="109"/>
      <c r="AA33" s="109"/>
    </row>
    <row r="34" ht="132.75" customHeight="1">
      <c r="A34" s="11" t="str">
        <f t="shared" si="1"/>
        <v/>
      </c>
      <c r="B34" s="102"/>
      <c r="C34" s="103"/>
      <c r="D34" s="104"/>
      <c r="E34" s="105"/>
      <c r="F34" s="20"/>
      <c r="G34" s="19"/>
      <c r="H34" s="108"/>
      <c r="I34" s="19"/>
      <c r="J34" s="106"/>
      <c r="K34" s="105"/>
      <c r="L34" s="127"/>
      <c r="M34" s="20"/>
      <c r="N34" s="20"/>
      <c r="O34" s="19"/>
      <c r="P34" s="20"/>
      <c r="Q34" s="19"/>
      <c r="R34" s="20"/>
      <c r="S34" s="20"/>
      <c r="T34" s="20"/>
      <c r="U34" s="20"/>
      <c r="V34" s="20"/>
      <c r="W34" s="109"/>
      <c r="X34" s="109"/>
      <c r="Y34" s="109"/>
      <c r="Z34" s="109"/>
      <c r="AA34" s="109"/>
    </row>
    <row r="35" ht="28.5" customHeight="1">
      <c r="A35" s="11" t="str">
        <f t="shared" si="1"/>
        <v/>
      </c>
      <c r="B35" s="102"/>
      <c r="C35" s="103"/>
      <c r="D35" s="104"/>
      <c r="E35" s="124"/>
      <c r="F35" s="20"/>
      <c r="G35" s="19"/>
      <c r="H35" s="19"/>
      <c r="I35" s="19"/>
      <c r="J35" s="106"/>
      <c r="K35" s="105"/>
      <c r="L35" s="106"/>
      <c r="M35" s="19"/>
      <c r="N35" s="20"/>
      <c r="O35" s="19"/>
      <c r="P35" s="20"/>
      <c r="Q35" s="19"/>
      <c r="R35" s="19"/>
      <c r="S35" s="19"/>
      <c r="T35" s="20"/>
      <c r="U35" s="19"/>
      <c r="V35" s="20"/>
      <c r="W35" s="109"/>
      <c r="X35" s="109"/>
      <c r="Y35" s="109"/>
      <c r="Z35" s="109"/>
      <c r="AA35" s="109"/>
    </row>
    <row r="36" ht="130.5" customHeight="1">
      <c r="A36" s="11" t="str">
        <f t="shared" si="1"/>
        <v/>
      </c>
      <c r="B36" s="102"/>
      <c r="C36" s="103"/>
      <c r="D36" s="104"/>
      <c r="E36" s="124"/>
      <c r="F36" s="20"/>
      <c r="G36" s="19"/>
      <c r="H36" s="19"/>
      <c r="I36" s="19"/>
      <c r="J36" s="106"/>
      <c r="K36" s="105"/>
      <c r="L36" s="106"/>
      <c r="M36" s="20"/>
      <c r="N36" s="20"/>
      <c r="O36" s="19"/>
      <c r="P36" s="19"/>
      <c r="Q36" s="19"/>
      <c r="R36" s="20"/>
      <c r="S36" s="19"/>
      <c r="T36" s="20"/>
      <c r="U36" s="19"/>
      <c r="V36" s="20"/>
      <c r="W36" s="109"/>
      <c r="X36" s="109"/>
      <c r="Y36" s="109"/>
      <c r="Z36" s="109"/>
      <c r="AA36" s="109"/>
    </row>
    <row r="37" ht="28.5" customHeight="1">
      <c r="A37" s="11" t="str">
        <f t="shared" si="1"/>
        <v/>
      </c>
      <c r="B37" s="110"/>
      <c r="C37" s="111"/>
      <c r="D37" s="112"/>
      <c r="E37" s="113"/>
      <c r="F37" s="34"/>
      <c r="G37" s="33"/>
      <c r="H37" s="115"/>
      <c r="I37" s="33"/>
      <c r="J37" s="115"/>
      <c r="K37" s="119"/>
      <c r="L37" s="34"/>
      <c r="M37" s="34"/>
      <c r="N37" s="34"/>
      <c r="O37" s="33"/>
      <c r="P37" s="34"/>
      <c r="Q37" s="33"/>
      <c r="R37" s="34"/>
      <c r="S37" s="34"/>
      <c r="T37" s="34"/>
      <c r="U37" s="34"/>
      <c r="V37" s="34"/>
      <c r="W37" s="109"/>
      <c r="X37" s="109"/>
      <c r="Y37" s="109"/>
      <c r="Z37" s="109"/>
      <c r="AA37" s="109"/>
    </row>
    <row r="38" ht="28.5" customHeight="1">
      <c r="A38" s="11" t="str">
        <f t="shared" si="1"/>
        <v/>
      </c>
      <c r="B38" s="110"/>
      <c r="C38" s="111"/>
      <c r="D38" s="112"/>
      <c r="E38" s="113"/>
      <c r="F38" s="34"/>
      <c r="G38" s="33"/>
      <c r="H38" s="33"/>
      <c r="I38" s="33"/>
      <c r="J38" s="115"/>
      <c r="K38" s="113"/>
      <c r="L38" s="69"/>
      <c r="M38" s="69"/>
      <c r="N38" s="34"/>
      <c r="O38" s="33"/>
      <c r="P38" s="34"/>
      <c r="Q38" s="33"/>
      <c r="R38" s="34"/>
      <c r="S38" s="34"/>
      <c r="T38" s="34"/>
      <c r="U38" s="33"/>
      <c r="V38" s="34"/>
      <c r="W38" s="109"/>
      <c r="X38" s="109"/>
      <c r="Y38" s="109"/>
      <c r="Z38" s="109"/>
      <c r="AA38" s="109"/>
    </row>
    <row r="39" ht="126.0" customHeight="1">
      <c r="A39" s="11" t="str">
        <f t="shared" si="1"/>
        <v/>
      </c>
      <c r="B39" s="110"/>
      <c r="C39" s="111"/>
      <c r="D39" s="112"/>
      <c r="E39" s="113"/>
      <c r="F39" s="34"/>
      <c r="G39" s="33"/>
      <c r="H39" s="33"/>
      <c r="I39" s="33"/>
      <c r="J39" s="33"/>
      <c r="K39" s="119"/>
      <c r="L39" s="114"/>
      <c r="M39" s="114"/>
      <c r="N39" s="34"/>
      <c r="O39" s="33"/>
      <c r="P39" s="34"/>
      <c r="Q39" s="33"/>
      <c r="R39" s="34"/>
      <c r="S39" s="34"/>
      <c r="T39" s="34"/>
      <c r="U39" s="34"/>
      <c r="V39" s="34"/>
      <c r="W39" s="109"/>
      <c r="X39" s="109"/>
      <c r="Y39" s="109"/>
      <c r="Z39" s="109"/>
      <c r="AA39" s="109"/>
    </row>
    <row r="40" ht="144.0" customHeight="1">
      <c r="A40" s="11" t="str">
        <f t="shared" si="1"/>
        <v/>
      </c>
      <c r="B40" s="110"/>
      <c r="C40" s="111"/>
      <c r="D40" s="112"/>
      <c r="E40" s="113"/>
      <c r="F40" s="34"/>
      <c r="G40" s="33"/>
      <c r="H40" s="114"/>
      <c r="I40" s="33"/>
      <c r="J40" s="115"/>
      <c r="K40" s="128"/>
      <c r="L40" s="114"/>
      <c r="M40" s="34"/>
      <c r="N40" s="34"/>
      <c r="O40" s="33"/>
      <c r="P40" s="34"/>
      <c r="Q40" s="33"/>
      <c r="R40" s="34"/>
      <c r="S40" s="34"/>
      <c r="T40" s="34"/>
      <c r="U40" s="34"/>
      <c r="V40" s="34"/>
      <c r="W40" s="109"/>
      <c r="X40" s="109"/>
      <c r="Y40" s="109"/>
      <c r="Z40" s="109"/>
      <c r="AA40" s="109"/>
    </row>
    <row r="41" ht="28.5" customHeight="1">
      <c r="A41" s="11" t="str">
        <f t="shared" si="1"/>
        <v/>
      </c>
      <c r="B41" s="110"/>
      <c r="C41" s="111"/>
      <c r="D41" s="112"/>
      <c r="E41" s="113"/>
      <c r="F41" s="34"/>
      <c r="G41" s="33"/>
      <c r="H41" s="33"/>
      <c r="I41" s="33"/>
      <c r="J41" s="115"/>
      <c r="K41" s="113"/>
      <c r="L41" s="33"/>
      <c r="M41" s="69"/>
      <c r="N41" s="34"/>
      <c r="O41" s="33"/>
      <c r="P41" s="34"/>
      <c r="Q41" s="33"/>
      <c r="R41" s="34"/>
      <c r="S41" s="34"/>
      <c r="T41" s="34"/>
      <c r="U41" s="33"/>
      <c r="V41" s="34"/>
      <c r="W41" s="109"/>
      <c r="X41" s="109"/>
      <c r="Y41" s="109"/>
      <c r="Z41" s="109"/>
      <c r="AA41" s="109"/>
    </row>
    <row r="42" ht="133.5" customHeight="1">
      <c r="A42" s="11" t="str">
        <f t="shared" si="1"/>
        <v/>
      </c>
      <c r="B42" s="102"/>
      <c r="C42" s="103"/>
      <c r="D42" s="104"/>
      <c r="E42" s="129"/>
      <c r="F42" s="20"/>
      <c r="G42" s="19"/>
      <c r="H42" s="19"/>
      <c r="I42" s="19"/>
      <c r="J42" s="106"/>
      <c r="K42" s="105"/>
      <c r="L42" s="20"/>
      <c r="M42" s="20"/>
      <c r="N42" s="20"/>
      <c r="O42" s="19"/>
      <c r="P42" s="20"/>
      <c r="Q42" s="19"/>
      <c r="R42" s="20"/>
      <c r="S42" s="20"/>
      <c r="T42" s="20"/>
      <c r="U42" s="19"/>
      <c r="V42" s="20"/>
      <c r="W42" s="109"/>
      <c r="X42" s="109"/>
      <c r="Y42" s="109"/>
      <c r="Z42" s="109"/>
      <c r="AA42" s="109"/>
    </row>
    <row r="43" ht="28.5" customHeight="1">
      <c r="A43" s="11" t="str">
        <f t="shared" si="1"/>
        <v/>
      </c>
      <c r="B43" s="102"/>
      <c r="C43" s="103"/>
      <c r="D43" s="104"/>
      <c r="E43" s="105"/>
      <c r="F43" s="20"/>
      <c r="G43" s="19"/>
      <c r="H43" s="108"/>
      <c r="I43" s="19"/>
      <c r="J43" s="106"/>
      <c r="K43" s="123"/>
      <c r="L43" s="20"/>
      <c r="M43" s="20"/>
      <c r="N43" s="20"/>
      <c r="O43" s="19"/>
      <c r="P43" s="20"/>
      <c r="Q43" s="19"/>
      <c r="R43" s="20"/>
      <c r="S43" s="20"/>
      <c r="T43" s="20"/>
      <c r="U43" s="20"/>
      <c r="V43" s="20"/>
      <c r="W43" s="109"/>
      <c r="X43" s="109"/>
      <c r="Y43" s="109"/>
      <c r="Z43" s="109"/>
      <c r="AA43" s="109"/>
    </row>
    <row r="44" ht="28.5" customHeight="1">
      <c r="A44" s="11" t="str">
        <f t="shared" si="1"/>
        <v/>
      </c>
      <c r="B44" s="102"/>
      <c r="C44" s="103"/>
      <c r="D44" s="104"/>
      <c r="E44" s="122"/>
      <c r="F44" s="20"/>
      <c r="G44" s="19"/>
      <c r="H44" s="108"/>
      <c r="I44" s="19"/>
      <c r="J44" s="106"/>
      <c r="K44" s="123"/>
      <c r="L44" s="130"/>
      <c r="M44" s="20"/>
      <c r="N44" s="20"/>
      <c r="O44" s="19"/>
      <c r="P44" s="20"/>
      <c r="Q44" s="19"/>
      <c r="R44" s="19"/>
      <c r="S44" s="20"/>
      <c r="T44" s="20"/>
      <c r="U44" s="19"/>
      <c r="V44" s="20"/>
      <c r="W44" s="109"/>
      <c r="X44" s="109"/>
      <c r="Y44" s="109"/>
      <c r="Z44" s="109"/>
      <c r="AA44" s="109"/>
    </row>
    <row r="45" ht="88.5" customHeight="1">
      <c r="A45" s="11" t="str">
        <f t="shared" si="1"/>
        <v/>
      </c>
      <c r="B45" s="102"/>
      <c r="C45" s="103"/>
      <c r="D45" s="104"/>
      <c r="E45" s="105"/>
      <c r="F45" s="20"/>
      <c r="G45" s="19"/>
      <c r="H45" s="108"/>
      <c r="I45" s="19"/>
      <c r="J45" s="106"/>
      <c r="K45" s="105"/>
      <c r="L45" s="108"/>
      <c r="M45" s="108"/>
      <c r="N45" s="20"/>
      <c r="O45" s="19"/>
      <c r="P45" s="20"/>
      <c r="Q45" s="19"/>
      <c r="R45" s="20"/>
      <c r="S45" s="20"/>
      <c r="T45" s="20"/>
      <c r="U45" s="20"/>
      <c r="V45" s="20"/>
      <c r="W45" s="109"/>
      <c r="X45" s="109"/>
      <c r="Y45" s="109"/>
      <c r="Z45" s="109"/>
      <c r="AA45" s="109"/>
    </row>
    <row r="46" ht="28.5" customHeight="1">
      <c r="A46" s="11" t="str">
        <f t="shared" si="1"/>
        <v/>
      </c>
      <c r="B46" s="102"/>
      <c r="C46" s="103"/>
      <c r="D46" s="104"/>
      <c r="E46" s="105"/>
      <c r="F46" s="20"/>
      <c r="G46" s="19"/>
      <c r="H46" s="19"/>
      <c r="I46" s="19"/>
      <c r="J46" s="106"/>
      <c r="K46" s="123"/>
      <c r="L46" s="20"/>
      <c r="M46" s="20"/>
      <c r="N46" s="20"/>
      <c r="O46" s="19"/>
      <c r="P46" s="20"/>
      <c r="Q46" s="19"/>
      <c r="R46" s="20"/>
      <c r="S46" s="19"/>
      <c r="T46" s="20"/>
      <c r="U46" s="19"/>
      <c r="V46" s="20"/>
      <c r="W46" s="109"/>
      <c r="X46" s="109"/>
      <c r="Y46" s="109"/>
      <c r="Z46" s="109"/>
      <c r="AA46" s="109"/>
    </row>
    <row r="47" ht="28.5" customHeight="1">
      <c r="A47" s="11" t="str">
        <f t="shared" si="1"/>
        <v/>
      </c>
      <c r="B47" s="102"/>
      <c r="C47" s="103"/>
      <c r="D47" s="104"/>
      <c r="E47" s="105"/>
      <c r="F47" s="20"/>
      <c r="G47" s="19"/>
      <c r="H47" s="19"/>
      <c r="I47" s="19"/>
      <c r="J47" s="106"/>
      <c r="K47" s="105"/>
      <c r="L47" s="68"/>
      <c r="M47" s="20"/>
      <c r="N47" s="20"/>
      <c r="O47" s="19"/>
      <c r="P47" s="20"/>
      <c r="Q47" s="19"/>
      <c r="R47" s="20"/>
      <c r="S47" s="20"/>
      <c r="T47" s="20"/>
      <c r="U47" s="20"/>
      <c r="V47" s="20"/>
      <c r="W47" s="109"/>
      <c r="X47" s="109"/>
      <c r="Y47" s="109"/>
      <c r="Z47" s="109"/>
      <c r="AA47" s="109"/>
    </row>
    <row r="48" ht="28.5" customHeight="1">
      <c r="A48" s="11" t="str">
        <f t="shared" si="1"/>
        <v/>
      </c>
      <c r="B48" s="102"/>
      <c r="C48" s="103"/>
      <c r="D48" s="104"/>
      <c r="E48" s="124"/>
      <c r="F48" s="20"/>
      <c r="G48" s="19"/>
      <c r="H48" s="108"/>
      <c r="I48" s="19"/>
      <c r="J48" s="19"/>
      <c r="K48" s="105"/>
      <c r="L48" s="108"/>
      <c r="M48" s="108"/>
      <c r="N48" s="20"/>
      <c r="O48" s="19"/>
      <c r="P48" s="20"/>
      <c r="Q48" s="19"/>
      <c r="R48" s="19"/>
      <c r="S48" s="20"/>
      <c r="T48" s="20"/>
      <c r="U48" s="20"/>
      <c r="V48" s="20"/>
      <c r="W48" s="109"/>
      <c r="X48" s="109"/>
      <c r="Y48" s="109"/>
      <c r="Z48" s="109"/>
      <c r="AA48" s="109"/>
    </row>
    <row r="49" ht="114.0" customHeight="1">
      <c r="A49" s="11" t="str">
        <f t="shared" si="1"/>
        <v/>
      </c>
      <c r="B49" s="102"/>
      <c r="C49" s="103"/>
      <c r="D49" s="104"/>
      <c r="E49" s="124"/>
      <c r="F49" s="20"/>
      <c r="G49" s="19"/>
      <c r="H49" s="19"/>
      <c r="I49" s="19"/>
      <c r="J49" s="106"/>
      <c r="K49" s="105"/>
      <c r="L49" s="127"/>
      <c r="M49" s="108"/>
      <c r="N49" s="20"/>
      <c r="O49" s="19"/>
      <c r="P49" s="20"/>
      <c r="Q49" s="19"/>
      <c r="R49" s="20"/>
      <c r="S49" s="20"/>
      <c r="T49" s="20"/>
      <c r="U49" s="20"/>
      <c r="V49" s="20"/>
      <c r="W49" s="109"/>
      <c r="X49" s="109"/>
      <c r="Y49" s="109"/>
      <c r="Z49" s="109"/>
      <c r="AA49" s="109"/>
    </row>
    <row r="50" ht="28.5" customHeight="1">
      <c r="A50" s="11" t="str">
        <f t="shared" si="1"/>
        <v/>
      </c>
      <c r="B50" s="102"/>
      <c r="C50" s="103"/>
      <c r="D50" s="104"/>
      <c r="E50" s="124"/>
      <c r="F50" s="20"/>
      <c r="G50" s="19"/>
      <c r="H50" s="19"/>
      <c r="I50" s="19"/>
      <c r="J50" s="106"/>
      <c r="K50" s="123"/>
      <c r="L50" s="108"/>
      <c r="M50" s="20"/>
      <c r="N50" s="20"/>
      <c r="O50" s="19"/>
      <c r="P50" s="20"/>
      <c r="Q50" s="19"/>
      <c r="R50" s="20"/>
      <c r="S50" s="20"/>
      <c r="T50" s="20"/>
      <c r="U50" s="20"/>
      <c r="V50" s="20"/>
      <c r="W50" s="109"/>
      <c r="X50" s="109"/>
      <c r="Y50" s="109"/>
      <c r="Z50" s="109"/>
      <c r="AA50" s="109"/>
    </row>
    <row r="51" ht="28.5" customHeight="1">
      <c r="A51" s="11" t="str">
        <f t="shared" si="1"/>
        <v/>
      </c>
      <c r="B51" s="102"/>
      <c r="C51" s="103"/>
      <c r="D51" s="104"/>
      <c r="E51" s="105"/>
      <c r="F51" s="20"/>
      <c r="G51" s="19"/>
      <c r="H51" s="106"/>
      <c r="I51" s="106"/>
      <c r="J51" s="106"/>
      <c r="K51" s="125"/>
      <c r="L51" s="20"/>
      <c r="M51" s="20"/>
      <c r="N51" s="68"/>
      <c r="O51" s="19"/>
      <c r="P51" s="20"/>
      <c r="Q51" s="19"/>
      <c r="R51" s="20"/>
      <c r="S51" s="20"/>
      <c r="T51" s="20"/>
      <c r="U51" s="20"/>
      <c r="V51" s="20"/>
      <c r="W51" s="109"/>
      <c r="X51" s="109"/>
      <c r="Y51" s="109"/>
      <c r="Z51" s="109"/>
      <c r="AA51" s="109"/>
    </row>
    <row r="52">
      <c r="A52" s="131"/>
      <c r="B52" s="132"/>
      <c r="C52" s="133"/>
      <c r="D52" s="134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5"/>
      <c r="S52" s="135"/>
      <c r="T52" s="133"/>
      <c r="U52" s="135"/>
      <c r="V52" s="133"/>
      <c r="W52" s="56"/>
    </row>
    <row r="53">
      <c r="A53" s="61"/>
      <c r="B53" s="136"/>
      <c r="C53" s="56"/>
      <c r="D53" s="57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9"/>
      <c r="S53" s="59"/>
      <c r="T53" s="56"/>
      <c r="U53" s="59"/>
      <c r="V53" s="56"/>
      <c r="W53" s="56"/>
    </row>
    <row r="54">
      <c r="A54" s="61"/>
      <c r="B54" s="136"/>
      <c r="C54" s="56"/>
      <c r="D54" s="57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9"/>
      <c r="S54" s="59"/>
      <c r="T54" s="56"/>
      <c r="U54" s="59"/>
      <c r="V54" s="56"/>
      <c r="W54" s="56"/>
    </row>
    <row r="55">
      <c r="A55" s="61"/>
      <c r="B55" s="136"/>
      <c r="C55" s="56"/>
      <c r="D55" s="57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9"/>
      <c r="S55" s="59"/>
      <c r="T55" s="56"/>
      <c r="U55" s="59"/>
      <c r="V55" s="56"/>
      <c r="W55" s="56"/>
    </row>
    <row r="56">
      <c r="A56" s="61"/>
      <c r="B56" s="136"/>
      <c r="C56" s="56"/>
      <c r="D56" s="57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9"/>
      <c r="S56" s="59"/>
      <c r="T56" s="56"/>
      <c r="U56" s="59"/>
      <c r="V56" s="56"/>
      <c r="W56" s="56"/>
    </row>
    <row r="57">
      <c r="A57" s="61"/>
      <c r="B57" s="136"/>
      <c r="C57" s="56"/>
      <c r="D57" s="57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9"/>
      <c r="S57" s="59"/>
      <c r="T57" s="56"/>
      <c r="U57" s="59"/>
      <c r="V57" s="56"/>
      <c r="W57" s="56"/>
    </row>
    <row r="58">
      <c r="A58" s="61"/>
      <c r="B58" s="136"/>
      <c r="C58" s="56"/>
      <c r="D58" s="57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9"/>
      <c r="S58" s="59"/>
      <c r="T58" s="56"/>
      <c r="U58" s="59"/>
      <c r="V58" s="56"/>
      <c r="W58" s="56"/>
    </row>
    <row r="59">
      <c r="A59" s="61"/>
      <c r="B59" s="136"/>
      <c r="C59" s="56"/>
      <c r="D59" s="57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9"/>
      <c r="S59" s="59"/>
      <c r="T59" s="56"/>
      <c r="U59" s="59"/>
      <c r="V59" s="56"/>
      <c r="W59" s="56"/>
    </row>
    <row r="60">
      <c r="A60" s="61"/>
      <c r="B60" s="136"/>
      <c r="C60" s="56"/>
      <c r="D60" s="57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9"/>
      <c r="S60" s="59"/>
      <c r="T60" s="56"/>
      <c r="U60" s="59"/>
      <c r="V60" s="56"/>
      <c r="W60" s="56"/>
    </row>
    <row r="61">
      <c r="A61" s="61"/>
      <c r="B61" s="136"/>
      <c r="C61" s="56"/>
      <c r="D61" s="57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9"/>
      <c r="S61" s="59"/>
      <c r="T61" s="56"/>
      <c r="U61" s="59"/>
      <c r="V61" s="56"/>
      <c r="W61" s="56"/>
    </row>
    <row r="62">
      <c r="A62" s="61"/>
      <c r="B62" s="136"/>
      <c r="C62" s="56"/>
      <c r="D62" s="57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9"/>
      <c r="S62" s="59"/>
      <c r="T62" s="56"/>
      <c r="U62" s="59"/>
      <c r="V62" s="56"/>
      <c r="W62" s="56"/>
    </row>
    <row r="63">
      <c r="A63" s="61"/>
      <c r="B63" s="136"/>
      <c r="C63" s="56"/>
      <c r="D63" s="57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9"/>
      <c r="S63" s="59"/>
      <c r="T63" s="56"/>
      <c r="U63" s="59"/>
      <c r="V63" s="56"/>
      <c r="W63" s="56"/>
    </row>
    <row r="64">
      <c r="A64" s="61"/>
      <c r="B64" s="136"/>
      <c r="C64" s="56"/>
      <c r="D64" s="57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9"/>
      <c r="S64" s="59"/>
      <c r="T64" s="56"/>
      <c r="U64" s="59"/>
      <c r="V64" s="56"/>
      <c r="W64" s="56"/>
    </row>
    <row r="65">
      <c r="A65" s="61"/>
      <c r="B65" s="136"/>
      <c r="C65" s="56"/>
      <c r="D65" s="57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9"/>
      <c r="S65" s="59"/>
      <c r="T65" s="56"/>
      <c r="U65" s="59"/>
      <c r="V65" s="56"/>
      <c r="W65" s="56"/>
    </row>
    <row r="66">
      <c r="A66" s="61"/>
      <c r="B66" s="136"/>
      <c r="C66" s="56"/>
      <c r="D66" s="57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9"/>
      <c r="S66" s="59"/>
      <c r="T66" s="56"/>
      <c r="U66" s="59"/>
      <c r="V66" s="56"/>
      <c r="W66" s="56"/>
    </row>
    <row r="67">
      <c r="A67" s="61"/>
      <c r="B67" s="136"/>
      <c r="C67" s="56"/>
      <c r="D67" s="57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9"/>
      <c r="S67" s="59"/>
      <c r="T67" s="56"/>
      <c r="U67" s="59"/>
      <c r="V67" s="56"/>
      <c r="W67" s="56"/>
    </row>
    <row r="68">
      <c r="A68" s="61"/>
      <c r="B68" s="136"/>
      <c r="C68" s="56"/>
      <c r="D68" s="57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9"/>
      <c r="S68" s="59"/>
      <c r="T68" s="56"/>
      <c r="U68" s="59"/>
      <c r="V68" s="56"/>
      <c r="W68" s="56"/>
    </row>
    <row r="69">
      <c r="A69" s="61"/>
      <c r="B69" s="136"/>
      <c r="C69" s="56"/>
      <c r="D69" s="57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9"/>
      <c r="S69" s="59"/>
      <c r="T69" s="56"/>
      <c r="U69" s="59"/>
      <c r="V69" s="56"/>
      <c r="W69" s="56"/>
    </row>
    <row r="70">
      <c r="A70" s="61"/>
      <c r="B70" s="136"/>
      <c r="C70" s="56"/>
      <c r="D70" s="57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9"/>
      <c r="S70" s="59"/>
      <c r="T70" s="56"/>
      <c r="U70" s="59"/>
      <c r="V70" s="56"/>
      <c r="W70" s="56"/>
    </row>
    <row r="71">
      <c r="A71" s="61"/>
      <c r="B71" s="136"/>
      <c r="C71" s="56"/>
      <c r="D71" s="57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9"/>
      <c r="S71" s="59"/>
      <c r="T71" s="56"/>
      <c r="U71" s="59"/>
      <c r="V71" s="56"/>
      <c r="W71" s="56"/>
    </row>
    <row r="72">
      <c r="A72" s="61"/>
      <c r="B72" s="136"/>
      <c r="C72" s="56"/>
      <c r="D72" s="57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9"/>
      <c r="S72" s="59"/>
      <c r="T72" s="56"/>
      <c r="U72" s="59"/>
      <c r="V72" s="56"/>
      <c r="W72" s="56"/>
    </row>
    <row r="73">
      <c r="A73" s="61"/>
      <c r="B73" s="136"/>
      <c r="C73" s="56"/>
      <c r="D73" s="57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9"/>
      <c r="S73" s="59"/>
      <c r="T73" s="56"/>
      <c r="U73" s="59"/>
      <c r="V73" s="56"/>
      <c r="W73" s="56"/>
    </row>
    <row r="74">
      <c r="A74" s="61"/>
      <c r="B74" s="136"/>
      <c r="C74" s="56"/>
      <c r="D74" s="57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9"/>
      <c r="S74" s="59"/>
      <c r="T74" s="56"/>
      <c r="U74" s="59"/>
      <c r="V74" s="56"/>
      <c r="W74" s="56"/>
    </row>
    <row r="75">
      <c r="A75" s="61"/>
      <c r="B75" s="136"/>
      <c r="C75" s="56"/>
      <c r="D75" s="57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9"/>
      <c r="S75" s="59"/>
      <c r="T75" s="56"/>
      <c r="U75" s="59"/>
      <c r="V75" s="56"/>
      <c r="W75" s="56"/>
    </row>
    <row r="76">
      <c r="A76" s="61"/>
      <c r="B76" s="136"/>
      <c r="C76" s="56"/>
      <c r="D76" s="57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9"/>
      <c r="S76" s="59"/>
      <c r="T76" s="56"/>
      <c r="U76" s="59"/>
      <c r="V76" s="56"/>
      <c r="W76" s="56"/>
    </row>
    <row r="77">
      <c r="A77" s="61"/>
      <c r="B77" s="136"/>
      <c r="C77" s="56"/>
      <c r="D77" s="57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9"/>
      <c r="S77" s="59"/>
      <c r="T77" s="56"/>
      <c r="U77" s="59"/>
      <c r="V77" s="56"/>
      <c r="W77" s="56"/>
    </row>
    <row r="78">
      <c r="A78" s="61"/>
      <c r="B78" s="136"/>
      <c r="C78" s="56"/>
      <c r="D78" s="57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9"/>
      <c r="S78" s="59"/>
      <c r="T78" s="56"/>
      <c r="U78" s="59"/>
      <c r="V78" s="56"/>
      <c r="W78" s="56"/>
    </row>
    <row r="79">
      <c r="A79" s="61"/>
      <c r="B79" s="136"/>
      <c r="C79" s="56"/>
      <c r="D79" s="57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9"/>
      <c r="S79" s="59"/>
      <c r="T79" s="56"/>
      <c r="U79" s="59"/>
      <c r="V79" s="56"/>
      <c r="W79" s="56"/>
    </row>
    <row r="80">
      <c r="A80" s="61"/>
      <c r="B80" s="136"/>
      <c r="C80" s="56"/>
      <c r="D80" s="57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9"/>
      <c r="S80" s="59"/>
      <c r="T80" s="56"/>
      <c r="U80" s="59"/>
      <c r="V80" s="56"/>
      <c r="W80" s="56"/>
    </row>
    <row r="81">
      <c r="A81" s="61"/>
      <c r="B81" s="136"/>
      <c r="C81" s="56"/>
      <c r="D81" s="57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9"/>
      <c r="S81" s="59"/>
      <c r="T81" s="56"/>
      <c r="U81" s="59"/>
      <c r="V81" s="56"/>
      <c r="W81" s="56"/>
    </row>
    <row r="82">
      <c r="A82" s="61"/>
      <c r="B82" s="136"/>
      <c r="C82" s="56"/>
      <c r="D82" s="57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9"/>
      <c r="S82" s="59"/>
      <c r="T82" s="56"/>
      <c r="U82" s="59"/>
      <c r="V82" s="56"/>
      <c r="W82" s="56"/>
    </row>
    <row r="83">
      <c r="A83" s="61"/>
      <c r="B83" s="136"/>
      <c r="C83" s="56"/>
      <c r="D83" s="57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9"/>
      <c r="S83" s="59"/>
      <c r="T83" s="56"/>
      <c r="U83" s="59"/>
      <c r="V83" s="56"/>
      <c r="W83" s="56"/>
    </row>
    <row r="84">
      <c r="A84" s="61"/>
      <c r="B84" s="136"/>
      <c r="C84" s="56"/>
      <c r="D84" s="57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9"/>
      <c r="S84" s="59"/>
      <c r="T84" s="56"/>
      <c r="U84" s="59"/>
      <c r="V84" s="56"/>
      <c r="W84" s="56"/>
    </row>
    <row r="85">
      <c r="A85" s="61"/>
      <c r="B85" s="136"/>
      <c r="C85" s="56"/>
      <c r="D85" s="57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9"/>
      <c r="S85" s="59"/>
      <c r="T85" s="56"/>
      <c r="U85" s="59"/>
      <c r="V85" s="56"/>
      <c r="W85" s="56"/>
    </row>
    <row r="86">
      <c r="A86" s="61"/>
      <c r="B86" s="136"/>
      <c r="C86" s="56"/>
      <c r="D86" s="57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9"/>
      <c r="S86" s="59"/>
      <c r="T86" s="56"/>
      <c r="U86" s="59"/>
      <c r="V86" s="56"/>
      <c r="W86" s="56"/>
    </row>
    <row r="87">
      <c r="A87" s="61"/>
      <c r="B87" s="136"/>
      <c r="C87" s="56"/>
      <c r="D87" s="57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9"/>
      <c r="S87" s="59"/>
      <c r="T87" s="56"/>
      <c r="U87" s="59"/>
      <c r="V87" s="56"/>
      <c r="W87" s="56"/>
    </row>
    <row r="88">
      <c r="A88" s="61"/>
      <c r="B88" s="136"/>
      <c r="C88" s="56"/>
      <c r="D88" s="57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9"/>
      <c r="S88" s="59"/>
      <c r="T88" s="56"/>
      <c r="U88" s="59"/>
      <c r="V88" s="56"/>
      <c r="W88" s="56"/>
    </row>
    <row r="89">
      <c r="A89" s="61"/>
      <c r="B89" s="136"/>
      <c r="C89" s="56"/>
      <c r="D89" s="57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9"/>
      <c r="S89" s="59"/>
      <c r="T89" s="56"/>
      <c r="U89" s="59"/>
      <c r="V89" s="56"/>
      <c r="W89" s="56"/>
    </row>
    <row r="90">
      <c r="A90" s="61"/>
      <c r="B90" s="136"/>
      <c r="C90" s="56"/>
      <c r="D90" s="57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9"/>
      <c r="S90" s="59"/>
      <c r="T90" s="56"/>
      <c r="U90" s="59"/>
      <c r="V90" s="56"/>
      <c r="W90" s="56"/>
    </row>
    <row r="91">
      <c r="A91" s="61"/>
      <c r="B91" s="136"/>
      <c r="C91" s="56"/>
      <c r="D91" s="57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9"/>
      <c r="S91" s="59"/>
      <c r="T91" s="56"/>
      <c r="U91" s="59"/>
      <c r="V91" s="56"/>
      <c r="W91" s="56"/>
    </row>
    <row r="92">
      <c r="A92" s="61"/>
      <c r="B92" s="136"/>
      <c r="C92" s="56"/>
      <c r="D92" s="57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9"/>
      <c r="V92" s="56"/>
      <c r="W92" s="56"/>
    </row>
    <row r="93">
      <c r="A93" s="61"/>
      <c r="B93" s="136"/>
      <c r="C93" s="56"/>
      <c r="D93" s="57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9"/>
      <c r="V93" s="56"/>
      <c r="W93" s="56"/>
    </row>
    <row r="94">
      <c r="A94" s="61"/>
      <c r="B94" s="136"/>
      <c r="C94" s="56"/>
      <c r="D94" s="57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9"/>
      <c r="V94" s="56"/>
      <c r="W94" s="56"/>
    </row>
    <row r="95">
      <c r="A95" s="61"/>
      <c r="B95" s="136"/>
      <c r="C95" s="56"/>
      <c r="D95" s="57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9"/>
      <c r="V95" s="56"/>
      <c r="W95" s="56"/>
    </row>
    <row r="96">
      <c r="A96" s="61"/>
      <c r="B96" s="136"/>
      <c r="C96" s="56"/>
      <c r="D96" s="57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9"/>
      <c r="V96" s="56"/>
      <c r="W96" s="56"/>
    </row>
    <row r="97">
      <c r="A97" s="61"/>
      <c r="B97" s="136"/>
      <c r="C97" s="56"/>
      <c r="D97" s="57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9"/>
      <c r="V97" s="56"/>
      <c r="W97" s="56"/>
    </row>
    <row r="98">
      <c r="A98" s="61"/>
      <c r="B98" s="136"/>
      <c r="C98" s="56"/>
      <c r="D98" s="57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9"/>
      <c r="V98" s="56"/>
      <c r="W98" s="56"/>
    </row>
    <row r="99">
      <c r="A99" s="61"/>
      <c r="B99" s="136"/>
      <c r="C99" s="56"/>
      <c r="D99" s="57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9"/>
      <c r="V99" s="56"/>
      <c r="W99" s="56"/>
    </row>
    <row r="100">
      <c r="A100" s="61"/>
      <c r="B100" s="136"/>
      <c r="C100" s="56"/>
      <c r="D100" s="57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9"/>
      <c r="V100" s="56"/>
      <c r="W100" s="56"/>
    </row>
    <row r="101">
      <c r="A101" s="61"/>
      <c r="B101" s="136"/>
      <c r="C101" s="56"/>
      <c r="D101" s="57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9"/>
      <c r="V101" s="56"/>
      <c r="W101" s="56"/>
    </row>
    <row r="102">
      <c r="A102" s="61"/>
      <c r="B102" s="136"/>
      <c r="C102" s="56"/>
      <c r="D102" s="57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9"/>
      <c r="V102" s="56"/>
      <c r="W102" s="56"/>
    </row>
    <row r="103">
      <c r="A103" s="61"/>
      <c r="B103" s="136"/>
      <c r="C103" s="56"/>
      <c r="D103" s="57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9"/>
      <c r="V103" s="56"/>
      <c r="W103" s="56"/>
    </row>
    <row r="104">
      <c r="A104" s="61"/>
      <c r="B104" s="136"/>
      <c r="C104" s="56"/>
      <c r="D104" s="57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9"/>
      <c r="V104" s="56"/>
      <c r="W104" s="56"/>
    </row>
    <row r="105">
      <c r="A105" s="61"/>
      <c r="B105" s="136"/>
      <c r="C105" s="56"/>
      <c r="D105" s="57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9"/>
      <c r="V105" s="56"/>
      <c r="W105" s="56"/>
    </row>
    <row r="106">
      <c r="A106" s="61"/>
      <c r="B106" s="136"/>
      <c r="C106" s="56"/>
      <c r="D106" s="57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9"/>
      <c r="V106" s="56"/>
      <c r="W106" s="56"/>
    </row>
    <row r="107">
      <c r="A107" s="61"/>
      <c r="B107" s="136"/>
      <c r="C107" s="56"/>
      <c r="D107" s="57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9"/>
      <c r="V107" s="56"/>
      <c r="W107" s="56"/>
    </row>
    <row r="108">
      <c r="A108" s="61"/>
      <c r="B108" s="136"/>
      <c r="C108" s="56"/>
      <c r="D108" s="57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9"/>
      <c r="V108" s="56"/>
      <c r="W108" s="56"/>
    </row>
    <row r="109">
      <c r="A109" s="61"/>
      <c r="B109" s="136"/>
      <c r="C109" s="56"/>
      <c r="D109" s="57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9"/>
      <c r="V109" s="56"/>
      <c r="W109" s="56"/>
    </row>
    <row r="110">
      <c r="A110" s="61"/>
      <c r="B110" s="136"/>
      <c r="C110" s="56"/>
      <c r="D110" s="57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9"/>
      <c r="V110" s="56"/>
      <c r="W110" s="56"/>
    </row>
    <row r="111">
      <c r="A111" s="61"/>
      <c r="B111" s="136"/>
      <c r="C111" s="56"/>
      <c r="D111" s="57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9"/>
      <c r="V111" s="56"/>
      <c r="W111" s="56"/>
    </row>
    <row r="112">
      <c r="A112" s="61"/>
      <c r="B112" s="136"/>
      <c r="C112" s="56"/>
      <c r="D112" s="57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9"/>
      <c r="V112" s="56"/>
      <c r="W112" s="56"/>
    </row>
    <row r="113">
      <c r="A113" s="61"/>
      <c r="B113" s="136"/>
      <c r="C113" s="56"/>
      <c r="D113" s="57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9"/>
      <c r="V113" s="56"/>
      <c r="W113" s="56"/>
    </row>
    <row r="114">
      <c r="A114" s="61"/>
      <c r="B114" s="136"/>
      <c r="C114" s="56"/>
      <c r="D114" s="57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9"/>
      <c r="V114" s="56"/>
      <c r="W114" s="56"/>
    </row>
    <row r="115">
      <c r="A115" s="61"/>
      <c r="B115" s="136"/>
      <c r="C115" s="56"/>
      <c r="D115" s="57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9"/>
      <c r="V115" s="56"/>
      <c r="W115" s="56"/>
    </row>
    <row r="116">
      <c r="A116" s="61"/>
      <c r="B116" s="136"/>
      <c r="C116" s="56"/>
      <c r="D116" s="57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9"/>
      <c r="V116" s="56"/>
      <c r="W116" s="56"/>
    </row>
    <row r="117">
      <c r="A117" s="61"/>
      <c r="B117" s="136"/>
      <c r="C117" s="56"/>
      <c r="D117" s="57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9"/>
      <c r="V117" s="56"/>
      <c r="W117" s="56"/>
    </row>
    <row r="118">
      <c r="A118" s="61"/>
      <c r="B118" s="136"/>
      <c r="C118" s="56"/>
      <c r="D118" s="57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9"/>
      <c r="V118" s="56"/>
      <c r="W118" s="56"/>
    </row>
    <row r="119">
      <c r="A119" s="61"/>
      <c r="B119" s="136"/>
      <c r="C119" s="56"/>
      <c r="D119" s="57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9"/>
      <c r="V119" s="56"/>
      <c r="W119" s="56"/>
    </row>
    <row r="120">
      <c r="A120" s="61"/>
      <c r="B120" s="136"/>
      <c r="C120" s="56"/>
      <c r="D120" s="57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9"/>
      <c r="V120" s="56"/>
      <c r="W120" s="56"/>
    </row>
    <row r="121">
      <c r="A121" s="61"/>
      <c r="B121" s="136"/>
      <c r="C121" s="56"/>
      <c r="D121" s="57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9"/>
      <c r="V121" s="56"/>
      <c r="W121" s="56"/>
    </row>
    <row r="122">
      <c r="A122" s="61"/>
      <c r="B122" s="136"/>
      <c r="C122" s="56"/>
      <c r="D122" s="57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9"/>
      <c r="V122" s="56"/>
      <c r="W122" s="56"/>
    </row>
    <row r="123">
      <c r="A123" s="61"/>
      <c r="B123" s="136"/>
      <c r="C123" s="56"/>
      <c r="D123" s="57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9"/>
      <c r="V123" s="56"/>
      <c r="W123" s="56"/>
    </row>
    <row r="124">
      <c r="A124" s="61"/>
      <c r="B124" s="136"/>
      <c r="C124" s="56"/>
      <c r="D124" s="57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9"/>
      <c r="V124" s="56"/>
      <c r="W124" s="56"/>
    </row>
    <row r="125">
      <c r="A125" s="61"/>
      <c r="B125" s="136"/>
      <c r="C125" s="56"/>
      <c r="D125" s="57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9"/>
      <c r="V125" s="56"/>
      <c r="W125" s="56"/>
    </row>
    <row r="126">
      <c r="A126" s="61"/>
      <c r="B126" s="136"/>
      <c r="C126" s="56"/>
      <c r="D126" s="57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9"/>
      <c r="V126" s="56"/>
      <c r="W126" s="56"/>
    </row>
    <row r="127">
      <c r="A127" s="61"/>
      <c r="B127" s="136"/>
      <c r="C127" s="56"/>
      <c r="D127" s="57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9"/>
      <c r="V127" s="56"/>
      <c r="W127" s="56"/>
    </row>
    <row r="128">
      <c r="A128" s="61"/>
      <c r="B128" s="136"/>
      <c r="C128" s="56"/>
      <c r="D128" s="57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9"/>
      <c r="V128" s="56"/>
      <c r="W128" s="56"/>
    </row>
    <row r="129">
      <c r="A129" s="61"/>
      <c r="B129" s="136"/>
      <c r="C129" s="56"/>
      <c r="D129" s="57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9"/>
      <c r="V129" s="56"/>
      <c r="W129" s="56"/>
    </row>
    <row r="130">
      <c r="A130" s="61"/>
      <c r="B130" s="136"/>
      <c r="C130" s="56"/>
      <c r="D130" s="57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9"/>
      <c r="V130" s="56"/>
      <c r="W130" s="56"/>
    </row>
    <row r="131">
      <c r="A131" s="61"/>
      <c r="B131" s="136"/>
      <c r="C131" s="56"/>
      <c r="D131" s="57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9"/>
      <c r="V131" s="56"/>
      <c r="W131" s="56"/>
    </row>
    <row r="132">
      <c r="A132" s="61"/>
      <c r="B132" s="136"/>
      <c r="C132" s="56"/>
      <c r="D132" s="57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9"/>
      <c r="V132" s="56"/>
      <c r="W132" s="56"/>
    </row>
    <row r="133">
      <c r="A133" s="61"/>
      <c r="B133" s="136"/>
      <c r="C133" s="56"/>
      <c r="D133" s="57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9"/>
      <c r="V133" s="56"/>
      <c r="W133" s="56"/>
    </row>
    <row r="134">
      <c r="A134" s="61"/>
      <c r="B134" s="136"/>
      <c r="C134" s="56"/>
      <c r="D134" s="57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9"/>
      <c r="V134" s="56"/>
      <c r="W134" s="56"/>
    </row>
    <row r="135">
      <c r="A135" s="61"/>
      <c r="B135" s="136"/>
      <c r="C135" s="56"/>
      <c r="D135" s="57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9"/>
      <c r="V135" s="56"/>
      <c r="W135" s="56"/>
    </row>
    <row r="136">
      <c r="A136" s="61"/>
      <c r="B136" s="136"/>
      <c r="C136" s="56"/>
      <c r="D136" s="57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9"/>
      <c r="V136" s="56"/>
      <c r="W136" s="56"/>
    </row>
    <row r="137">
      <c r="A137" s="61"/>
      <c r="B137" s="136"/>
      <c r="C137" s="56"/>
      <c r="D137" s="57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9"/>
      <c r="V137" s="56"/>
      <c r="W137" s="56"/>
    </row>
    <row r="138">
      <c r="A138" s="61"/>
      <c r="B138" s="136"/>
      <c r="C138" s="56"/>
      <c r="D138" s="57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9"/>
      <c r="V138" s="56"/>
      <c r="W138" s="56"/>
    </row>
    <row r="139">
      <c r="A139" s="61"/>
      <c r="B139" s="136"/>
      <c r="C139" s="56"/>
      <c r="D139" s="57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9"/>
      <c r="V139" s="56"/>
      <c r="W139" s="56"/>
    </row>
    <row r="140">
      <c r="A140" s="61"/>
      <c r="B140" s="136"/>
      <c r="C140" s="56"/>
      <c r="D140" s="57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9"/>
      <c r="V140" s="56"/>
      <c r="W140" s="56"/>
    </row>
    <row r="141">
      <c r="A141" s="61"/>
      <c r="B141" s="136"/>
      <c r="C141" s="56"/>
      <c r="D141" s="57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9"/>
      <c r="V141" s="56"/>
      <c r="W141" s="56"/>
    </row>
    <row r="142">
      <c r="A142" s="61"/>
      <c r="B142" s="136"/>
      <c r="C142" s="56"/>
      <c r="D142" s="57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9"/>
      <c r="V142" s="56"/>
      <c r="W142" s="56"/>
    </row>
    <row r="143">
      <c r="A143" s="61"/>
      <c r="B143" s="136"/>
      <c r="C143" s="56"/>
      <c r="D143" s="57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9"/>
      <c r="V143" s="56"/>
      <c r="W143" s="56"/>
    </row>
    <row r="144">
      <c r="A144" s="61"/>
      <c r="B144" s="136"/>
      <c r="C144" s="56"/>
      <c r="D144" s="57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9"/>
      <c r="V144" s="56"/>
      <c r="W144" s="56"/>
    </row>
    <row r="145">
      <c r="A145" s="61"/>
      <c r="B145" s="136"/>
      <c r="C145" s="56"/>
      <c r="D145" s="57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9"/>
      <c r="V145" s="56"/>
      <c r="W145" s="56"/>
    </row>
    <row r="146">
      <c r="A146" s="61"/>
      <c r="B146" s="136"/>
      <c r="C146" s="56"/>
      <c r="D146" s="57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9"/>
      <c r="V146" s="56"/>
      <c r="W146" s="56"/>
    </row>
    <row r="147">
      <c r="A147" s="61"/>
      <c r="B147" s="136"/>
      <c r="C147" s="56"/>
      <c r="D147" s="57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9"/>
      <c r="V147" s="56"/>
      <c r="W147" s="56"/>
    </row>
    <row r="148">
      <c r="A148" s="61"/>
      <c r="B148" s="136"/>
      <c r="C148" s="56"/>
      <c r="D148" s="57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9"/>
      <c r="V148" s="56"/>
      <c r="W148" s="56"/>
    </row>
    <row r="149">
      <c r="A149" s="61"/>
      <c r="B149" s="136"/>
      <c r="C149" s="56"/>
      <c r="D149" s="57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9"/>
      <c r="V149" s="56"/>
      <c r="W149" s="56"/>
    </row>
    <row r="150">
      <c r="A150" s="61"/>
      <c r="B150" s="136"/>
      <c r="C150" s="56"/>
      <c r="D150" s="57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9"/>
      <c r="V150" s="56"/>
      <c r="W150" s="56"/>
    </row>
    <row r="151">
      <c r="A151" s="61"/>
      <c r="B151" s="136"/>
      <c r="C151" s="56"/>
      <c r="D151" s="57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9"/>
      <c r="V151" s="56"/>
      <c r="W151" s="56"/>
    </row>
    <row r="152">
      <c r="A152" s="61"/>
      <c r="B152" s="136"/>
      <c r="C152" s="56"/>
      <c r="D152" s="57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9"/>
      <c r="V152" s="56"/>
      <c r="W152" s="56"/>
    </row>
    <row r="153">
      <c r="A153" s="61"/>
      <c r="B153" s="136"/>
      <c r="C153" s="56"/>
      <c r="D153" s="57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9"/>
      <c r="V153" s="56"/>
      <c r="W153" s="56"/>
    </row>
    <row r="154">
      <c r="A154" s="61"/>
      <c r="B154" s="136"/>
      <c r="C154" s="56"/>
      <c r="D154" s="57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9"/>
      <c r="V154" s="56"/>
      <c r="W154" s="56"/>
    </row>
    <row r="155">
      <c r="A155" s="61"/>
      <c r="B155" s="136"/>
      <c r="C155" s="56"/>
      <c r="D155" s="57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9"/>
      <c r="V155" s="56"/>
      <c r="W155" s="56"/>
    </row>
    <row r="156">
      <c r="A156" s="61"/>
      <c r="B156" s="136"/>
      <c r="C156" s="56"/>
      <c r="D156" s="57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9"/>
      <c r="V156" s="56"/>
      <c r="W156" s="56"/>
    </row>
    <row r="157">
      <c r="A157" s="61"/>
      <c r="B157" s="136"/>
      <c r="C157" s="56"/>
      <c r="D157" s="57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9"/>
      <c r="V157" s="56"/>
      <c r="W157" s="56"/>
    </row>
    <row r="158">
      <c r="A158" s="61"/>
      <c r="B158" s="136"/>
      <c r="C158" s="56"/>
      <c r="D158" s="57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9"/>
      <c r="V158" s="56"/>
      <c r="W158" s="56"/>
    </row>
    <row r="159">
      <c r="A159" s="61"/>
      <c r="B159" s="136"/>
      <c r="C159" s="56"/>
      <c r="D159" s="57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9"/>
      <c r="V159" s="56"/>
      <c r="W159" s="56"/>
    </row>
    <row r="160">
      <c r="A160" s="61"/>
      <c r="B160" s="136"/>
      <c r="C160" s="56"/>
      <c r="D160" s="57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9"/>
      <c r="V160" s="56"/>
      <c r="W160" s="56"/>
    </row>
    <row r="161">
      <c r="A161" s="61"/>
      <c r="B161" s="136"/>
      <c r="C161" s="56"/>
      <c r="D161" s="57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9"/>
      <c r="V161" s="56"/>
      <c r="W161" s="56"/>
    </row>
    <row r="162">
      <c r="A162" s="61"/>
      <c r="B162" s="136"/>
      <c r="C162" s="56"/>
      <c r="D162" s="57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9"/>
      <c r="V162" s="56"/>
      <c r="W162" s="56"/>
    </row>
    <row r="163">
      <c r="A163" s="61"/>
      <c r="B163" s="136"/>
      <c r="C163" s="56"/>
      <c r="D163" s="57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9"/>
      <c r="V163" s="56"/>
      <c r="W163" s="56"/>
    </row>
    <row r="164">
      <c r="A164" s="61"/>
      <c r="B164" s="136"/>
      <c r="C164" s="56"/>
      <c r="D164" s="57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9"/>
      <c r="V164" s="56"/>
      <c r="W164" s="56"/>
    </row>
    <row r="165">
      <c r="A165" s="61"/>
      <c r="B165" s="136"/>
      <c r="C165" s="56"/>
      <c r="D165" s="57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9"/>
      <c r="V165" s="56"/>
      <c r="W165" s="56"/>
    </row>
    <row r="166">
      <c r="A166" s="61"/>
      <c r="B166" s="136"/>
      <c r="C166" s="56"/>
      <c r="D166" s="57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9"/>
      <c r="V166" s="56"/>
      <c r="W166" s="56"/>
    </row>
    <row r="167">
      <c r="A167" s="61"/>
      <c r="B167" s="136"/>
      <c r="C167" s="56"/>
      <c r="D167" s="57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9"/>
      <c r="V167" s="56"/>
      <c r="W167" s="56"/>
    </row>
    <row r="168">
      <c r="A168" s="61"/>
      <c r="B168" s="136"/>
      <c r="C168" s="56"/>
      <c r="D168" s="57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9"/>
      <c r="V168" s="56"/>
      <c r="W168" s="56"/>
    </row>
    <row r="169">
      <c r="A169" s="61"/>
      <c r="B169" s="136"/>
      <c r="C169" s="56"/>
      <c r="D169" s="57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9"/>
      <c r="V169" s="56"/>
      <c r="W169" s="56"/>
    </row>
    <row r="170">
      <c r="A170" s="61"/>
      <c r="B170" s="136"/>
      <c r="C170" s="56"/>
      <c r="D170" s="57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9"/>
      <c r="V170" s="56"/>
      <c r="W170" s="56"/>
    </row>
    <row r="171">
      <c r="A171" s="61"/>
      <c r="B171" s="136"/>
      <c r="C171" s="56"/>
      <c r="D171" s="57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9"/>
      <c r="V171" s="56"/>
      <c r="W171" s="56"/>
    </row>
    <row r="172">
      <c r="A172" s="61"/>
      <c r="B172" s="136"/>
      <c r="C172" s="56"/>
      <c r="D172" s="57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9"/>
      <c r="V172" s="56"/>
      <c r="W172" s="56"/>
    </row>
    <row r="173">
      <c r="A173" s="61"/>
      <c r="B173" s="136"/>
      <c r="C173" s="56"/>
      <c r="D173" s="57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9"/>
      <c r="V173" s="56"/>
      <c r="W173" s="56"/>
    </row>
    <row r="174">
      <c r="A174" s="62"/>
      <c r="B174" s="137"/>
    </row>
    <row r="175">
      <c r="A175" s="62"/>
      <c r="B175" s="137"/>
    </row>
    <row r="176">
      <c r="A176" s="62"/>
      <c r="B176" s="137"/>
    </row>
    <row r="177">
      <c r="A177" s="62"/>
      <c r="B177" s="137"/>
    </row>
    <row r="178">
      <c r="A178" s="62"/>
      <c r="B178" s="137"/>
    </row>
    <row r="179">
      <c r="A179" s="62"/>
      <c r="B179" s="137"/>
    </row>
    <row r="180">
      <c r="A180" s="62"/>
      <c r="B180" s="137"/>
    </row>
    <row r="181">
      <c r="A181" s="62"/>
      <c r="B181" s="137"/>
    </row>
    <row r="182">
      <c r="A182" s="62"/>
      <c r="B182" s="137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P1"/>
    <mergeCell ref="Q1:Q2"/>
    <mergeCell ref="R1:R2"/>
    <mergeCell ref="S1:S2"/>
    <mergeCell ref="T1:T2"/>
    <mergeCell ref="U1:U2"/>
    <mergeCell ref="V1:V2"/>
    <mergeCell ref="H1:H2"/>
    <mergeCell ref="I1:I2"/>
    <mergeCell ref="J1:J2"/>
    <mergeCell ref="K1:K2"/>
    <mergeCell ref="L1:L2"/>
    <mergeCell ref="M1:M2"/>
    <mergeCell ref="N1:N2"/>
  </mergeCells>
  <dataValidations>
    <dataValidation type="list" allowBlank="1" sqref="R3:R51">
      <formula1>"Action,IC,BRD,Ner,CV,CMS"</formula1>
    </dataValidation>
    <dataValidation type="list" allowBlank="1" sqref="S3:S51">
      <formula1>"Out of scope,Processing,Fixed,To be processed"</formula1>
    </dataValidation>
    <dataValidation type="list" allowBlank="1" sqref="O3:O51">
      <formula1>"Succeeded,Failed,Out of scope,Not sure,Trash"</formula1>
    </dataValidation>
    <dataValidation type="list" allowBlank="1" sqref="T3:T51">
      <formula1>"Ok,Not as expected,Not ok"</formula1>
    </dataValidation>
    <dataValidation type="list" allowBlank="1" sqref="Q3:Q51">
      <formula1>"Succeeded,As expected,Failed,Out of scope,Not sure,Trash"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5.0"/>
    <col customWidth="1" min="5" max="5" width="23.14"/>
    <col customWidth="1" min="9" max="9" width="49.71"/>
    <col customWidth="1" min="10" max="10" width="13.57"/>
  </cols>
  <sheetData>
    <row r="1">
      <c r="A1" s="62"/>
      <c r="B1" s="62"/>
      <c r="H1" s="62"/>
      <c r="W1" s="138" t="s">
        <v>563</v>
      </c>
      <c r="X1" s="139" t="s">
        <v>564</v>
      </c>
    </row>
    <row r="2">
      <c r="A2" s="140" t="s">
        <v>565</v>
      </c>
      <c r="B2" s="140" t="s">
        <v>566</v>
      </c>
      <c r="G2" s="141" t="s">
        <v>567</v>
      </c>
      <c r="H2" s="142" t="s">
        <v>568</v>
      </c>
      <c r="K2" s="141" t="s">
        <v>569</v>
      </c>
      <c r="L2" s="142" t="s">
        <v>568</v>
      </c>
      <c r="W2" s="138" t="s">
        <v>33</v>
      </c>
      <c r="X2" s="143" t="s">
        <v>34</v>
      </c>
    </row>
    <row r="3">
      <c r="A3" s="144" t="s">
        <v>570</v>
      </c>
      <c r="B3" s="144">
        <v>22.0</v>
      </c>
      <c r="G3" s="145" t="s">
        <v>33</v>
      </c>
      <c r="H3" s="146">
        <f>countif(W2:W995,"Succeeded")</f>
        <v>115</v>
      </c>
      <c r="K3" s="145" t="s">
        <v>33</v>
      </c>
      <c r="L3" s="146">
        <f>countif(X2:X995,"Succeeded")</f>
        <v>15</v>
      </c>
      <c r="W3" s="138" t="s">
        <v>38</v>
      </c>
    </row>
    <row r="4">
      <c r="A4" s="144" t="s">
        <v>571</v>
      </c>
      <c r="B4" s="144">
        <v>19.0</v>
      </c>
      <c r="G4" s="145" t="s">
        <v>572</v>
      </c>
      <c r="H4" s="146">
        <f>countif(W2:W995,"As Expected")</f>
        <v>13</v>
      </c>
      <c r="K4" s="145" t="s">
        <v>572</v>
      </c>
      <c r="L4" s="146">
        <f>countif(X3:X995,"As Expected")</f>
        <v>29</v>
      </c>
      <c r="W4" s="138" t="s">
        <v>50</v>
      </c>
      <c r="X4" s="143" t="s">
        <v>50</v>
      </c>
    </row>
    <row r="5">
      <c r="A5" s="144" t="s">
        <v>573</v>
      </c>
      <c r="B5" s="144">
        <v>21.0</v>
      </c>
      <c r="G5" s="145" t="s">
        <v>117</v>
      </c>
      <c r="H5" s="146">
        <f>countif(W2:W995,"Failed")</f>
        <v>14</v>
      </c>
      <c r="K5" s="145" t="s">
        <v>117</v>
      </c>
      <c r="L5" s="146">
        <f>countif(X2:X995,"Failed")</f>
        <v>8</v>
      </c>
      <c r="W5" s="138" t="s">
        <v>50</v>
      </c>
    </row>
    <row r="6">
      <c r="A6" s="144" t="s">
        <v>574</v>
      </c>
      <c r="B6" s="144">
        <v>9.0</v>
      </c>
      <c r="G6" s="145" t="s">
        <v>575</v>
      </c>
      <c r="H6" s="146">
        <f>countif(W2:W995,"Out of Scope")</f>
        <v>21</v>
      </c>
      <c r="K6" s="145" t="s">
        <v>575</v>
      </c>
      <c r="L6" s="146">
        <f>countif(X5:X995,"Out of Scope")</f>
        <v>17</v>
      </c>
      <c r="W6" s="138" t="s">
        <v>33</v>
      </c>
      <c r="X6" s="143" t="s">
        <v>34</v>
      </c>
    </row>
    <row r="7">
      <c r="A7" s="147"/>
      <c r="B7" s="62"/>
      <c r="G7" s="145" t="s">
        <v>50</v>
      </c>
      <c r="H7" s="146">
        <f>countif(W2:W995,"Trash")</f>
        <v>4</v>
      </c>
      <c r="K7" s="145" t="s">
        <v>50</v>
      </c>
      <c r="L7" s="146">
        <f>countif(X6:X995,"Trash")</f>
        <v>2</v>
      </c>
      <c r="W7" s="138" t="s">
        <v>33</v>
      </c>
    </row>
    <row r="8">
      <c r="A8" s="147"/>
      <c r="B8" s="62"/>
      <c r="H8" s="62"/>
      <c r="W8" s="138" t="s">
        <v>38</v>
      </c>
      <c r="X8" s="143" t="s">
        <v>38</v>
      </c>
    </row>
    <row r="9">
      <c r="A9" s="62"/>
      <c r="B9" s="62"/>
      <c r="W9" s="138" t="s">
        <v>38</v>
      </c>
      <c r="X9" s="143" t="s">
        <v>38</v>
      </c>
    </row>
    <row r="10">
      <c r="A10" s="62"/>
      <c r="B10" s="62"/>
      <c r="H10" s="62"/>
      <c r="W10" s="138" t="s">
        <v>38</v>
      </c>
    </row>
    <row r="11">
      <c r="A11" s="62"/>
      <c r="B11" s="62"/>
      <c r="H11" s="62"/>
      <c r="W11" s="138" t="s">
        <v>33</v>
      </c>
      <c r="X11" s="143" t="s">
        <v>34</v>
      </c>
    </row>
    <row r="12">
      <c r="A12" s="62"/>
      <c r="B12" s="62"/>
      <c r="H12" s="62"/>
      <c r="W12" s="138" t="s">
        <v>33</v>
      </c>
    </row>
    <row r="13">
      <c r="A13" s="148" t="s">
        <v>576</v>
      </c>
      <c r="B13" s="149"/>
      <c r="C13" s="6"/>
      <c r="D13" s="150" t="s">
        <v>577</v>
      </c>
      <c r="E13" s="151" t="s">
        <v>578</v>
      </c>
      <c r="F13" s="149"/>
      <c r="G13" s="6"/>
      <c r="H13" s="140" t="s">
        <v>579</v>
      </c>
      <c r="I13" s="152" t="s">
        <v>580</v>
      </c>
      <c r="K13" s="153" t="s">
        <v>581</v>
      </c>
      <c r="L13" s="149"/>
      <c r="M13" s="6"/>
      <c r="W13" s="138" t="s">
        <v>33</v>
      </c>
    </row>
    <row r="14">
      <c r="A14" s="154" t="s">
        <v>582</v>
      </c>
      <c r="B14" s="149"/>
      <c r="C14" s="6"/>
      <c r="D14" s="155"/>
      <c r="E14" s="156" t="s">
        <v>583</v>
      </c>
      <c r="F14" s="157"/>
      <c r="G14" s="158"/>
      <c r="H14" s="159">
        <v>43831.0</v>
      </c>
      <c r="I14" s="160" t="s">
        <v>584</v>
      </c>
      <c r="J14" s="161"/>
      <c r="K14" s="156" t="s">
        <v>585</v>
      </c>
      <c r="L14" s="157"/>
      <c r="M14" s="158"/>
      <c r="W14" s="138" t="s">
        <v>33</v>
      </c>
    </row>
    <row r="15">
      <c r="A15" s="154" t="s">
        <v>586</v>
      </c>
      <c r="B15" s="149"/>
      <c r="C15" s="6"/>
      <c r="D15" s="155"/>
      <c r="E15" s="156" t="s">
        <v>587</v>
      </c>
      <c r="F15" s="157"/>
      <c r="G15" s="158"/>
      <c r="H15" s="162">
        <v>2.0</v>
      </c>
      <c r="I15" s="160" t="s">
        <v>588</v>
      </c>
      <c r="J15" s="161"/>
      <c r="K15" s="163" t="s">
        <v>589</v>
      </c>
      <c r="L15" s="149"/>
      <c r="M15" s="6"/>
      <c r="W15" s="138" t="s">
        <v>33</v>
      </c>
      <c r="X15" s="143" t="s">
        <v>34</v>
      </c>
    </row>
    <row r="16">
      <c r="A16" s="154" t="s">
        <v>590</v>
      </c>
      <c r="B16" s="149"/>
      <c r="C16" s="6"/>
      <c r="D16" s="155"/>
      <c r="E16" s="156" t="s">
        <v>591</v>
      </c>
      <c r="F16" s="157"/>
      <c r="G16" s="158"/>
      <c r="H16" s="162">
        <v>2.0</v>
      </c>
      <c r="I16" s="160" t="s">
        <v>592</v>
      </c>
      <c r="J16" s="161"/>
      <c r="K16" s="163"/>
      <c r="L16" s="149"/>
      <c r="M16" s="6"/>
      <c r="W16" s="138" t="s">
        <v>33</v>
      </c>
    </row>
    <row r="17">
      <c r="A17" s="154" t="s">
        <v>593</v>
      </c>
      <c r="B17" s="149"/>
      <c r="C17" s="6"/>
      <c r="D17" s="155"/>
      <c r="E17" s="156" t="s">
        <v>594</v>
      </c>
      <c r="F17" s="157"/>
      <c r="G17" s="158"/>
      <c r="H17" s="162">
        <v>2.0</v>
      </c>
      <c r="I17" s="164" t="s">
        <v>595</v>
      </c>
      <c r="J17" s="161"/>
      <c r="K17" s="156"/>
      <c r="L17" s="157"/>
      <c r="M17" s="158"/>
      <c r="W17" s="138" t="s">
        <v>117</v>
      </c>
    </row>
    <row r="18">
      <c r="A18" s="165" t="s">
        <v>596</v>
      </c>
      <c r="B18" s="149"/>
      <c r="C18" s="6"/>
      <c r="D18" s="155"/>
      <c r="E18" s="156" t="s">
        <v>597</v>
      </c>
      <c r="F18" s="157"/>
      <c r="G18" s="158"/>
      <c r="H18" s="159">
        <v>43831.0</v>
      </c>
      <c r="I18" s="164" t="s">
        <v>598</v>
      </c>
      <c r="J18" s="161"/>
      <c r="K18" s="156"/>
      <c r="L18" s="157"/>
      <c r="M18" s="158"/>
      <c r="W18" s="138" t="s">
        <v>33</v>
      </c>
    </row>
    <row r="19">
      <c r="A19" s="156" t="s">
        <v>585</v>
      </c>
      <c r="B19" s="157"/>
      <c r="C19" s="158"/>
      <c r="D19" s="155"/>
      <c r="E19" s="166" t="s">
        <v>599</v>
      </c>
      <c r="F19" s="157"/>
      <c r="G19" s="158"/>
      <c r="H19" s="159">
        <v>43831.0</v>
      </c>
      <c r="I19" s="160" t="s">
        <v>600</v>
      </c>
      <c r="J19" s="161"/>
      <c r="K19" s="167" t="s">
        <v>601</v>
      </c>
      <c r="L19" s="157"/>
      <c r="M19" s="158"/>
      <c r="W19" s="138" t="s">
        <v>38</v>
      </c>
      <c r="X19" s="143" t="s">
        <v>38</v>
      </c>
    </row>
    <row r="20">
      <c r="A20" s="168" t="s">
        <v>602</v>
      </c>
      <c r="B20" s="149"/>
      <c r="C20" s="6"/>
      <c r="D20" s="169"/>
      <c r="E20" s="170" t="s">
        <v>603</v>
      </c>
      <c r="F20" s="157"/>
      <c r="G20" s="158"/>
      <c r="H20" s="162">
        <v>2.0</v>
      </c>
      <c r="I20" s="171" t="s">
        <v>604</v>
      </c>
      <c r="J20" s="161"/>
      <c r="W20" s="138" t="s">
        <v>38</v>
      </c>
    </row>
    <row r="21">
      <c r="A21" s="62"/>
      <c r="B21" s="62"/>
      <c r="D21" s="169"/>
      <c r="E21" s="170" t="s">
        <v>605</v>
      </c>
      <c r="F21" s="157"/>
      <c r="G21" s="158"/>
      <c r="H21" s="162" t="s">
        <v>606</v>
      </c>
      <c r="I21" s="172" t="s">
        <v>607</v>
      </c>
      <c r="J21" s="161"/>
      <c r="W21" s="138" t="s">
        <v>33</v>
      </c>
    </row>
    <row r="22">
      <c r="A22" s="62"/>
      <c r="B22" s="62"/>
      <c r="D22" s="169"/>
      <c r="E22" s="170" t="s">
        <v>608</v>
      </c>
      <c r="F22" s="157"/>
      <c r="G22" s="158"/>
      <c r="H22" s="162">
        <v>2.0</v>
      </c>
      <c r="I22" s="172" t="s">
        <v>609</v>
      </c>
      <c r="J22" s="161"/>
      <c r="W22" s="138" t="s">
        <v>33</v>
      </c>
      <c r="X22" s="143" t="s">
        <v>38</v>
      </c>
    </row>
    <row r="23">
      <c r="A23" s="62"/>
      <c r="B23" s="62"/>
      <c r="D23" s="169"/>
      <c r="E23" s="170" t="s">
        <v>610</v>
      </c>
      <c r="F23" s="157"/>
      <c r="G23" s="158"/>
      <c r="H23" s="162">
        <v>2.0</v>
      </c>
      <c r="I23" s="171" t="s">
        <v>611</v>
      </c>
      <c r="J23" s="161"/>
      <c r="W23" s="138" t="s">
        <v>117</v>
      </c>
    </row>
    <row r="24">
      <c r="A24" s="62"/>
      <c r="B24" s="62"/>
      <c r="D24" s="169"/>
      <c r="E24" s="170" t="s">
        <v>612</v>
      </c>
      <c r="F24" s="157"/>
      <c r="G24" s="158"/>
      <c r="H24" s="162">
        <v>2.0</v>
      </c>
      <c r="I24" s="171" t="s">
        <v>613</v>
      </c>
      <c r="J24" s="161"/>
      <c r="W24" s="138" t="s">
        <v>33</v>
      </c>
      <c r="X24" s="143" t="s">
        <v>33</v>
      </c>
    </row>
    <row r="25">
      <c r="A25" s="62"/>
      <c r="B25" s="62"/>
      <c r="D25" s="169"/>
      <c r="E25" s="167" t="s">
        <v>614</v>
      </c>
      <c r="F25" s="157"/>
      <c r="G25" s="158"/>
      <c r="H25" s="173" t="s">
        <v>615</v>
      </c>
      <c r="W25" s="138" t="s">
        <v>33</v>
      </c>
    </row>
    <row r="26">
      <c r="A26" s="62"/>
      <c r="B26" s="62"/>
      <c r="H26" s="173" t="s">
        <v>616</v>
      </c>
      <c r="W26" s="138" t="s">
        <v>33</v>
      </c>
    </row>
    <row r="27">
      <c r="A27" s="62"/>
      <c r="B27" s="62"/>
      <c r="H27" s="173" t="s">
        <v>617</v>
      </c>
      <c r="W27" s="138" t="s">
        <v>33</v>
      </c>
      <c r="X27" s="143" t="s">
        <v>34</v>
      </c>
    </row>
    <row r="28">
      <c r="A28" s="62"/>
      <c r="B28" s="62"/>
      <c r="H28" s="62"/>
      <c r="W28" s="138" t="s">
        <v>33</v>
      </c>
    </row>
    <row r="29">
      <c r="A29" s="62"/>
      <c r="B29" s="62"/>
      <c r="H29" s="62"/>
      <c r="W29" s="138" t="s">
        <v>33</v>
      </c>
      <c r="X29" s="143" t="s">
        <v>34</v>
      </c>
    </row>
    <row r="30">
      <c r="A30" s="140" t="s">
        <v>579</v>
      </c>
      <c r="B30" s="140" t="s">
        <v>566</v>
      </c>
      <c r="G30" s="174" t="s">
        <v>618</v>
      </c>
      <c r="I30" s="174" t="s">
        <v>619</v>
      </c>
      <c r="W30" s="138" t="s">
        <v>33</v>
      </c>
      <c r="X30" s="143" t="s">
        <v>38</v>
      </c>
    </row>
    <row r="31">
      <c r="A31" s="175">
        <v>43831.0</v>
      </c>
      <c r="B31" s="144">
        <v>10.0</v>
      </c>
      <c r="G31" s="176" t="s">
        <v>620</v>
      </c>
      <c r="I31" s="176" t="s">
        <v>621</v>
      </c>
      <c r="W31" s="138" t="s">
        <v>38</v>
      </c>
    </row>
    <row r="32">
      <c r="A32" s="144">
        <v>2.0</v>
      </c>
      <c r="B32" s="144">
        <v>17.0</v>
      </c>
      <c r="G32" s="176" t="s">
        <v>622</v>
      </c>
      <c r="I32" s="176" t="s">
        <v>623</v>
      </c>
      <c r="W32" s="138" t="s">
        <v>38</v>
      </c>
    </row>
    <row r="33">
      <c r="A33" s="144" t="s">
        <v>624</v>
      </c>
      <c r="B33" s="144">
        <v>45.0</v>
      </c>
      <c r="G33" s="176" t="s">
        <v>625</v>
      </c>
      <c r="I33" s="176" t="s">
        <v>626</v>
      </c>
      <c r="W33" s="138" t="s">
        <v>38</v>
      </c>
    </row>
    <row r="34">
      <c r="A34" s="62"/>
      <c r="B34" s="62"/>
      <c r="I34" s="176" t="s">
        <v>627</v>
      </c>
      <c r="W34" s="138" t="s">
        <v>33</v>
      </c>
      <c r="X34" s="143" t="s">
        <v>33</v>
      </c>
    </row>
    <row r="35">
      <c r="A35" s="62"/>
      <c r="B35" s="62"/>
      <c r="W35" s="138" t="s">
        <v>33</v>
      </c>
    </row>
    <row r="36">
      <c r="A36" s="62"/>
      <c r="B36" s="62"/>
      <c r="W36" s="138" t="s">
        <v>33</v>
      </c>
    </row>
    <row r="37">
      <c r="A37" s="62"/>
      <c r="B37" s="62"/>
      <c r="H37" s="62"/>
      <c r="W37" s="138" t="s">
        <v>33</v>
      </c>
    </row>
    <row r="38">
      <c r="A38" s="62"/>
      <c r="B38" s="62"/>
      <c r="H38" s="62"/>
      <c r="W38" s="138" t="s">
        <v>33</v>
      </c>
      <c r="X38" s="143" t="s">
        <v>33</v>
      </c>
    </row>
    <row r="39">
      <c r="A39" s="62"/>
      <c r="B39" s="62"/>
      <c r="H39" s="62"/>
      <c r="W39" s="138" t="s">
        <v>33</v>
      </c>
    </row>
    <row r="40">
      <c r="A40" s="62"/>
      <c r="B40" s="62"/>
      <c r="H40" s="62"/>
      <c r="W40" s="138" t="s">
        <v>33</v>
      </c>
    </row>
    <row r="41">
      <c r="A41" s="62"/>
      <c r="B41" s="62"/>
      <c r="H41" s="62"/>
      <c r="W41" s="138" t="s">
        <v>33</v>
      </c>
    </row>
    <row r="42">
      <c r="A42" s="62"/>
      <c r="B42" s="62"/>
      <c r="H42" s="62"/>
      <c r="W42" s="138" t="s">
        <v>33</v>
      </c>
    </row>
    <row r="43">
      <c r="A43" s="62"/>
      <c r="B43" s="62"/>
      <c r="H43" s="62"/>
      <c r="W43" s="138" t="s">
        <v>33</v>
      </c>
      <c r="X43" s="143" t="s">
        <v>33</v>
      </c>
    </row>
    <row r="44">
      <c r="A44" s="62"/>
      <c r="B44" s="62"/>
      <c r="H44" s="62"/>
      <c r="W44" s="138" t="s">
        <v>33</v>
      </c>
      <c r="X44" s="143" t="s">
        <v>33</v>
      </c>
    </row>
    <row r="45">
      <c r="A45" s="62"/>
      <c r="B45" s="62"/>
      <c r="H45" s="62"/>
      <c r="W45" s="138" t="s">
        <v>33</v>
      </c>
      <c r="X45" s="143" t="s">
        <v>33</v>
      </c>
    </row>
    <row r="46">
      <c r="A46" s="62"/>
      <c r="B46" s="62"/>
      <c r="H46" s="62"/>
      <c r="W46" s="138" t="s">
        <v>33</v>
      </c>
    </row>
    <row r="47">
      <c r="A47" s="62"/>
      <c r="B47" s="62"/>
      <c r="H47" s="62"/>
      <c r="W47" s="138" t="s">
        <v>33</v>
      </c>
      <c r="X47" s="143" t="s">
        <v>38</v>
      </c>
    </row>
    <row r="48">
      <c r="A48" s="62"/>
      <c r="B48" s="62"/>
      <c r="H48" s="62"/>
      <c r="W48" s="138" t="s">
        <v>33</v>
      </c>
    </row>
    <row r="49">
      <c r="A49" s="62"/>
      <c r="B49" s="62"/>
      <c r="H49" s="62"/>
      <c r="W49" s="138" t="s">
        <v>38</v>
      </c>
    </row>
    <row r="50">
      <c r="A50" s="62"/>
      <c r="B50" s="62"/>
      <c r="H50" s="62"/>
      <c r="W50" s="138" t="s">
        <v>33</v>
      </c>
      <c r="X50" s="143" t="s">
        <v>34</v>
      </c>
    </row>
    <row r="51">
      <c r="A51" s="62"/>
      <c r="B51" s="62"/>
      <c r="H51" s="62"/>
      <c r="W51" s="138" t="s">
        <v>33</v>
      </c>
    </row>
    <row r="52">
      <c r="A52" s="62"/>
      <c r="B52" s="62"/>
      <c r="H52" s="62"/>
      <c r="W52" s="138" t="s">
        <v>50</v>
      </c>
      <c r="X52" s="143" t="s">
        <v>50</v>
      </c>
    </row>
    <row r="53">
      <c r="A53" s="62"/>
      <c r="B53" s="62"/>
      <c r="H53" s="62"/>
      <c r="W53" s="138" t="s">
        <v>38</v>
      </c>
      <c r="X53" s="143" t="s">
        <v>38</v>
      </c>
    </row>
    <row r="54">
      <c r="A54" s="62"/>
      <c r="B54" s="62"/>
      <c r="H54" s="62"/>
      <c r="W54" s="138" t="s">
        <v>50</v>
      </c>
      <c r="X54" s="143" t="s">
        <v>50</v>
      </c>
    </row>
    <row r="55">
      <c r="A55" s="62"/>
      <c r="B55" s="62"/>
      <c r="H55" s="62"/>
      <c r="W55" s="177" t="s">
        <v>38</v>
      </c>
      <c r="X55" s="143" t="s">
        <v>38</v>
      </c>
    </row>
    <row r="56">
      <c r="A56" s="62"/>
      <c r="B56" s="62"/>
      <c r="H56" s="62"/>
      <c r="W56" s="177" t="s">
        <v>33</v>
      </c>
      <c r="X56" s="178" t="s">
        <v>33</v>
      </c>
    </row>
    <row r="57">
      <c r="A57" s="62"/>
      <c r="B57" s="62"/>
      <c r="H57" s="62"/>
      <c r="W57" s="177" t="s">
        <v>33</v>
      </c>
    </row>
    <row r="58">
      <c r="A58" s="62"/>
      <c r="B58" s="62"/>
      <c r="H58" s="62"/>
      <c r="W58" s="179"/>
      <c r="X58" s="180"/>
    </row>
    <row r="59">
      <c r="A59" s="62"/>
      <c r="B59" s="62"/>
      <c r="H59" s="62"/>
      <c r="W59" s="177" t="s">
        <v>33</v>
      </c>
      <c r="X59" s="143" t="s">
        <v>34</v>
      </c>
    </row>
    <row r="60">
      <c r="A60" s="62"/>
      <c r="B60" s="62"/>
      <c r="H60" s="62"/>
      <c r="W60" s="177" t="s">
        <v>33</v>
      </c>
      <c r="X60" s="143" t="s">
        <v>34</v>
      </c>
    </row>
    <row r="61">
      <c r="A61" s="62"/>
      <c r="B61" s="62"/>
      <c r="H61" s="62"/>
      <c r="W61" s="177" t="s">
        <v>33</v>
      </c>
    </row>
    <row r="62">
      <c r="A62" s="62"/>
      <c r="B62" s="62"/>
      <c r="H62" s="62"/>
      <c r="W62" s="177" t="s">
        <v>33</v>
      </c>
      <c r="X62" s="143" t="s">
        <v>33</v>
      </c>
    </row>
    <row r="63">
      <c r="A63" s="62"/>
      <c r="B63" s="62"/>
      <c r="H63" s="62"/>
      <c r="W63" s="177" t="s">
        <v>33</v>
      </c>
    </row>
    <row r="64">
      <c r="A64" s="62"/>
      <c r="B64" s="62"/>
      <c r="H64" s="62"/>
      <c r="W64" s="177" t="s">
        <v>33</v>
      </c>
      <c r="X64" s="143" t="s">
        <v>38</v>
      </c>
    </row>
    <row r="65">
      <c r="A65" s="62"/>
      <c r="B65" s="62"/>
      <c r="H65" s="62"/>
      <c r="W65" s="177" t="s">
        <v>38</v>
      </c>
    </row>
    <row r="66">
      <c r="A66" s="62"/>
      <c r="B66" s="62"/>
      <c r="H66" s="62"/>
      <c r="W66" s="177" t="s">
        <v>33</v>
      </c>
    </row>
    <row r="67">
      <c r="A67" s="62"/>
      <c r="B67" s="62"/>
      <c r="H67" s="62"/>
      <c r="W67" s="177" t="s">
        <v>33</v>
      </c>
    </row>
    <row r="68">
      <c r="A68" s="62"/>
      <c r="B68" s="62"/>
      <c r="H68" s="62"/>
      <c r="W68" s="177" t="s">
        <v>33</v>
      </c>
      <c r="X68" s="143" t="s">
        <v>33</v>
      </c>
    </row>
    <row r="69">
      <c r="A69" s="62"/>
      <c r="B69" s="62"/>
      <c r="H69" s="62"/>
      <c r="W69" s="177" t="s">
        <v>33</v>
      </c>
    </row>
    <row r="70">
      <c r="A70" s="62"/>
      <c r="B70" s="62"/>
      <c r="H70" s="62"/>
      <c r="W70" s="177" t="s">
        <v>33</v>
      </c>
    </row>
    <row r="71">
      <c r="A71" s="62"/>
      <c r="B71" s="62"/>
      <c r="H71" s="62"/>
      <c r="W71" s="177" t="s">
        <v>33</v>
      </c>
      <c r="X71" s="143" t="s">
        <v>117</v>
      </c>
    </row>
    <row r="72">
      <c r="A72" s="62"/>
      <c r="B72" s="62"/>
      <c r="H72" s="62"/>
      <c r="W72" s="177" t="s">
        <v>33</v>
      </c>
    </row>
    <row r="73">
      <c r="A73" s="62"/>
      <c r="B73" s="62"/>
      <c r="H73" s="62"/>
      <c r="W73" s="177" t="s">
        <v>117</v>
      </c>
    </row>
    <row r="74">
      <c r="A74" s="62"/>
      <c r="B74" s="62"/>
      <c r="H74" s="62"/>
      <c r="W74" s="177" t="s">
        <v>33</v>
      </c>
      <c r="X74" s="143" t="s">
        <v>117</v>
      </c>
    </row>
    <row r="75">
      <c r="A75" s="62"/>
      <c r="B75" s="62"/>
      <c r="H75" s="62"/>
      <c r="W75" s="177" t="s">
        <v>33</v>
      </c>
    </row>
    <row r="76">
      <c r="A76" s="62"/>
      <c r="B76" s="62"/>
      <c r="H76" s="62"/>
      <c r="W76" s="177" t="s">
        <v>117</v>
      </c>
    </row>
    <row r="77">
      <c r="A77" s="62"/>
      <c r="B77" s="62"/>
      <c r="H77" s="62"/>
      <c r="W77" s="177" t="s">
        <v>33</v>
      </c>
      <c r="X77" s="143" t="s">
        <v>34</v>
      </c>
    </row>
    <row r="78">
      <c r="A78" s="62"/>
      <c r="B78" s="62"/>
      <c r="H78" s="62"/>
      <c r="W78" s="177" t="s">
        <v>117</v>
      </c>
      <c r="X78" s="143" t="s">
        <v>117</v>
      </c>
    </row>
    <row r="79">
      <c r="A79" s="62"/>
      <c r="B79" s="62"/>
      <c r="H79" s="62"/>
      <c r="W79" s="177" t="s">
        <v>117</v>
      </c>
    </row>
    <row r="80">
      <c r="A80" s="62"/>
      <c r="B80" s="62"/>
      <c r="H80" s="62"/>
      <c r="W80" s="177" t="s">
        <v>33</v>
      </c>
      <c r="X80" s="143" t="s">
        <v>34</v>
      </c>
    </row>
    <row r="81">
      <c r="A81" s="62"/>
      <c r="B81" s="62"/>
      <c r="H81" s="62"/>
      <c r="W81" s="177" t="s">
        <v>34</v>
      </c>
    </row>
    <row r="82">
      <c r="A82" s="62"/>
      <c r="B82" s="62"/>
      <c r="H82" s="62"/>
      <c r="W82" s="177" t="s">
        <v>34</v>
      </c>
    </row>
    <row r="83">
      <c r="A83" s="62"/>
      <c r="B83" s="62"/>
      <c r="H83" s="62"/>
      <c r="W83" s="177" t="s">
        <v>34</v>
      </c>
    </row>
    <row r="84">
      <c r="A84" s="62"/>
      <c r="B84" s="62"/>
      <c r="H84" s="62"/>
      <c r="W84" s="177" t="s">
        <v>34</v>
      </c>
    </row>
    <row r="85">
      <c r="A85" s="62"/>
      <c r="B85" s="62"/>
      <c r="H85" s="62"/>
      <c r="W85" s="177" t="s">
        <v>34</v>
      </c>
    </row>
    <row r="86">
      <c r="A86" s="62"/>
      <c r="B86" s="62"/>
      <c r="H86" s="62"/>
      <c r="W86" s="177" t="s">
        <v>34</v>
      </c>
    </row>
    <row r="87">
      <c r="A87" s="62"/>
      <c r="B87" s="62"/>
      <c r="H87" s="62"/>
      <c r="W87" s="177" t="s">
        <v>34</v>
      </c>
    </row>
    <row r="88">
      <c r="A88" s="62"/>
      <c r="B88" s="62"/>
      <c r="H88" s="62"/>
      <c r="W88" s="177" t="s">
        <v>34</v>
      </c>
    </row>
    <row r="89">
      <c r="A89" s="62"/>
      <c r="B89" s="62"/>
      <c r="H89" s="62"/>
      <c r="W89" s="177" t="s">
        <v>34</v>
      </c>
    </row>
    <row r="90">
      <c r="A90" s="62"/>
      <c r="B90" s="62"/>
      <c r="H90" s="62"/>
      <c r="W90" s="177" t="s">
        <v>34</v>
      </c>
    </row>
    <row r="91">
      <c r="A91" s="62"/>
      <c r="B91" s="62"/>
      <c r="H91" s="62"/>
      <c r="W91" s="177" t="s">
        <v>33</v>
      </c>
    </row>
    <row r="92">
      <c r="A92" s="62"/>
      <c r="B92" s="62"/>
      <c r="H92" s="62"/>
      <c r="W92" s="177" t="s">
        <v>33</v>
      </c>
      <c r="X92" s="143" t="s">
        <v>117</v>
      </c>
    </row>
    <row r="93">
      <c r="A93" s="62"/>
      <c r="B93" s="62"/>
      <c r="H93" s="62"/>
      <c r="W93" s="177" t="s">
        <v>117</v>
      </c>
    </row>
    <row r="94">
      <c r="A94" s="62"/>
      <c r="B94" s="62"/>
      <c r="H94" s="62"/>
      <c r="W94" s="177" t="s">
        <v>117</v>
      </c>
    </row>
    <row r="95">
      <c r="A95" s="62"/>
      <c r="B95" s="62"/>
      <c r="H95" s="62"/>
      <c r="W95" s="177" t="s">
        <v>33</v>
      </c>
      <c r="X95" s="143" t="s">
        <v>33</v>
      </c>
    </row>
    <row r="96">
      <c r="A96" s="62"/>
      <c r="B96" s="62"/>
      <c r="H96" s="62"/>
      <c r="W96" s="177" t="s">
        <v>33</v>
      </c>
      <c r="X96" s="143" t="s">
        <v>33</v>
      </c>
    </row>
    <row r="97">
      <c r="A97" s="62"/>
      <c r="B97" s="62"/>
      <c r="H97" s="62"/>
      <c r="W97" s="177" t="s">
        <v>33</v>
      </c>
    </row>
    <row r="98">
      <c r="A98" s="62"/>
      <c r="B98" s="62"/>
      <c r="H98" s="62"/>
      <c r="W98" s="177" t="s">
        <v>33</v>
      </c>
      <c r="X98" s="143" t="s">
        <v>38</v>
      </c>
    </row>
    <row r="99">
      <c r="A99" s="62"/>
      <c r="B99" s="62"/>
      <c r="H99" s="62"/>
      <c r="W99" s="177" t="s">
        <v>33</v>
      </c>
    </row>
    <row r="100">
      <c r="A100" s="62"/>
      <c r="B100" s="62"/>
      <c r="H100" s="62"/>
      <c r="W100" s="177" t="s">
        <v>34</v>
      </c>
    </row>
    <row r="101">
      <c r="A101" s="62"/>
      <c r="B101" s="62"/>
      <c r="H101" s="62"/>
      <c r="W101" s="177" t="s">
        <v>38</v>
      </c>
    </row>
    <row r="102">
      <c r="A102" s="62"/>
      <c r="B102" s="62"/>
      <c r="H102" s="62"/>
      <c r="W102" s="177" t="s">
        <v>33</v>
      </c>
    </row>
    <row r="103">
      <c r="A103" s="62"/>
      <c r="B103" s="62"/>
      <c r="H103" s="62"/>
      <c r="W103" s="177" t="s">
        <v>33</v>
      </c>
    </row>
    <row r="104">
      <c r="A104" s="62"/>
      <c r="B104" s="62"/>
      <c r="H104" s="62"/>
      <c r="W104" s="177" t="s">
        <v>38</v>
      </c>
      <c r="X104" s="143" t="s">
        <v>38</v>
      </c>
    </row>
    <row r="105">
      <c r="A105" s="62"/>
      <c r="B105" s="62"/>
      <c r="H105" s="62"/>
      <c r="W105" s="177" t="s">
        <v>33</v>
      </c>
    </row>
    <row r="106">
      <c r="A106" s="62"/>
      <c r="B106" s="62"/>
      <c r="H106" s="62"/>
      <c r="W106" s="177" t="s">
        <v>33</v>
      </c>
      <c r="X106" s="143" t="s">
        <v>34</v>
      </c>
    </row>
    <row r="107">
      <c r="A107" s="62"/>
      <c r="B107" s="62"/>
      <c r="H107" s="62"/>
      <c r="W107" s="177" t="s">
        <v>33</v>
      </c>
    </row>
    <row r="108">
      <c r="A108" s="62"/>
      <c r="B108" s="62"/>
      <c r="H108" s="62"/>
      <c r="W108" s="177" t="s">
        <v>33</v>
      </c>
      <c r="X108" s="143" t="s">
        <v>33</v>
      </c>
    </row>
    <row r="109">
      <c r="A109" s="62"/>
      <c r="B109" s="62"/>
      <c r="H109" s="62"/>
      <c r="W109" s="177" t="s">
        <v>33</v>
      </c>
    </row>
    <row r="110">
      <c r="A110" s="62"/>
      <c r="B110" s="62"/>
      <c r="H110" s="62"/>
      <c r="W110" s="177" t="s">
        <v>33</v>
      </c>
      <c r="X110" s="143" t="s">
        <v>33</v>
      </c>
    </row>
    <row r="111">
      <c r="A111" s="62"/>
      <c r="B111" s="62"/>
      <c r="H111" s="62"/>
      <c r="W111" s="177" t="s">
        <v>33</v>
      </c>
    </row>
    <row r="112">
      <c r="A112" s="62"/>
      <c r="B112" s="62"/>
      <c r="H112" s="62"/>
      <c r="W112" s="177" t="s">
        <v>33</v>
      </c>
      <c r="X112" s="178" t="s">
        <v>34</v>
      </c>
    </row>
    <row r="113">
      <c r="A113" s="62"/>
      <c r="B113" s="62"/>
      <c r="H113" s="62"/>
      <c r="W113" s="177" t="s">
        <v>33</v>
      </c>
    </row>
    <row r="114">
      <c r="A114" s="62"/>
      <c r="B114" s="62"/>
      <c r="H114" s="62"/>
      <c r="W114" s="179"/>
      <c r="X114" s="180"/>
    </row>
    <row r="115">
      <c r="A115" s="62"/>
      <c r="B115" s="62"/>
      <c r="H115" s="62"/>
      <c r="W115" s="177" t="s">
        <v>33</v>
      </c>
      <c r="X115" s="143" t="s">
        <v>34</v>
      </c>
    </row>
    <row r="116">
      <c r="A116" s="62"/>
      <c r="B116" s="62"/>
      <c r="H116" s="62"/>
      <c r="W116" s="177" t="s">
        <v>33</v>
      </c>
    </row>
    <row r="117">
      <c r="A117" s="62"/>
      <c r="B117" s="62"/>
      <c r="H117" s="62"/>
      <c r="W117" s="177" t="s">
        <v>33</v>
      </c>
      <c r="X117" s="143" t="s">
        <v>34</v>
      </c>
    </row>
    <row r="118">
      <c r="A118" s="62"/>
      <c r="B118" s="62"/>
      <c r="H118" s="62"/>
      <c r="W118" s="177" t="s">
        <v>33</v>
      </c>
      <c r="X118" s="143" t="s">
        <v>34</v>
      </c>
    </row>
    <row r="119">
      <c r="A119" s="62"/>
      <c r="B119" s="62"/>
      <c r="H119" s="62"/>
      <c r="W119" s="177" t="s">
        <v>33</v>
      </c>
    </row>
    <row r="120">
      <c r="A120" s="62"/>
      <c r="B120" s="62"/>
      <c r="H120" s="62"/>
      <c r="W120" s="177" t="s">
        <v>33</v>
      </c>
      <c r="X120" s="143" t="s">
        <v>117</v>
      </c>
    </row>
    <row r="121">
      <c r="A121" s="62"/>
      <c r="B121" s="62"/>
      <c r="H121" s="62"/>
      <c r="W121" s="177" t="s">
        <v>33</v>
      </c>
    </row>
    <row r="122">
      <c r="A122" s="62"/>
      <c r="B122" s="62"/>
      <c r="H122" s="62"/>
      <c r="W122" s="177" t="s">
        <v>117</v>
      </c>
    </row>
    <row r="123">
      <c r="A123" s="62"/>
      <c r="B123" s="62"/>
      <c r="H123" s="62"/>
      <c r="W123" s="177" t="s">
        <v>38</v>
      </c>
      <c r="X123" s="143" t="s">
        <v>38</v>
      </c>
    </row>
    <row r="124">
      <c r="A124" s="62"/>
      <c r="B124" s="62"/>
      <c r="H124" s="62"/>
      <c r="W124" s="177" t="s">
        <v>117</v>
      </c>
    </row>
    <row r="125">
      <c r="A125" s="62"/>
      <c r="B125" s="62"/>
      <c r="H125" s="62"/>
      <c r="W125" s="177" t="s">
        <v>33</v>
      </c>
      <c r="X125" s="143" t="s">
        <v>34</v>
      </c>
    </row>
    <row r="126">
      <c r="A126" s="62"/>
      <c r="B126" s="62"/>
      <c r="H126" s="62"/>
      <c r="W126" s="177" t="s">
        <v>33</v>
      </c>
    </row>
    <row r="127">
      <c r="A127" s="62"/>
      <c r="B127" s="62"/>
      <c r="H127" s="62"/>
      <c r="W127" s="177" t="s">
        <v>33</v>
      </c>
    </row>
    <row r="128">
      <c r="A128" s="62"/>
      <c r="B128" s="62"/>
      <c r="H128" s="62"/>
      <c r="W128" s="177" t="s">
        <v>33</v>
      </c>
    </row>
    <row r="129">
      <c r="A129" s="62"/>
      <c r="B129" s="62"/>
      <c r="H129" s="62"/>
      <c r="W129" s="177" t="s">
        <v>33</v>
      </c>
    </row>
    <row r="130">
      <c r="A130" s="62"/>
      <c r="B130" s="62"/>
      <c r="H130" s="62"/>
      <c r="W130" s="177" t="s">
        <v>33</v>
      </c>
    </row>
    <row r="131">
      <c r="A131" s="62"/>
      <c r="B131" s="62"/>
      <c r="H131" s="62"/>
      <c r="W131" s="177" t="s">
        <v>33</v>
      </c>
      <c r="X131" s="143" t="s">
        <v>117</v>
      </c>
    </row>
    <row r="132">
      <c r="A132" s="62"/>
      <c r="B132" s="62"/>
      <c r="H132" s="62"/>
      <c r="W132" s="177" t="s">
        <v>117</v>
      </c>
    </row>
    <row r="133">
      <c r="A133" s="62"/>
      <c r="B133" s="62"/>
      <c r="H133" s="62"/>
      <c r="W133" s="177" t="s">
        <v>33</v>
      </c>
    </row>
    <row r="134">
      <c r="A134" s="62"/>
      <c r="B134" s="62"/>
      <c r="H134" s="62"/>
      <c r="W134" s="177" t="s">
        <v>33</v>
      </c>
    </row>
    <row r="135">
      <c r="A135" s="62"/>
      <c r="B135" s="62"/>
      <c r="H135" s="62"/>
      <c r="W135" s="177" t="s">
        <v>33</v>
      </c>
      <c r="X135" s="143" t="s">
        <v>34</v>
      </c>
    </row>
    <row r="136">
      <c r="A136" s="62"/>
      <c r="B136" s="62"/>
      <c r="H136" s="62"/>
      <c r="W136" s="177" t="s">
        <v>33</v>
      </c>
      <c r="X136" s="143" t="s">
        <v>34</v>
      </c>
    </row>
    <row r="137">
      <c r="A137" s="62"/>
      <c r="B137" s="62"/>
      <c r="H137" s="62"/>
      <c r="W137" s="177" t="s">
        <v>33</v>
      </c>
      <c r="X137" s="143" t="s">
        <v>34</v>
      </c>
    </row>
    <row r="138">
      <c r="A138" s="62"/>
      <c r="B138" s="62"/>
      <c r="H138" s="62"/>
      <c r="W138" s="177" t="s">
        <v>33</v>
      </c>
    </row>
    <row r="139">
      <c r="A139" s="62"/>
      <c r="B139" s="62"/>
      <c r="H139" s="62"/>
      <c r="W139" s="177" t="s">
        <v>38</v>
      </c>
      <c r="X139" s="143" t="s">
        <v>38</v>
      </c>
    </row>
    <row r="140">
      <c r="A140" s="62"/>
      <c r="B140" s="62"/>
      <c r="H140" s="62"/>
      <c r="W140" s="177" t="s">
        <v>33</v>
      </c>
      <c r="X140" s="143" t="s">
        <v>34</v>
      </c>
    </row>
    <row r="141">
      <c r="A141" s="62"/>
      <c r="B141" s="62"/>
      <c r="H141" s="62"/>
      <c r="W141" s="177" t="s">
        <v>33</v>
      </c>
    </row>
    <row r="142">
      <c r="A142" s="62"/>
      <c r="B142" s="62"/>
      <c r="H142" s="62"/>
      <c r="W142" s="177" t="s">
        <v>33</v>
      </c>
      <c r="X142" s="143" t="s">
        <v>34</v>
      </c>
    </row>
    <row r="143">
      <c r="A143" s="62"/>
      <c r="B143" s="62"/>
      <c r="H143" s="62"/>
      <c r="W143" s="177" t="s">
        <v>33</v>
      </c>
      <c r="X143" s="143" t="s">
        <v>33</v>
      </c>
    </row>
    <row r="144">
      <c r="A144" s="62"/>
      <c r="B144" s="62"/>
      <c r="H144" s="62"/>
      <c r="W144" s="177" t="s">
        <v>33</v>
      </c>
    </row>
    <row r="145">
      <c r="A145" s="62"/>
      <c r="B145" s="62"/>
      <c r="H145" s="62"/>
      <c r="W145" s="177" t="s">
        <v>117</v>
      </c>
      <c r="X145" s="143" t="s">
        <v>117</v>
      </c>
    </row>
    <row r="146">
      <c r="A146" s="62"/>
      <c r="B146" s="62"/>
      <c r="H146" s="62"/>
      <c r="W146" s="177" t="s">
        <v>117</v>
      </c>
    </row>
    <row r="147">
      <c r="A147" s="62"/>
      <c r="B147" s="62"/>
      <c r="H147" s="62"/>
      <c r="W147" s="178" t="s">
        <v>477</v>
      </c>
      <c r="X147" s="143" t="s">
        <v>477</v>
      </c>
    </row>
    <row r="148">
      <c r="A148" s="62"/>
      <c r="B148" s="62"/>
      <c r="H148" s="62"/>
      <c r="W148" s="178" t="s">
        <v>477</v>
      </c>
    </row>
    <row r="149">
      <c r="A149" s="62"/>
      <c r="B149" s="62"/>
      <c r="H149" s="62"/>
      <c r="W149" s="178" t="s">
        <v>477</v>
      </c>
    </row>
    <row r="150">
      <c r="A150" s="62"/>
      <c r="B150" s="62"/>
      <c r="H150" s="62"/>
      <c r="W150" s="178" t="s">
        <v>477</v>
      </c>
    </row>
    <row r="151">
      <c r="A151" s="62"/>
      <c r="B151" s="62"/>
      <c r="H151" s="62"/>
      <c r="W151" s="178" t="s">
        <v>477</v>
      </c>
    </row>
    <row r="152">
      <c r="A152" s="62"/>
      <c r="B152" s="62"/>
      <c r="H152" s="62"/>
      <c r="W152" s="178" t="s">
        <v>477</v>
      </c>
    </row>
    <row r="153">
      <c r="A153" s="62"/>
      <c r="B153" s="62"/>
      <c r="H153" s="62"/>
      <c r="W153" s="178" t="s">
        <v>477</v>
      </c>
    </row>
    <row r="154">
      <c r="A154" s="62"/>
      <c r="B154" s="62"/>
      <c r="H154" s="62"/>
      <c r="W154" s="178" t="s">
        <v>38</v>
      </c>
      <c r="X154" s="143" t="s">
        <v>38</v>
      </c>
    </row>
    <row r="155">
      <c r="A155" s="62"/>
      <c r="B155" s="62"/>
      <c r="H155" s="62"/>
      <c r="W155" s="178" t="s">
        <v>33</v>
      </c>
      <c r="X155" s="143" t="s">
        <v>33</v>
      </c>
    </row>
    <row r="156">
      <c r="A156" s="62"/>
      <c r="B156" s="62"/>
      <c r="H156" s="62"/>
      <c r="W156" s="178" t="s">
        <v>38</v>
      </c>
      <c r="X156" s="143" t="s">
        <v>38</v>
      </c>
    </row>
    <row r="157">
      <c r="A157" s="62"/>
      <c r="B157" s="62"/>
      <c r="H157" s="62"/>
      <c r="W157" s="178" t="s">
        <v>117</v>
      </c>
      <c r="X157" s="143" t="s">
        <v>117</v>
      </c>
    </row>
    <row r="158">
      <c r="A158" s="62"/>
      <c r="B158" s="62"/>
      <c r="H158" s="62"/>
      <c r="W158" s="178" t="s">
        <v>33</v>
      </c>
      <c r="X158" s="178" t="s">
        <v>34</v>
      </c>
    </row>
    <row r="159">
      <c r="A159" s="62"/>
      <c r="B159" s="62"/>
      <c r="H159" s="62"/>
      <c r="W159" s="178" t="s">
        <v>34</v>
      </c>
    </row>
    <row r="160">
      <c r="A160" s="62"/>
      <c r="B160" s="62"/>
      <c r="H160" s="62"/>
      <c r="W160" s="180"/>
      <c r="X160" s="180"/>
    </row>
    <row r="161">
      <c r="A161" s="62"/>
      <c r="B161" s="62"/>
      <c r="H161" s="62"/>
      <c r="W161" s="178" t="s">
        <v>33</v>
      </c>
      <c r="X161" s="143" t="s">
        <v>34</v>
      </c>
    </row>
    <row r="162">
      <c r="A162" s="62"/>
      <c r="B162" s="62"/>
      <c r="H162" s="62"/>
      <c r="W162" s="178" t="s">
        <v>33</v>
      </c>
    </row>
    <row r="163">
      <c r="A163" s="62"/>
      <c r="B163" s="62"/>
      <c r="H163" s="62"/>
      <c r="W163" s="178" t="s">
        <v>33</v>
      </c>
      <c r="X163" s="143" t="s">
        <v>34</v>
      </c>
    </row>
    <row r="164">
      <c r="A164" s="62"/>
      <c r="B164" s="62"/>
      <c r="H164" s="62"/>
      <c r="W164" s="178" t="s">
        <v>33</v>
      </c>
    </row>
    <row r="165">
      <c r="A165" s="62"/>
      <c r="B165" s="62"/>
      <c r="H165" s="62"/>
      <c r="W165" s="178" t="s">
        <v>33</v>
      </c>
    </row>
    <row r="166">
      <c r="A166" s="62"/>
      <c r="B166" s="62"/>
      <c r="H166" s="62"/>
      <c r="W166" s="178" t="s">
        <v>33</v>
      </c>
      <c r="X166" s="143" t="s">
        <v>34</v>
      </c>
    </row>
    <row r="167">
      <c r="A167" s="62"/>
      <c r="B167" s="62"/>
      <c r="H167" s="62"/>
      <c r="W167" s="178" t="s">
        <v>33</v>
      </c>
    </row>
    <row r="168">
      <c r="A168" s="62"/>
      <c r="B168" s="62"/>
      <c r="H168" s="62"/>
      <c r="W168" s="178" t="s">
        <v>33</v>
      </c>
      <c r="X168" s="143" t="s">
        <v>34</v>
      </c>
    </row>
    <row r="169">
      <c r="A169" s="62"/>
      <c r="B169" s="62"/>
      <c r="H169" s="62"/>
      <c r="W169" s="178" t="s">
        <v>33</v>
      </c>
      <c r="X169" s="143" t="s">
        <v>34</v>
      </c>
    </row>
    <row r="170">
      <c r="A170" s="62"/>
      <c r="B170" s="62"/>
      <c r="H170" s="62"/>
      <c r="W170" s="178" t="s">
        <v>33</v>
      </c>
      <c r="X170" s="143" t="s">
        <v>34</v>
      </c>
    </row>
    <row r="171">
      <c r="A171" s="62"/>
      <c r="B171" s="62"/>
      <c r="H171" s="62"/>
      <c r="W171" s="178" t="s">
        <v>33</v>
      </c>
    </row>
    <row r="172">
      <c r="A172" s="62"/>
      <c r="B172" s="62"/>
      <c r="H172" s="62"/>
      <c r="W172" s="178" t="s">
        <v>33</v>
      </c>
      <c r="X172" s="143" t="s">
        <v>38</v>
      </c>
    </row>
    <row r="173">
      <c r="A173" s="62"/>
      <c r="B173" s="62"/>
      <c r="H173" s="62"/>
      <c r="W173" s="178" t="s">
        <v>38</v>
      </c>
    </row>
    <row r="174">
      <c r="A174" s="62"/>
      <c r="B174" s="62"/>
      <c r="H174" s="62"/>
      <c r="W174" s="178" t="s">
        <v>38</v>
      </c>
      <c r="X174" s="143" t="s">
        <v>38</v>
      </c>
    </row>
    <row r="175">
      <c r="A175" s="62"/>
      <c r="B175" s="62"/>
      <c r="H175" s="62"/>
      <c r="W175" s="178" t="s">
        <v>33</v>
      </c>
      <c r="X175" s="143" t="s">
        <v>34</v>
      </c>
    </row>
    <row r="176">
      <c r="A176" s="62"/>
      <c r="B176" s="62"/>
      <c r="H176" s="62"/>
      <c r="W176" s="178" t="s">
        <v>33</v>
      </c>
    </row>
    <row r="177">
      <c r="A177" s="62"/>
      <c r="B177" s="62"/>
      <c r="H177" s="62"/>
      <c r="W177" s="178" t="s">
        <v>33</v>
      </c>
    </row>
    <row r="178">
      <c r="A178" s="62"/>
      <c r="B178" s="62"/>
      <c r="H178" s="62"/>
      <c r="W178" s="178" t="s">
        <v>34</v>
      </c>
    </row>
    <row r="179">
      <c r="A179" s="62"/>
      <c r="B179" s="62"/>
      <c r="H179" s="62"/>
      <c r="W179" s="178"/>
    </row>
    <row r="180">
      <c r="A180" s="62"/>
      <c r="B180" s="62"/>
      <c r="H180" s="62"/>
      <c r="W180" s="178"/>
    </row>
    <row r="181">
      <c r="A181" s="62"/>
      <c r="B181" s="62"/>
      <c r="H181" s="62"/>
      <c r="W181" s="178"/>
    </row>
    <row r="182">
      <c r="A182" s="62"/>
      <c r="B182" s="62"/>
      <c r="H182" s="62"/>
      <c r="W182" s="178"/>
    </row>
    <row r="183">
      <c r="A183" s="62"/>
      <c r="B183" s="62"/>
      <c r="H183" s="62"/>
      <c r="W183" s="178"/>
    </row>
    <row r="184">
      <c r="A184" s="62"/>
      <c r="B184" s="62"/>
      <c r="H184" s="62"/>
      <c r="W184" s="178"/>
    </row>
    <row r="185">
      <c r="A185" s="62"/>
      <c r="B185" s="62"/>
      <c r="H185" s="62"/>
      <c r="W185" s="178"/>
    </row>
    <row r="186">
      <c r="A186" s="62"/>
      <c r="B186" s="62"/>
      <c r="H186" s="62"/>
      <c r="W186" s="178"/>
    </row>
    <row r="187">
      <c r="A187" s="62"/>
      <c r="B187" s="62"/>
      <c r="H187" s="62"/>
      <c r="W187" s="178"/>
    </row>
    <row r="188">
      <c r="A188" s="62"/>
      <c r="B188" s="62"/>
      <c r="H188" s="62"/>
      <c r="W188" s="178"/>
    </row>
    <row r="189">
      <c r="A189" s="62"/>
      <c r="B189" s="62"/>
      <c r="H189" s="62"/>
      <c r="W189" s="178"/>
    </row>
    <row r="190">
      <c r="A190" s="62"/>
      <c r="B190" s="62"/>
      <c r="H190" s="62"/>
      <c r="W190" s="178"/>
    </row>
    <row r="191">
      <c r="A191" s="62"/>
      <c r="B191" s="62"/>
      <c r="H191" s="62"/>
      <c r="W191" s="178"/>
    </row>
    <row r="192">
      <c r="A192" s="62"/>
      <c r="B192" s="62"/>
      <c r="H192" s="62"/>
      <c r="W192" s="178"/>
    </row>
    <row r="193">
      <c r="A193" s="62"/>
      <c r="B193" s="62"/>
      <c r="H193" s="62"/>
      <c r="W193" s="178"/>
    </row>
    <row r="194">
      <c r="A194" s="62"/>
      <c r="B194" s="62"/>
      <c r="H194" s="62"/>
      <c r="W194" s="178"/>
    </row>
    <row r="195">
      <c r="A195" s="62"/>
      <c r="B195" s="62"/>
      <c r="H195" s="62"/>
      <c r="W195" s="178"/>
    </row>
    <row r="196">
      <c r="A196" s="62"/>
      <c r="B196" s="62"/>
      <c r="H196" s="62"/>
      <c r="W196" s="178"/>
    </row>
    <row r="197">
      <c r="A197" s="62"/>
      <c r="B197" s="62"/>
      <c r="H197" s="62"/>
      <c r="W197" s="178"/>
    </row>
    <row r="198">
      <c r="A198" s="62"/>
      <c r="B198" s="62"/>
      <c r="H198" s="62"/>
      <c r="W198" s="178"/>
    </row>
    <row r="199">
      <c r="A199" s="62"/>
      <c r="B199" s="62"/>
      <c r="H199" s="62"/>
      <c r="W199" s="178"/>
    </row>
    <row r="200">
      <c r="A200" s="62"/>
      <c r="B200" s="62"/>
      <c r="H200" s="62"/>
      <c r="W200" s="178"/>
    </row>
    <row r="201">
      <c r="A201" s="62"/>
      <c r="B201" s="62"/>
      <c r="H201" s="62"/>
      <c r="W201" s="178"/>
    </row>
    <row r="202">
      <c r="A202" s="62"/>
      <c r="B202" s="62"/>
      <c r="H202" s="62"/>
      <c r="W202" s="178"/>
    </row>
    <row r="203">
      <c r="A203" s="62"/>
      <c r="B203" s="62"/>
      <c r="H203" s="62"/>
      <c r="W203" s="178"/>
    </row>
    <row r="204">
      <c r="A204" s="62"/>
      <c r="B204" s="62"/>
      <c r="H204" s="62"/>
      <c r="W204" s="178"/>
    </row>
    <row r="205">
      <c r="A205" s="62"/>
      <c r="B205" s="62"/>
      <c r="H205" s="62"/>
      <c r="W205" s="178"/>
    </row>
    <row r="206">
      <c r="A206" s="62"/>
      <c r="B206" s="62"/>
      <c r="H206" s="62"/>
      <c r="W206" s="178"/>
    </row>
    <row r="207">
      <c r="A207" s="62"/>
      <c r="B207" s="62"/>
      <c r="H207" s="62"/>
      <c r="W207" s="178"/>
    </row>
    <row r="208">
      <c r="A208" s="62"/>
      <c r="B208" s="62"/>
      <c r="H208" s="62"/>
      <c r="W208" s="178"/>
    </row>
    <row r="209">
      <c r="A209" s="62"/>
      <c r="B209" s="62"/>
      <c r="H209" s="62"/>
      <c r="W209" s="178"/>
    </row>
    <row r="210">
      <c r="A210" s="62"/>
      <c r="B210" s="62"/>
      <c r="H210" s="62"/>
      <c r="W210" s="178"/>
    </row>
    <row r="211">
      <c r="A211" s="62"/>
      <c r="B211" s="62"/>
      <c r="H211" s="62"/>
      <c r="W211" s="178"/>
    </row>
    <row r="212">
      <c r="A212" s="62"/>
      <c r="B212" s="62"/>
      <c r="H212" s="62"/>
      <c r="W212" s="178"/>
    </row>
    <row r="213">
      <c r="A213" s="62"/>
      <c r="B213" s="62"/>
      <c r="H213" s="62"/>
      <c r="W213" s="178"/>
    </row>
    <row r="214">
      <c r="A214" s="62"/>
      <c r="B214" s="62"/>
      <c r="H214" s="62"/>
      <c r="W214" s="47"/>
    </row>
    <row r="215">
      <c r="A215" s="62"/>
      <c r="B215" s="62"/>
      <c r="H215" s="62"/>
      <c r="W215" s="47"/>
    </row>
    <row r="216">
      <c r="A216" s="62"/>
      <c r="B216" s="62"/>
      <c r="H216" s="62"/>
      <c r="W216" s="47"/>
    </row>
    <row r="217">
      <c r="A217" s="62"/>
      <c r="B217" s="62"/>
      <c r="H217" s="62"/>
      <c r="W217" s="47"/>
    </row>
    <row r="218">
      <c r="A218" s="62"/>
      <c r="B218" s="62"/>
      <c r="H218" s="62"/>
      <c r="W218" s="47"/>
    </row>
    <row r="219">
      <c r="A219" s="62"/>
      <c r="B219" s="62"/>
      <c r="H219" s="62"/>
      <c r="W219" s="47"/>
    </row>
    <row r="220">
      <c r="A220" s="62"/>
      <c r="B220" s="62"/>
      <c r="H220" s="62"/>
      <c r="W220" s="47"/>
    </row>
    <row r="221">
      <c r="A221" s="62"/>
      <c r="B221" s="62"/>
      <c r="H221" s="62"/>
      <c r="W221" s="47"/>
    </row>
    <row r="222">
      <c r="A222" s="62"/>
      <c r="B222" s="62"/>
      <c r="H222" s="62"/>
      <c r="W222" s="47"/>
    </row>
    <row r="223">
      <c r="A223" s="62"/>
      <c r="B223" s="62"/>
      <c r="H223" s="62"/>
      <c r="W223" s="47"/>
    </row>
    <row r="224">
      <c r="A224" s="62"/>
      <c r="B224" s="62"/>
      <c r="H224" s="62"/>
      <c r="W224" s="47"/>
    </row>
    <row r="225">
      <c r="A225" s="62"/>
      <c r="B225" s="62"/>
      <c r="H225" s="62"/>
      <c r="W225" s="47"/>
    </row>
    <row r="226">
      <c r="A226" s="62"/>
      <c r="B226" s="62"/>
      <c r="H226" s="62"/>
      <c r="W226" s="47"/>
    </row>
    <row r="227">
      <c r="A227" s="62"/>
      <c r="B227" s="62"/>
      <c r="H227" s="62"/>
      <c r="W227" s="47"/>
    </row>
    <row r="228">
      <c r="A228" s="62"/>
      <c r="B228" s="62"/>
      <c r="H228" s="62"/>
      <c r="W228" s="47"/>
    </row>
    <row r="229">
      <c r="A229" s="62"/>
      <c r="B229" s="62"/>
      <c r="H229" s="62"/>
      <c r="W229" s="47"/>
    </row>
    <row r="230">
      <c r="A230" s="62"/>
      <c r="B230" s="62"/>
      <c r="H230" s="62"/>
      <c r="W230" s="47"/>
    </row>
    <row r="231">
      <c r="A231" s="62"/>
      <c r="B231" s="62"/>
      <c r="H231" s="62"/>
      <c r="W231" s="47"/>
    </row>
    <row r="232">
      <c r="A232" s="62"/>
      <c r="B232" s="62"/>
      <c r="H232" s="62"/>
      <c r="W232" s="47"/>
    </row>
    <row r="233">
      <c r="A233" s="62"/>
      <c r="B233" s="62"/>
      <c r="H233" s="62"/>
      <c r="W233" s="47"/>
    </row>
    <row r="234">
      <c r="A234" s="62"/>
      <c r="B234" s="62"/>
      <c r="H234" s="62"/>
      <c r="W234" s="47"/>
    </row>
    <row r="235">
      <c r="A235" s="62"/>
      <c r="B235" s="62"/>
      <c r="H235" s="62"/>
      <c r="W235" s="47"/>
    </row>
    <row r="236">
      <c r="A236" s="62"/>
      <c r="B236" s="62"/>
      <c r="H236" s="62"/>
      <c r="W236" s="47"/>
    </row>
    <row r="237">
      <c r="A237" s="62"/>
      <c r="B237" s="62"/>
      <c r="H237" s="62"/>
      <c r="W237" s="47"/>
    </row>
    <row r="238">
      <c r="A238" s="62"/>
      <c r="B238" s="62"/>
      <c r="H238" s="62"/>
      <c r="W238" s="47"/>
    </row>
    <row r="239">
      <c r="A239" s="62"/>
      <c r="B239" s="62"/>
      <c r="H239" s="62"/>
      <c r="W239" s="47"/>
    </row>
    <row r="240">
      <c r="A240" s="62"/>
      <c r="B240" s="62"/>
      <c r="H240" s="62"/>
      <c r="W240" s="47"/>
    </row>
    <row r="241">
      <c r="A241" s="62"/>
      <c r="B241" s="62"/>
      <c r="H241" s="62"/>
      <c r="W241" s="47"/>
    </row>
    <row r="242">
      <c r="A242" s="62"/>
      <c r="B242" s="62"/>
      <c r="H242" s="62"/>
      <c r="W242" s="47"/>
    </row>
    <row r="243">
      <c r="A243" s="62"/>
      <c r="B243" s="62"/>
      <c r="H243" s="62"/>
      <c r="W243" s="47"/>
    </row>
    <row r="244">
      <c r="A244" s="62"/>
      <c r="B244" s="62"/>
      <c r="H244" s="62"/>
      <c r="W244" s="47"/>
    </row>
    <row r="245">
      <c r="A245" s="62"/>
      <c r="B245" s="62"/>
      <c r="H245" s="62"/>
      <c r="W245" s="47"/>
    </row>
    <row r="246">
      <c r="A246" s="62"/>
      <c r="B246" s="62"/>
      <c r="H246" s="62"/>
      <c r="W246" s="47"/>
    </row>
    <row r="247">
      <c r="A247" s="62"/>
      <c r="B247" s="62"/>
      <c r="H247" s="62"/>
      <c r="W247" s="47"/>
    </row>
    <row r="248">
      <c r="A248" s="62"/>
      <c r="B248" s="62"/>
      <c r="H248" s="62"/>
      <c r="W248" s="47"/>
    </row>
    <row r="249">
      <c r="A249" s="62"/>
      <c r="B249" s="62"/>
      <c r="H249" s="62"/>
      <c r="W249" s="47"/>
    </row>
    <row r="250">
      <c r="A250" s="62"/>
      <c r="B250" s="62"/>
      <c r="H250" s="62"/>
      <c r="W250" s="47"/>
    </row>
    <row r="251">
      <c r="A251" s="62"/>
      <c r="B251" s="62"/>
      <c r="H251" s="62"/>
      <c r="W251" s="47"/>
    </row>
    <row r="252">
      <c r="A252" s="62"/>
      <c r="B252" s="62"/>
      <c r="H252" s="62"/>
      <c r="W252" s="47"/>
    </row>
    <row r="253">
      <c r="A253" s="62"/>
      <c r="B253" s="62"/>
      <c r="H253" s="62"/>
      <c r="W253" s="47"/>
    </row>
    <row r="254">
      <c r="A254" s="62"/>
      <c r="B254" s="62"/>
      <c r="H254" s="62"/>
      <c r="W254" s="47"/>
    </row>
    <row r="255">
      <c r="A255" s="62"/>
      <c r="B255" s="62"/>
      <c r="H255" s="62"/>
      <c r="W255" s="47"/>
    </row>
    <row r="256">
      <c r="A256" s="62"/>
      <c r="B256" s="62"/>
      <c r="H256" s="62"/>
      <c r="W256" s="47"/>
    </row>
    <row r="257">
      <c r="A257" s="62"/>
      <c r="B257" s="62"/>
      <c r="H257" s="62"/>
      <c r="W257" s="47"/>
    </row>
    <row r="258">
      <c r="A258" s="62"/>
      <c r="B258" s="62"/>
      <c r="H258" s="62"/>
      <c r="W258" s="47"/>
    </row>
    <row r="259">
      <c r="A259" s="62"/>
      <c r="B259" s="62"/>
      <c r="H259" s="62"/>
      <c r="W259" s="47"/>
    </row>
    <row r="260">
      <c r="A260" s="62"/>
      <c r="B260" s="62"/>
      <c r="H260" s="62"/>
      <c r="W260" s="47"/>
    </row>
    <row r="261">
      <c r="A261" s="62"/>
      <c r="B261" s="62"/>
      <c r="H261" s="62"/>
      <c r="W261" s="47"/>
    </row>
    <row r="262">
      <c r="A262" s="62"/>
      <c r="B262" s="62"/>
      <c r="H262" s="62"/>
      <c r="W262" s="47"/>
    </row>
    <row r="263">
      <c r="A263" s="62"/>
      <c r="B263" s="62"/>
      <c r="H263" s="62"/>
      <c r="W263" s="47"/>
    </row>
    <row r="264">
      <c r="A264" s="62"/>
      <c r="B264" s="62"/>
      <c r="H264" s="62"/>
      <c r="W264" s="47"/>
    </row>
    <row r="265">
      <c r="A265" s="62"/>
      <c r="B265" s="62"/>
      <c r="H265" s="62"/>
      <c r="W265" s="47"/>
    </row>
    <row r="266">
      <c r="A266" s="62"/>
      <c r="B266" s="62"/>
      <c r="H266" s="62"/>
      <c r="W266" s="47"/>
    </row>
    <row r="267">
      <c r="A267" s="62"/>
      <c r="B267" s="62"/>
      <c r="H267" s="62"/>
      <c r="W267" s="47"/>
    </row>
    <row r="268">
      <c r="A268" s="62"/>
      <c r="B268" s="62"/>
      <c r="H268" s="62"/>
      <c r="W268" s="47"/>
    </row>
    <row r="269">
      <c r="A269" s="62"/>
      <c r="B269" s="62"/>
      <c r="H269" s="62"/>
      <c r="W269" s="47"/>
    </row>
    <row r="270">
      <c r="A270" s="62"/>
      <c r="B270" s="62"/>
      <c r="H270" s="62"/>
      <c r="W270" s="47"/>
    </row>
    <row r="271">
      <c r="A271" s="62"/>
      <c r="B271" s="62"/>
      <c r="H271" s="62"/>
      <c r="W271" s="47"/>
    </row>
    <row r="272">
      <c r="A272" s="62"/>
      <c r="B272" s="62"/>
      <c r="H272" s="62"/>
      <c r="W272" s="47"/>
    </row>
    <row r="273">
      <c r="A273" s="62"/>
      <c r="B273" s="62"/>
      <c r="H273" s="62"/>
      <c r="W273" s="47"/>
    </row>
    <row r="274">
      <c r="A274" s="62"/>
      <c r="B274" s="62"/>
      <c r="H274" s="62"/>
      <c r="W274" s="47"/>
    </row>
    <row r="275">
      <c r="A275" s="62"/>
      <c r="B275" s="62"/>
      <c r="H275" s="62"/>
      <c r="W275" s="47"/>
    </row>
    <row r="276">
      <c r="A276" s="62"/>
      <c r="B276" s="62"/>
      <c r="H276" s="62"/>
      <c r="W276" s="47"/>
    </row>
    <row r="277">
      <c r="A277" s="62"/>
      <c r="B277" s="62"/>
      <c r="H277" s="62"/>
      <c r="W277" s="47"/>
    </row>
    <row r="278">
      <c r="A278" s="62"/>
      <c r="B278" s="62"/>
      <c r="H278" s="62"/>
      <c r="W278" s="47"/>
    </row>
    <row r="279">
      <c r="A279" s="62"/>
      <c r="B279" s="62"/>
      <c r="H279" s="62"/>
      <c r="W279" s="47"/>
    </row>
    <row r="280">
      <c r="A280" s="62"/>
      <c r="B280" s="62"/>
      <c r="H280" s="62"/>
      <c r="W280" s="47"/>
    </row>
    <row r="281">
      <c r="A281" s="62"/>
      <c r="B281" s="62"/>
      <c r="H281" s="62"/>
      <c r="W281" s="47"/>
    </row>
    <row r="282">
      <c r="A282" s="62"/>
      <c r="B282" s="62"/>
      <c r="H282" s="62"/>
      <c r="W282" s="47"/>
    </row>
    <row r="283">
      <c r="A283" s="62"/>
      <c r="B283" s="62"/>
      <c r="H283" s="62"/>
      <c r="W283" s="47"/>
    </row>
    <row r="284">
      <c r="A284" s="62"/>
      <c r="B284" s="62"/>
      <c r="H284" s="62"/>
      <c r="W284" s="47"/>
    </row>
    <row r="285">
      <c r="A285" s="62"/>
      <c r="B285" s="62"/>
      <c r="H285" s="62"/>
      <c r="W285" s="47"/>
    </row>
    <row r="286">
      <c r="A286" s="62"/>
      <c r="B286" s="62"/>
      <c r="H286" s="62"/>
      <c r="W286" s="47"/>
    </row>
    <row r="287">
      <c r="A287" s="62"/>
      <c r="B287" s="62"/>
      <c r="H287" s="62"/>
      <c r="W287" s="47"/>
    </row>
    <row r="288">
      <c r="A288" s="62"/>
      <c r="B288" s="62"/>
      <c r="H288" s="62"/>
      <c r="W288" s="47"/>
    </row>
    <row r="289">
      <c r="A289" s="62"/>
      <c r="B289" s="62"/>
      <c r="H289" s="62"/>
      <c r="W289" s="47"/>
    </row>
    <row r="290">
      <c r="A290" s="62"/>
      <c r="B290" s="62"/>
      <c r="H290" s="62"/>
      <c r="W290" s="47"/>
    </row>
    <row r="291">
      <c r="A291" s="62"/>
      <c r="B291" s="62"/>
      <c r="H291" s="62"/>
      <c r="W291" s="47"/>
    </row>
    <row r="292">
      <c r="A292" s="62"/>
      <c r="B292" s="62"/>
      <c r="H292" s="62"/>
      <c r="W292" s="47"/>
    </row>
    <row r="293">
      <c r="A293" s="62"/>
      <c r="B293" s="62"/>
      <c r="H293" s="62"/>
      <c r="W293" s="47"/>
    </row>
    <row r="294">
      <c r="A294" s="62"/>
      <c r="B294" s="62"/>
      <c r="H294" s="62"/>
      <c r="W294" s="47"/>
    </row>
    <row r="295">
      <c r="A295" s="62"/>
      <c r="B295" s="62"/>
      <c r="H295" s="62"/>
      <c r="W295" s="47"/>
    </row>
    <row r="296">
      <c r="A296" s="62"/>
      <c r="B296" s="62"/>
      <c r="H296" s="62"/>
      <c r="W296" s="47"/>
    </row>
    <row r="297">
      <c r="A297" s="62"/>
      <c r="B297" s="62"/>
      <c r="H297" s="62"/>
      <c r="W297" s="47"/>
    </row>
    <row r="298">
      <c r="A298" s="62"/>
      <c r="B298" s="62"/>
      <c r="H298" s="62"/>
      <c r="W298" s="47"/>
    </row>
    <row r="299">
      <c r="A299" s="62"/>
      <c r="B299" s="62"/>
      <c r="H299" s="62"/>
      <c r="W299" s="47"/>
    </row>
    <row r="300">
      <c r="A300" s="62"/>
      <c r="B300" s="62"/>
      <c r="H300" s="62"/>
      <c r="W300" s="47"/>
    </row>
    <row r="301">
      <c r="A301" s="62"/>
      <c r="B301" s="62"/>
      <c r="H301" s="62"/>
      <c r="W301" s="47"/>
    </row>
    <row r="302">
      <c r="A302" s="62"/>
      <c r="B302" s="62"/>
      <c r="H302" s="62"/>
      <c r="W302" s="47"/>
    </row>
    <row r="303">
      <c r="A303" s="62"/>
      <c r="B303" s="62"/>
      <c r="H303" s="62"/>
      <c r="W303" s="47"/>
    </row>
    <row r="304">
      <c r="A304" s="62"/>
      <c r="B304" s="62"/>
      <c r="H304" s="62"/>
      <c r="W304" s="47"/>
    </row>
    <row r="305">
      <c r="A305" s="62"/>
      <c r="B305" s="62"/>
      <c r="H305" s="62"/>
      <c r="W305" s="47"/>
    </row>
    <row r="306">
      <c r="A306" s="62"/>
      <c r="B306" s="62"/>
      <c r="H306" s="62"/>
      <c r="W306" s="47"/>
    </row>
    <row r="307">
      <c r="A307" s="62"/>
      <c r="B307" s="62"/>
      <c r="H307" s="62"/>
      <c r="W307" s="47"/>
    </row>
    <row r="308">
      <c r="A308" s="62"/>
      <c r="B308" s="62"/>
      <c r="H308" s="62"/>
      <c r="W308" s="47"/>
    </row>
    <row r="309">
      <c r="A309" s="62"/>
      <c r="B309" s="62"/>
      <c r="H309" s="62"/>
      <c r="W309" s="47"/>
    </row>
    <row r="310">
      <c r="A310" s="62"/>
      <c r="B310" s="62"/>
      <c r="H310" s="62"/>
      <c r="W310" s="47"/>
    </row>
    <row r="311">
      <c r="A311" s="62"/>
      <c r="B311" s="62"/>
      <c r="H311" s="62"/>
      <c r="W311" s="47"/>
    </row>
    <row r="312">
      <c r="A312" s="62"/>
      <c r="B312" s="62"/>
      <c r="H312" s="62"/>
      <c r="W312" s="47"/>
    </row>
    <row r="313">
      <c r="A313" s="62"/>
      <c r="B313" s="62"/>
      <c r="H313" s="62"/>
      <c r="W313" s="47"/>
    </row>
    <row r="314">
      <c r="A314" s="62"/>
      <c r="B314" s="62"/>
      <c r="H314" s="62"/>
      <c r="W314" s="47"/>
    </row>
    <row r="315">
      <c r="A315" s="62"/>
      <c r="B315" s="62"/>
      <c r="H315" s="62"/>
      <c r="W315" s="47"/>
    </row>
    <row r="316">
      <c r="A316" s="62"/>
      <c r="B316" s="62"/>
      <c r="H316" s="62"/>
      <c r="W316" s="178"/>
    </row>
    <row r="317">
      <c r="A317" s="62"/>
      <c r="B317" s="62"/>
      <c r="H317" s="62"/>
      <c r="W317" s="178"/>
    </row>
    <row r="318">
      <c r="A318" s="62"/>
      <c r="B318" s="62"/>
      <c r="H318" s="62"/>
      <c r="W318" s="178"/>
    </row>
    <row r="319">
      <c r="A319" s="62"/>
      <c r="B319" s="62"/>
      <c r="H319" s="62"/>
      <c r="W319" s="178"/>
    </row>
    <row r="320">
      <c r="A320" s="62"/>
      <c r="B320" s="62"/>
      <c r="H320" s="62"/>
      <c r="W320" s="178"/>
    </row>
    <row r="321">
      <c r="A321" s="62"/>
      <c r="B321" s="62"/>
      <c r="H321" s="62"/>
      <c r="W321" s="178"/>
    </row>
    <row r="322">
      <c r="A322" s="62"/>
      <c r="B322" s="62"/>
      <c r="H322" s="62"/>
      <c r="W322" s="178"/>
    </row>
    <row r="323">
      <c r="A323" s="62"/>
      <c r="B323" s="62"/>
      <c r="H323" s="62"/>
      <c r="W323" s="178"/>
    </row>
    <row r="324">
      <c r="A324" s="62"/>
      <c r="B324" s="62"/>
      <c r="H324" s="62"/>
      <c r="W324" s="178"/>
    </row>
    <row r="325">
      <c r="A325" s="62"/>
      <c r="B325" s="62"/>
      <c r="H325" s="62"/>
      <c r="W325" s="178"/>
    </row>
    <row r="326">
      <c r="A326" s="62"/>
      <c r="B326" s="62"/>
      <c r="H326" s="62"/>
      <c r="W326" s="178"/>
    </row>
    <row r="327">
      <c r="A327" s="62"/>
      <c r="B327" s="62"/>
      <c r="H327" s="62"/>
      <c r="W327" s="178"/>
    </row>
    <row r="328">
      <c r="A328" s="62"/>
      <c r="B328" s="62"/>
      <c r="H328" s="62"/>
      <c r="W328" s="178"/>
    </row>
    <row r="329">
      <c r="A329" s="62"/>
      <c r="B329" s="62"/>
      <c r="H329" s="62"/>
      <c r="W329" s="178"/>
    </row>
    <row r="330">
      <c r="A330" s="62"/>
      <c r="B330" s="62"/>
      <c r="H330" s="62"/>
      <c r="W330" s="178"/>
    </row>
    <row r="331">
      <c r="A331" s="62"/>
      <c r="B331" s="62"/>
      <c r="H331" s="62"/>
      <c r="W331" s="178"/>
    </row>
    <row r="332">
      <c r="A332" s="62"/>
      <c r="B332" s="62"/>
      <c r="H332" s="62"/>
      <c r="W332" s="178"/>
    </row>
    <row r="333">
      <c r="A333" s="62"/>
      <c r="B333" s="62"/>
      <c r="H333" s="62"/>
      <c r="W333" s="178"/>
    </row>
    <row r="334">
      <c r="A334" s="62"/>
      <c r="B334" s="62"/>
      <c r="H334" s="62"/>
      <c r="W334" s="178"/>
    </row>
    <row r="335">
      <c r="A335" s="62"/>
      <c r="B335" s="62"/>
      <c r="H335" s="62"/>
      <c r="W335" s="178"/>
    </row>
    <row r="336">
      <c r="A336" s="62"/>
      <c r="B336" s="62"/>
      <c r="H336" s="62"/>
      <c r="W336" s="178"/>
    </row>
    <row r="337">
      <c r="A337" s="62"/>
      <c r="B337" s="62"/>
      <c r="H337" s="62"/>
      <c r="W337" s="178"/>
    </row>
    <row r="338">
      <c r="A338" s="62"/>
      <c r="B338" s="62"/>
      <c r="H338" s="62"/>
      <c r="W338" s="178"/>
    </row>
    <row r="339">
      <c r="A339" s="62"/>
      <c r="B339" s="62"/>
      <c r="H339" s="62"/>
      <c r="W339" s="178"/>
    </row>
    <row r="340">
      <c r="A340" s="62"/>
      <c r="B340" s="62"/>
      <c r="H340" s="62"/>
      <c r="W340" s="178"/>
    </row>
    <row r="341">
      <c r="A341" s="62"/>
      <c r="B341" s="62"/>
      <c r="H341" s="62"/>
      <c r="W341" s="178"/>
    </row>
    <row r="342">
      <c r="A342" s="62"/>
      <c r="B342" s="62"/>
      <c r="H342" s="62"/>
      <c r="W342" s="178"/>
    </row>
    <row r="343">
      <c r="A343" s="62"/>
      <c r="B343" s="62"/>
      <c r="H343" s="62"/>
      <c r="W343" s="178"/>
    </row>
    <row r="344">
      <c r="A344" s="62"/>
      <c r="B344" s="62"/>
      <c r="H344" s="62"/>
      <c r="W344" s="178"/>
    </row>
    <row r="345">
      <c r="A345" s="62"/>
      <c r="B345" s="62"/>
      <c r="H345" s="62"/>
      <c r="W345" s="178"/>
    </row>
    <row r="346">
      <c r="A346" s="62"/>
      <c r="B346" s="62"/>
      <c r="H346" s="62"/>
      <c r="W346" s="178"/>
    </row>
    <row r="347">
      <c r="A347" s="62"/>
      <c r="B347" s="62"/>
      <c r="H347" s="62"/>
      <c r="W347" s="178"/>
    </row>
    <row r="348">
      <c r="A348" s="62"/>
      <c r="B348" s="62"/>
      <c r="H348" s="62"/>
      <c r="W348" s="178"/>
    </row>
    <row r="349">
      <c r="A349" s="62"/>
      <c r="B349" s="62"/>
      <c r="H349" s="62"/>
      <c r="W349" s="178"/>
    </row>
    <row r="350">
      <c r="A350" s="62"/>
      <c r="B350" s="62"/>
      <c r="H350" s="62"/>
      <c r="W350" s="178"/>
    </row>
    <row r="351">
      <c r="A351" s="62"/>
      <c r="B351" s="62"/>
      <c r="H351" s="62"/>
      <c r="W351" s="178"/>
    </row>
    <row r="352">
      <c r="A352" s="62"/>
      <c r="B352" s="62"/>
      <c r="H352" s="62"/>
      <c r="W352" s="178"/>
    </row>
    <row r="353">
      <c r="A353" s="62"/>
      <c r="B353" s="62"/>
      <c r="H353" s="62"/>
      <c r="W353" s="178"/>
    </row>
    <row r="354">
      <c r="A354" s="62"/>
      <c r="B354" s="62"/>
      <c r="H354" s="62"/>
      <c r="W354" s="178"/>
    </row>
    <row r="355">
      <c r="A355" s="62"/>
      <c r="B355" s="62"/>
      <c r="H355" s="62"/>
      <c r="W355" s="178"/>
    </row>
    <row r="356">
      <c r="A356" s="62"/>
      <c r="B356" s="62"/>
      <c r="H356" s="62"/>
      <c r="W356" s="178"/>
    </row>
    <row r="357">
      <c r="A357" s="62"/>
      <c r="B357" s="62"/>
      <c r="H357" s="62"/>
      <c r="W357" s="178"/>
    </row>
    <row r="358">
      <c r="A358" s="62"/>
      <c r="B358" s="62"/>
      <c r="H358" s="62"/>
      <c r="W358" s="178"/>
    </row>
    <row r="359">
      <c r="A359" s="62"/>
      <c r="B359" s="62"/>
      <c r="H359" s="62"/>
      <c r="W359" s="178"/>
    </row>
    <row r="360">
      <c r="A360" s="62"/>
      <c r="B360" s="62"/>
      <c r="H360" s="62"/>
      <c r="W360" s="178"/>
    </row>
    <row r="361">
      <c r="A361" s="62"/>
      <c r="B361" s="62"/>
      <c r="H361" s="62"/>
      <c r="W361" s="178"/>
    </row>
    <row r="362">
      <c r="A362" s="62"/>
      <c r="B362" s="62"/>
      <c r="H362" s="62"/>
      <c r="W362" s="178"/>
    </row>
    <row r="363">
      <c r="A363" s="62"/>
      <c r="B363" s="62"/>
      <c r="H363" s="62"/>
      <c r="W363" s="178"/>
    </row>
    <row r="364">
      <c r="A364" s="62"/>
      <c r="B364" s="62"/>
      <c r="H364" s="62"/>
      <c r="W364" s="178"/>
    </row>
    <row r="365">
      <c r="A365" s="62"/>
      <c r="B365" s="62"/>
      <c r="H365" s="62"/>
      <c r="W365" s="178"/>
    </row>
    <row r="366">
      <c r="A366" s="62"/>
      <c r="B366" s="62"/>
      <c r="H366" s="62"/>
      <c r="W366" s="178"/>
    </row>
    <row r="367">
      <c r="A367" s="62"/>
      <c r="B367" s="62"/>
      <c r="H367" s="62"/>
      <c r="W367" s="178"/>
    </row>
    <row r="368">
      <c r="A368" s="62"/>
      <c r="B368" s="62"/>
      <c r="H368" s="62"/>
      <c r="W368" s="178"/>
    </row>
    <row r="369">
      <c r="A369" s="62"/>
      <c r="B369" s="62"/>
      <c r="H369" s="62"/>
      <c r="W369" s="178"/>
    </row>
    <row r="370">
      <c r="A370" s="62"/>
      <c r="B370" s="62"/>
      <c r="H370" s="62"/>
      <c r="W370" s="178"/>
    </row>
    <row r="371">
      <c r="A371" s="62"/>
      <c r="B371" s="62"/>
      <c r="H371" s="62"/>
      <c r="W371" s="178"/>
    </row>
    <row r="372">
      <c r="A372" s="62"/>
      <c r="B372" s="62"/>
      <c r="H372" s="62"/>
      <c r="W372" s="47"/>
    </row>
    <row r="373">
      <c r="A373" s="62"/>
      <c r="B373" s="62"/>
      <c r="H373" s="62"/>
      <c r="W373" s="47"/>
    </row>
    <row r="374">
      <c r="A374" s="62"/>
      <c r="B374" s="62"/>
      <c r="H374" s="62"/>
      <c r="W374" s="47"/>
    </row>
    <row r="375">
      <c r="A375" s="62"/>
      <c r="B375" s="62"/>
      <c r="H375" s="62"/>
      <c r="W375" s="47"/>
    </row>
    <row r="376">
      <c r="A376" s="62"/>
      <c r="B376" s="62"/>
      <c r="H376" s="62"/>
      <c r="W376" s="47"/>
    </row>
    <row r="377">
      <c r="A377" s="62"/>
      <c r="B377" s="62"/>
      <c r="H377" s="62"/>
      <c r="W377" s="47"/>
    </row>
    <row r="378">
      <c r="A378" s="62"/>
      <c r="B378" s="62"/>
      <c r="H378" s="62"/>
      <c r="W378" s="47"/>
    </row>
    <row r="379">
      <c r="A379" s="62"/>
      <c r="B379" s="62"/>
      <c r="H379" s="62"/>
      <c r="W379" s="47"/>
    </row>
    <row r="380">
      <c r="A380" s="62"/>
      <c r="B380" s="62"/>
      <c r="H380" s="62"/>
      <c r="W380" s="47"/>
    </row>
    <row r="381">
      <c r="A381" s="62"/>
      <c r="B381" s="62"/>
      <c r="H381" s="62"/>
      <c r="W381" s="47"/>
    </row>
    <row r="382">
      <c r="A382" s="62"/>
      <c r="B382" s="62"/>
      <c r="H382" s="62"/>
      <c r="W382" s="47"/>
    </row>
    <row r="383">
      <c r="A383" s="62"/>
      <c r="B383" s="62"/>
      <c r="H383" s="62"/>
      <c r="W383" s="47"/>
    </row>
    <row r="384">
      <c r="A384" s="62"/>
      <c r="B384" s="62"/>
      <c r="H384" s="62"/>
      <c r="W384" s="47"/>
    </row>
    <row r="385">
      <c r="A385" s="62"/>
      <c r="B385" s="62"/>
      <c r="H385" s="62"/>
      <c r="W385" s="47"/>
    </row>
    <row r="386">
      <c r="A386" s="62"/>
      <c r="B386" s="62"/>
      <c r="H386" s="62"/>
      <c r="W386" s="47"/>
    </row>
    <row r="387">
      <c r="A387" s="62"/>
      <c r="B387" s="62"/>
      <c r="H387" s="62"/>
      <c r="W387" s="47"/>
    </row>
    <row r="388">
      <c r="A388" s="62"/>
      <c r="B388" s="62"/>
      <c r="H388" s="62"/>
      <c r="W388" s="47"/>
    </row>
    <row r="389">
      <c r="A389" s="62"/>
      <c r="B389" s="62"/>
      <c r="H389" s="62"/>
      <c r="W389" s="47"/>
    </row>
    <row r="390">
      <c r="A390" s="62"/>
      <c r="B390" s="62"/>
      <c r="H390" s="62"/>
      <c r="W390" s="47"/>
    </row>
    <row r="391">
      <c r="A391" s="62"/>
      <c r="B391" s="62"/>
      <c r="H391" s="62"/>
      <c r="W391" s="47"/>
    </row>
    <row r="392">
      <c r="A392" s="62"/>
      <c r="B392" s="62"/>
      <c r="H392" s="62"/>
      <c r="W392" s="47"/>
    </row>
    <row r="393">
      <c r="A393" s="62"/>
      <c r="B393" s="62"/>
      <c r="H393" s="62"/>
      <c r="W393" s="47"/>
    </row>
    <row r="394">
      <c r="A394" s="62"/>
      <c r="B394" s="62"/>
      <c r="H394" s="62"/>
      <c r="W394" s="47"/>
    </row>
    <row r="395">
      <c r="A395" s="62"/>
      <c r="B395" s="62"/>
      <c r="H395" s="62"/>
      <c r="W395" s="47"/>
    </row>
    <row r="396">
      <c r="A396" s="62"/>
      <c r="B396" s="62"/>
      <c r="H396" s="62"/>
      <c r="W396" s="47"/>
    </row>
    <row r="397">
      <c r="A397" s="62"/>
      <c r="B397" s="62"/>
      <c r="H397" s="62"/>
      <c r="W397" s="47"/>
    </row>
    <row r="398">
      <c r="A398" s="62"/>
      <c r="B398" s="62"/>
      <c r="H398" s="62"/>
      <c r="W398" s="47"/>
    </row>
    <row r="399">
      <c r="A399" s="62"/>
      <c r="B399" s="62"/>
      <c r="H399" s="62"/>
      <c r="W399" s="47"/>
    </row>
    <row r="400">
      <c r="A400" s="62"/>
      <c r="B400" s="62"/>
      <c r="H400" s="62"/>
      <c r="W400" s="47"/>
    </row>
    <row r="401">
      <c r="A401" s="62"/>
      <c r="B401" s="62"/>
      <c r="H401" s="62"/>
      <c r="W401" s="47"/>
    </row>
    <row r="402">
      <c r="A402" s="62"/>
      <c r="B402" s="62"/>
      <c r="H402" s="62"/>
      <c r="W402" s="47"/>
    </row>
    <row r="403">
      <c r="A403" s="62"/>
      <c r="B403" s="62"/>
      <c r="H403" s="62"/>
      <c r="W403" s="47"/>
    </row>
    <row r="404">
      <c r="A404" s="62"/>
      <c r="B404" s="62"/>
      <c r="H404" s="62"/>
      <c r="W404" s="47"/>
    </row>
    <row r="405">
      <c r="A405" s="62"/>
      <c r="B405" s="62"/>
      <c r="H405" s="62"/>
      <c r="W405" s="47"/>
    </row>
    <row r="406">
      <c r="A406" s="62"/>
      <c r="B406" s="62"/>
      <c r="H406" s="62"/>
      <c r="W406" s="47"/>
    </row>
    <row r="407">
      <c r="A407" s="62"/>
      <c r="B407" s="62"/>
      <c r="H407" s="62"/>
      <c r="W407" s="47"/>
    </row>
    <row r="408">
      <c r="A408" s="62"/>
      <c r="B408" s="62"/>
      <c r="H408" s="62"/>
      <c r="W408" s="47"/>
    </row>
    <row r="409">
      <c r="A409" s="62"/>
      <c r="B409" s="62"/>
      <c r="H409" s="62"/>
      <c r="W409" s="47"/>
    </row>
    <row r="410">
      <c r="A410" s="62"/>
      <c r="B410" s="62"/>
      <c r="H410" s="62"/>
      <c r="W410" s="47"/>
    </row>
    <row r="411">
      <c r="A411" s="62"/>
      <c r="B411" s="62"/>
      <c r="H411" s="62"/>
      <c r="W411" s="47"/>
    </row>
    <row r="412">
      <c r="A412" s="62"/>
      <c r="B412" s="62"/>
      <c r="H412" s="62"/>
      <c r="W412" s="47"/>
    </row>
    <row r="413">
      <c r="A413" s="62"/>
      <c r="B413" s="62"/>
      <c r="H413" s="62"/>
      <c r="W413" s="47"/>
    </row>
    <row r="414">
      <c r="A414" s="62"/>
      <c r="B414" s="62"/>
      <c r="H414" s="62"/>
      <c r="W414" s="47"/>
    </row>
    <row r="415">
      <c r="A415" s="62"/>
      <c r="B415" s="62"/>
      <c r="H415" s="62"/>
      <c r="W415" s="47"/>
    </row>
    <row r="416">
      <c r="A416" s="62"/>
      <c r="B416" s="62"/>
      <c r="H416" s="62"/>
      <c r="W416" s="47"/>
    </row>
    <row r="417">
      <c r="A417" s="62"/>
      <c r="B417" s="62"/>
      <c r="H417" s="62"/>
      <c r="W417" s="47"/>
    </row>
    <row r="418">
      <c r="A418" s="62"/>
      <c r="B418" s="62"/>
      <c r="H418" s="62"/>
      <c r="W418" s="47"/>
    </row>
    <row r="419">
      <c r="A419" s="62"/>
      <c r="B419" s="62"/>
      <c r="H419" s="62"/>
      <c r="W419" s="47"/>
    </row>
    <row r="420">
      <c r="A420" s="62"/>
      <c r="B420" s="62"/>
      <c r="H420" s="62"/>
      <c r="W420" s="47"/>
    </row>
    <row r="421">
      <c r="A421" s="62"/>
      <c r="B421" s="62"/>
      <c r="H421" s="62"/>
      <c r="W421" s="47"/>
    </row>
    <row r="422">
      <c r="A422" s="62"/>
      <c r="B422" s="62"/>
      <c r="H422" s="62"/>
      <c r="W422" s="47"/>
    </row>
    <row r="423">
      <c r="A423" s="62"/>
      <c r="B423" s="62"/>
      <c r="H423" s="62"/>
      <c r="W423" s="47"/>
    </row>
    <row r="424">
      <c r="A424" s="62"/>
      <c r="B424" s="62"/>
      <c r="H424" s="62"/>
      <c r="W424" s="47"/>
    </row>
    <row r="425">
      <c r="A425" s="62"/>
      <c r="B425" s="62"/>
      <c r="H425" s="62"/>
      <c r="W425" s="47"/>
    </row>
    <row r="426">
      <c r="A426" s="62"/>
      <c r="B426" s="62"/>
      <c r="H426" s="62"/>
      <c r="W426" s="47"/>
    </row>
    <row r="427">
      <c r="A427" s="62"/>
      <c r="B427" s="62"/>
      <c r="H427" s="62"/>
      <c r="W427" s="47"/>
    </row>
    <row r="428">
      <c r="A428" s="62"/>
      <c r="B428" s="62"/>
      <c r="H428" s="62"/>
      <c r="W428" s="47"/>
    </row>
    <row r="429">
      <c r="A429" s="62"/>
      <c r="B429" s="62"/>
      <c r="H429" s="62"/>
      <c r="W429" s="47"/>
    </row>
    <row r="430">
      <c r="A430" s="62"/>
      <c r="B430" s="62"/>
      <c r="H430" s="62"/>
      <c r="W430" s="47"/>
    </row>
    <row r="431">
      <c r="A431" s="62"/>
      <c r="B431" s="62"/>
      <c r="H431" s="62"/>
      <c r="W431" s="47"/>
    </row>
    <row r="432">
      <c r="A432" s="62"/>
      <c r="B432" s="62"/>
      <c r="H432" s="62"/>
      <c r="W432" s="47"/>
    </row>
    <row r="433">
      <c r="A433" s="62"/>
      <c r="B433" s="62"/>
      <c r="H433" s="62"/>
      <c r="W433" s="47"/>
    </row>
    <row r="434">
      <c r="A434" s="62"/>
      <c r="B434" s="62"/>
      <c r="H434" s="62"/>
      <c r="W434" s="47"/>
    </row>
    <row r="435">
      <c r="A435" s="62"/>
      <c r="B435" s="62"/>
      <c r="H435" s="62"/>
      <c r="W435" s="47"/>
    </row>
    <row r="436">
      <c r="A436" s="62"/>
      <c r="B436" s="62"/>
      <c r="H436" s="62"/>
      <c r="W436" s="47"/>
    </row>
    <row r="437">
      <c r="A437" s="62"/>
      <c r="B437" s="62"/>
      <c r="H437" s="62"/>
      <c r="W437" s="47"/>
    </row>
    <row r="438">
      <c r="A438" s="62"/>
      <c r="B438" s="62"/>
      <c r="H438" s="62"/>
      <c r="W438" s="47"/>
    </row>
    <row r="439">
      <c r="A439" s="62"/>
      <c r="B439" s="62"/>
      <c r="H439" s="62"/>
      <c r="W439" s="47"/>
    </row>
    <row r="440">
      <c r="A440" s="62"/>
      <c r="B440" s="62"/>
      <c r="H440" s="62"/>
      <c r="W440" s="47"/>
    </row>
    <row r="441">
      <c r="A441" s="62"/>
      <c r="B441" s="62"/>
      <c r="H441" s="62"/>
      <c r="W441" s="47"/>
    </row>
    <row r="442">
      <c r="A442" s="62"/>
      <c r="B442" s="62"/>
      <c r="H442" s="62"/>
      <c r="W442" s="47"/>
    </row>
    <row r="443">
      <c r="A443" s="62"/>
      <c r="B443" s="62"/>
      <c r="H443" s="62"/>
      <c r="W443" s="47"/>
    </row>
    <row r="444">
      <c r="A444" s="62"/>
      <c r="B444" s="62"/>
      <c r="H444" s="62"/>
      <c r="W444" s="47"/>
    </row>
    <row r="445">
      <c r="A445" s="62"/>
      <c r="B445" s="62"/>
      <c r="H445" s="62"/>
      <c r="W445" s="47"/>
    </row>
    <row r="446">
      <c r="A446" s="62"/>
      <c r="B446" s="62"/>
      <c r="H446" s="62"/>
      <c r="W446" s="47"/>
    </row>
    <row r="447">
      <c r="A447" s="62"/>
      <c r="B447" s="62"/>
      <c r="H447" s="62"/>
      <c r="W447" s="47"/>
    </row>
    <row r="448">
      <c r="A448" s="62"/>
      <c r="B448" s="62"/>
      <c r="H448" s="62"/>
      <c r="W448" s="47"/>
    </row>
    <row r="449">
      <c r="A449" s="62"/>
      <c r="B449" s="62"/>
      <c r="H449" s="62"/>
      <c r="W449" s="47"/>
    </row>
    <row r="450">
      <c r="A450" s="62"/>
      <c r="B450" s="62"/>
      <c r="H450" s="62"/>
      <c r="W450" s="47"/>
    </row>
    <row r="451">
      <c r="A451" s="62"/>
      <c r="B451" s="62"/>
      <c r="H451" s="62"/>
      <c r="W451" s="47"/>
    </row>
    <row r="452">
      <c r="A452" s="62"/>
      <c r="B452" s="62"/>
      <c r="H452" s="62"/>
      <c r="W452" s="47"/>
    </row>
    <row r="453">
      <c r="A453" s="62"/>
      <c r="B453" s="62"/>
      <c r="H453" s="62"/>
      <c r="W453" s="47"/>
    </row>
    <row r="454">
      <c r="A454" s="62"/>
      <c r="B454" s="62"/>
      <c r="H454" s="62"/>
      <c r="W454" s="47"/>
    </row>
    <row r="455">
      <c r="A455" s="62"/>
      <c r="B455" s="62"/>
      <c r="H455" s="62"/>
      <c r="W455" s="47"/>
    </row>
    <row r="456">
      <c r="A456" s="62"/>
      <c r="B456" s="62"/>
      <c r="H456" s="62"/>
      <c r="W456" s="47"/>
    </row>
    <row r="457">
      <c r="A457" s="62"/>
      <c r="B457" s="62"/>
      <c r="H457" s="62"/>
      <c r="W457" s="47"/>
    </row>
    <row r="458">
      <c r="A458" s="62"/>
      <c r="B458" s="62"/>
      <c r="H458" s="62"/>
      <c r="W458" s="47"/>
    </row>
    <row r="459">
      <c r="A459" s="62"/>
      <c r="B459" s="62"/>
      <c r="H459" s="62"/>
      <c r="W459" s="47"/>
    </row>
    <row r="460">
      <c r="A460" s="62"/>
      <c r="B460" s="62"/>
      <c r="H460" s="62"/>
      <c r="W460" s="47"/>
    </row>
    <row r="461">
      <c r="A461" s="62"/>
      <c r="B461" s="62"/>
      <c r="H461" s="62"/>
      <c r="W461" s="47"/>
    </row>
    <row r="462">
      <c r="A462" s="62"/>
      <c r="B462" s="62"/>
      <c r="H462" s="62"/>
      <c r="W462" s="47"/>
    </row>
    <row r="463">
      <c r="A463" s="62"/>
      <c r="B463" s="62"/>
      <c r="H463" s="62"/>
      <c r="W463" s="47"/>
    </row>
    <row r="464">
      <c r="A464" s="62"/>
      <c r="B464" s="62"/>
      <c r="H464" s="62"/>
      <c r="W464" s="47"/>
    </row>
    <row r="465">
      <c r="A465" s="62"/>
      <c r="B465" s="62"/>
      <c r="H465" s="62"/>
      <c r="W465" s="47"/>
    </row>
    <row r="466">
      <c r="A466" s="62"/>
      <c r="B466" s="62"/>
      <c r="H466" s="62"/>
      <c r="W466" s="47"/>
    </row>
    <row r="467">
      <c r="A467" s="62"/>
      <c r="B467" s="62"/>
      <c r="H467" s="62"/>
      <c r="W467" s="47"/>
    </row>
    <row r="468">
      <c r="A468" s="62"/>
      <c r="B468" s="62"/>
      <c r="H468" s="62"/>
      <c r="W468" s="47"/>
    </row>
    <row r="469">
      <c r="A469" s="62"/>
      <c r="B469" s="62"/>
      <c r="H469" s="62"/>
      <c r="W469" s="47"/>
    </row>
    <row r="470">
      <c r="A470" s="62"/>
      <c r="B470" s="62"/>
      <c r="H470" s="62"/>
      <c r="W470" s="47"/>
    </row>
    <row r="471">
      <c r="A471" s="62"/>
      <c r="B471" s="62"/>
      <c r="H471" s="62"/>
      <c r="W471" s="47"/>
    </row>
    <row r="472">
      <c r="A472" s="62"/>
      <c r="B472" s="62"/>
      <c r="H472" s="62"/>
      <c r="W472" s="47"/>
    </row>
    <row r="473">
      <c r="A473" s="62"/>
      <c r="B473" s="62"/>
      <c r="H473" s="62"/>
      <c r="W473" s="47"/>
    </row>
    <row r="474">
      <c r="A474" s="62"/>
      <c r="B474" s="62"/>
      <c r="H474" s="62"/>
      <c r="W474" s="178"/>
    </row>
    <row r="475">
      <c r="A475" s="62"/>
      <c r="B475" s="62"/>
      <c r="H475" s="62"/>
      <c r="W475" s="178"/>
    </row>
    <row r="476">
      <c r="A476" s="62"/>
      <c r="B476" s="62"/>
      <c r="H476" s="62"/>
      <c r="W476" s="178"/>
    </row>
    <row r="477">
      <c r="A477" s="62"/>
      <c r="B477" s="62"/>
      <c r="H477" s="62"/>
      <c r="W477" s="178"/>
    </row>
    <row r="478">
      <c r="A478" s="62"/>
      <c r="B478" s="62"/>
      <c r="H478" s="62"/>
      <c r="W478" s="178"/>
    </row>
    <row r="479">
      <c r="A479" s="62"/>
      <c r="B479" s="62"/>
      <c r="H479" s="62"/>
      <c r="W479" s="178"/>
    </row>
    <row r="480">
      <c r="A480" s="62"/>
      <c r="B480" s="62"/>
      <c r="H480" s="62"/>
      <c r="W480" s="178"/>
    </row>
    <row r="481">
      <c r="A481" s="62"/>
      <c r="B481" s="62"/>
      <c r="H481" s="62"/>
      <c r="W481" s="178"/>
    </row>
    <row r="482">
      <c r="A482" s="62"/>
      <c r="B482" s="62"/>
      <c r="H482" s="62"/>
      <c r="W482" s="178"/>
    </row>
    <row r="483">
      <c r="A483" s="62"/>
      <c r="B483" s="62"/>
      <c r="H483" s="62"/>
      <c r="W483" s="178"/>
    </row>
    <row r="484">
      <c r="A484" s="62"/>
      <c r="B484" s="62"/>
      <c r="H484" s="62"/>
      <c r="W484" s="178"/>
    </row>
    <row r="485">
      <c r="A485" s="62"/>
      <c r="B485" s="62"/>
      <c r="H485" s="62"/>
      <c r="W485" s="178"/>
    </row>
    <row r="486">
      <c r="A486" s="62"/>
      <c r="B486" s="62"/>
      <c r="H486" s="62"/>
      <c r="W486" s="178"/>
    </row>
    <row r="487">
      <c r="A487" s="62"/>
      <c r="B487" s="62"/>
      <c r="H487" s="62"/>
      <c r="W487" s="178"/>
    </row>
    <row r="488">
      <c r="A488" s="62"/>
      <c r="B488" s="62"/>
      <c r="H488" s="62"/>
      <c r="W488" s="178"/>
    </row>
    <row r="489">
      <c r="A489" s="62"/>
      <c r="B489" s="62"/>
      <c r="H489" s="62"/>
      <c r="W489" s="178"/>
    </row>
    <row r="490">
      <c r="A490" s="62"/>
      <c r="B490" s="62"/>
      <c r="H490" s="62"/>
      <c r="W490" s="178"/>
    </row>
    <row r="491">
      <c r="A491" s="62"/>
      <c r="B491" s="62"/>
      <c r="H491" s="62"/>
      <c r="W491" s="178"/>
    </row>
    <row r="492">
      <c r="A492" s="62"/>
      <c r="B492" s="62"/>
      <c r="H492" s="62"/>
      <c r="W492" s="178"/>
    </row>
    <row r="493">
      <c r="A493" s="62"/>
      <c r="B493" s="62"/>
      <c r="H493" s="62"/>
      <c r="W493" s="178"/>
    </row>
    <row r="494">
      <c r="A494" s="62"/>
      <c r="B494" s="62"/>
      <c r="H494" s="62"/>
      <c r="W494" s="178"/>
    </row>
    <row r="495">
      <c r="A495" s="62"/>
      <c r="B495" s="62"/>
      <c r="H495" s="62"/>
      <c r="W495" s="178"/>
    </row>
    <row r="496">
      <c r="A496" s="62"/>
      <c r="B496" s="62"/>
      <c r="H496" s="62"/>
      <c r="W496" s="178"/>
    </row>
    <row r="497">
      <c r="A497" s="62"/>
      <c r="B497" s="62"/>
      <c r="H497" s="62"/>
      <c r="W497" s="178"/>
    </row>
    <row r="498">
      <c r="A498" s="62"/>
      <c r="B498" s="62"/>
      <c r="H498" s="62"/>
      <c r="W498" s="178"/>
    </row>
    <row r="499">
      <c r="A499" s="62"/>
      <c r="B499" s="62"/>
      <c r="H499" s="62"/>
      <c r="W499" s="178"/>
    </row>
    <row r="500">
      <c r="A500" s="62"/>
      <c r="B500" s="62"/>
      <c r="H500" s="62"/>
      <c r="W500" s="178"/>
    </row>
    <row r="501">
      <c r="A501" s="62"/>
      <c r="B501" s="62"/>
      <c r="H501" s="62"/>
      <c r="W501" s="178"/>
    </row>
    <row r="502">
      <c r="A502" s="62"/>
      <c r="B502" s="62"/>
      <c r="H502" s="62"/>
      <c r="W502" s="178"/>
    </row>
    <row r="503">
      <c r="A503" s="62"/>
      <c r="B503" s="62"/>
      <c r="H503" s="62"/>
      <c r="W503" s="178"/>
    </row>
    <row r="504">
      <c r="A504" s="62"/>
      <c r="B504" s="62"/>
      <c r="H504" s="62"/>
      <c r="W504" s="178"/>
    </row>
    <row r="505">
      <c r="A505" s="62"/>
      <c r="B505" s="62"/>
      <c r="H505" s="62"/>
      <c r="W505" s="178"/>
    </row>
    <row r="506">
      <c r="A506" s="62"/>
      <c r="B506" s="62"/>
      <c r="H506" s="62"/>
      <c r="W506" s="178"/>
    </row>
    <row r="507">
      <c r="A507" s="62"/>
      <c r="B507" s="62"/>
      <c r="H507" s="62"/>
      <c r="W507" s="178"/>
    </row>
    <row r="508">
      <c r="A508" s="62"/>
      <c r="B508" s="62"/>
      <c r="H508" s="62"/>
      <c r="W508" s="178"/>
    </row>
    <row r="509">
      <c r="A509" s="62"/>
      <c r="B509" s="62"/>
      <c r="H509" s="62"/>
      <c r="W509" s="178"/>
    </row>
    <row r="510">
      <c r="A510" s="62"/>
      <c r="B510" s="62"/>
      <c r="H510" s="62"/>
      <c r="W510" s="178"/>
    </row>
    <row r="511">
      <c r="A511" s="62"/>
      <c r="B511" s="62"/>
      <c r="H511" s="62"/>
      <c r="W511" s="178"/>
    </row>
    <row r="512">
      <c r="A512" s="62"/>
      <c r="B512" s="62"/>
      <c r="H512" s="62"/>
      <c r="W512" s="178"/>
    </row>
    <row r="513">
      <c r="A513" s="62"/>
      <c r="B513" s="62"/>
      <c r="H513" s="62"/>
      <c r="W513" s="178"/>
    </row>
    <row r="514">
      <c r="A514" s="62"/>
      <c r="B514" s="62"/>
      <c r="H514" s="62"/>
      <c r="W514" s="178"/>
    </row>
    <row r="515">
      <c r="A515" s="62"/>
      <c r="B515" s="62"/>
      <c r="H515" s="62"/>
      <c r="W515" s="178"/>
    </row>
    <row r="516">
      <c r="A516" s="62"/>
      <c r="B516" s="62"/>
      <c r="H516" s="62"/>
      <c r="W516" s="178"/>
    </row>
    <row r="517">
      <c r="A517" s="62"/>
      <c r="B517" s="62"/>
      <c r="H517" s="62"/>
      <c r="W517" s="178"/>
    </row>
    <row r="518">
      <c r="A518" s="62"/>
      <c r="B518" s="62"/>
      <c r="H518" s="62"/>
      <c r="W518" s="178"/>
    </row>
    <row r="519">
      <c r="A519" s="62"/>
      <c r="B519" s="62"/>
      <c r="H519" s="62"/>
      <c r="W519" s="178"/>
    </row>
    <row r="520">
      <c r="A520" s="62"/>
      <c r="B520" s="62"/>
      <c r="H520" s="62"/>
      <c r="W520" s="178"/>
    </row>
    <row r="521">
      <c r="A521" s="62"/>
      <c r="B521" s="62"/>
      <c r="H521" s="62"/>
      <c r="W521" s="178"/>
    </row>
    <row r="522">
      <c r="A522" s="62"/>
      <c r="B522" s="62"/>
      <c r="H522" s="62"/>
      <c r="W522" s="178"/>
    </row>
    <row r="523">
      <c r="A523" s="62"/>
      <c r="B523" s="62"/>
      <c r="H523" s="62"/>
      <c r="W523" s="178"/>
    </row>
    <row r="524">
      <c r="A524" s="62"/>
      <c r="B524" s="62"/>
      <c r="H524" s="62"/>
      <c r="W524" s="178"/>
    </row>
    <row r="525">
      <c r="A525" s="62"/>
      <c r="B525" s="62"/>
      <c r="H525" s="62"/>
      <c r="W525" s="178"/>
    </row>
    <row r="526">
      <c r="A526" s="62"/>
      <c r="B526" s="62"/>
      <c r="H526" s="62"/>
      <c r="W526" s="178"/>
    </row>
    <row r="527">
      <c r="A527" s="62"/>
      <c r="B527" s="62"/>
      <c r="H527" s="62"/>
      <c r="W527" s="178"/>
    </row>
    <row r="528">
      <c r="A528" s="62"/>
      <c r="B528" s="62"/>
      <c r="H528" s="62"/>
      <c r="W528" s="178"/>
    </row>
    <row r="529">
      <c r="A529" s="62"/>
      <c r="B529" s="62"/>
      <c r="H529" s="62"/>
      <c r="W529" s="178"/>
    </row>
    <row r="530">
      <c r="A530" s="62"/>
      <c r="B530" s="62"/>
      <c r="H530" s="62"/>
      <c r="W530" s="47"/>
    </row>
    <row r="531">
      <c r="A531" s="62"/>
      <c r="B531" s="62"/>
      <c r="H531" s="62"/>
      <c r="W531" s="47"/>
    </row>
    <row r="532">
      <c r="A532" s="62"/>
      <c r="B532" s="62"/>
      <c r="H532" s="62"/>
      <c r="W532" s="47"/>
    </row>
    <row r="533">
      <c r="A533" s="62"/>
      <c r="B533" s="62"/>
      <c r="H533" s="62"/>
      <c r="W533" s="47"/>
    </row>
    <row r="534">
      <c r="A534" s="62"/>
      <c r="B534" s="62"/>
      <c r="H534" s="62"/>
      <c r="W534" s="47"/>
    </row>
    <row r="535">
      <c r="A535" s="62"/>
      <c r="B535" s="62"/>
      <c r="H535" s="62"/>
      <c r="W535" s="47"/>
    </row>
    <row r="536">
      <c r="A536" s="62"/>
      <c r="B536" s="62"/>
      <c r="H536" s="62"/>
      <c r="W536" s="47"/>
    </row>
    <row r="537">
      <c r="A537" s="62"/>
      <c r="B537" s="62"/>
      <c r="H537" s="62"/>
      <c r="W537" s="47"/>
    </row>
    <row r="538">
      <c r="A538" s="62"/>
      <c r="B538" s="62"/>
      <c r="H538" s="62"/>
      <c r="W538" s="47"/>
    </row>
    <row r="539">
      <c r="A539" s="62"/>
      <c r="B539" s="62"/>
      <c r="H539" s="62"/>
      <c r="W539" s="47"/>
    </row>
    <row r="540">
      <c r="A540" s="62"/>
      <c r="B540" s="62"/>
      <c r="H540" s="62"/>
      <c r="W540" s="47"/>
    </row>
    <row r="541">
      <c r="A541" s="62"/>
      <c r="B541" s="62"/>
      <c r="H541" s="62"/>
      <c r="W541" s="47"/>
    </row>
    <row r="542">
      <c r="A542" s="62"/>
      <c r="B542" s="62"/>
      <c r="H542" s="62"/>
      <c r="W542" s="47"/>
    </row>
    <row r="543">
      <c r="A543" s="62"/>
      <c r="B543" s="62"/>
      <c r="H543" s="62"/>
      <c r="W543" s="47"/>
    </row>
    <row r="544">
      <c r="A544" s="62"/>
      <c r="B544" s="62"/>
      <c r="H544" s="62"/>
      <c r="W544" s="47"/>
    </row>
    <row r="545">
      <c r="A545" s="62"/>
      <c r="B545" s="62"/>
      <c r="H545" s="62"/>
      <c r="W545" s="47"/>
    </row>
    <row r="546">
      <c r="A546" s="62"/>
      <c r="B546" s="62"/>
      <c r="H546" s="62"/>
      <c r="W546" s="47"/>
    </row>
    <row r="547">
      <c r="A547" s="62"/>
      <c r="B547" s="62"/>
      <c r="H547" s="62"/>
      <c r="W547" s="47"/>
    </row>
    <row r="548">
      <c r="A548" s="62"/>
      <c r="B548" s="62"/>
      <c r="H548" s="62"/>
      <c r="W548" s="47"/>
    </row>
    <row r="549">
      <c r="A549" s="62"/>
      <c r="B549" s="62"/>
      <c r="H549" s="62"/>
      <c r="W549" s="47"/>
    </row>
    <row r="550">
      <c r="A550" s="62"/>
      <c r="B550" s="62"/>
      <c r="H550" s="62"/>
      <c r="W550" s="47"/>
    </row>
    <row r="551">
      <c r="A551" s="62"/>
      <c r="B551" s="62"/>
      <c r="H551" s="62"/>
      <c r="W551" s="47"/>
    </row>
    <row r="552">
      <c r="A552" s="62"/>
      <c r="B552" s="62"/>
      <c r="H552" s="62"/>
      <c r="W552" s="47"/>
    </row>
    <row r="553">
      <c r="A553" s="62"/>
      <c r="B553" s="62"/>
      <c r="H553" s="62"/>
      <c r="W553" s="47"/>
    </row>
    <row r="554">
      <c r="A554" s="62"/>
      <c r="B554" s="62"/>
      <c r="H554" s="62"/>
      <c r="W554" s="47"/>
    </row>
    <row r="555">
      <c r="A555" s="62"/>
      <c r="B555" s="62"/>
      <c r="H555" s="62"/>
      <c r="W555" s="47"/>
    </row>
    <row r="556">
      <c r="A556" s="62"/>
      <c r="B556" s="62"/>
      <c r="H556" s="62"/>
      <c r="W556" s="47"/>
    </row>
    <row r="557">
      <c r="A557" s="62"/>
      <c r="B557" s="62"/>
      <c r="H557" s="62"/>
      <c r="W557" s="47"/>
    </row>
    <row r="558">
      <c r="A558" s="62"/>
      <c r="B558" s="62"/>
      <c r="H558" s="62"/>
      <c r="W558" s="47"/>
    </row>
    <row r="559">
      <c r="A559" s="62"/>
      <c r="B559" s="62"/>
      <c r="H559" s="62"/>
      <c r="W559" s="47"/>
    </row>
    <row r="560">
      <c r="A560" s="62"/>
      <c r="B560" s="62"/>
      <c r="H560" s="62"/>
      <c r="W560" s="47"/>
    </row>
    <row r="561">
      <c r="A561" s="62"/>
      <c r="B561" s="62"/>
      <c r="H561" s="62"/>
      <c r="W561" s="47"/>
    </row>
    <row r="562">
      <c r="A562" s="62"/>
      <c r="B562" s="62"/>
      <c r="H562" s="62"/>
      <c r="W562" s="47"/>
    </row>
    <row r="563">
      <c r="A563" s="62"/>
      <c r="B563" s="62"/>
      <c r="H563" s="62"/>
      <c r="W563" s="47"/>
    </row>
    <row r="564">
      <c r="A564" s="62"/>
      <c r="B564" s="62"/>
      <c r="H564" s="62"/>
      <c r="W564" s="47"/>
    </row>
    <row r="565">
      <c r="A565" s="62"/>
      <c r="B565" s="62"/>
      <c r="H565" s="62"/>
      <c r="W565" s="47"/>
    </row>
    <row r="566">
      <c r="A566" s="62"/>
      <c r="B566" s="62"/>
      <c r="H566" s="62"/>
      <c r="W566" s="47"/>
    </row>
    <row r="567">
      <c r="A567" s="62"/>
      <c r="B567" s="62"/>
      <c r="H567" s="62"/>
      <c r="W567" s="47"/>
    </row>
    <row r="568">
      <c r="A568" s="62"/>
      <c r="B568" s="62"/>
      <c r="H568" s="62"/>
      <c r="W568" s="47"/>
    </row>
    <row r="569">
      <c r="A569" s="62"/>
      <c r="B569" s="62"/>
      <c r="H569" s="62"/>
      <c r="W569" s="47"/>
    </row>
    <row r="570">
      <c r="A570" s="62"/>
      <c r="B570" s="62"/>
      <c r="H570" s="62"/>
      <c r="W570" s="47"/>
    </row>
    <row r="571">
      <c r="A571" s="62"/>
      <c r="B571" s="62"/>
      <c r="H571" s="62"/>
      <c r="W571" s="47"/>
    </row>
    <row r="572">
      <c r="A572" s="62"/>
      <c r="B572" s="62"/>
      <c r="H572" s="62"/>
      <c r="W572" s="47"/>
    </row>
    <row r="573">
      <c r="A573" s="62"/>
      <c r="B573" s="62"/>
      <c r="H573" s="62"/>
      <c r="W573" s="47"/>
    </row>
    <row r="574">
      <c r="A574" s="62"/>
      <c r="B574" s="62"/>
      <c r="H574" s="62"/>
      <c r="W574" s="47"/>
    </row>
    <row r="575">
      <c r="A575" s="62"/>
      <c r="B575" s="62"/>
      <c r="H575" s="62"/>
      <c r="W575" s="47"/>
    </row>
    <row r="576">
      <c r="A576" s="62"/>
      <c r="B576" s="62"/>
      <c r="H576" s="62"/>
      <c r="W576" s="47"/>
    </row>
    <row r="577">
      <c r="A577" s="62"/>
      <c r="B577" s="62"/>
      <c r="H577" s="62"/>
      <c r="W577" s="47"/>
    </row>
    <row r="578">
      <c r="A578" s="62"/>
      <c r="B578" s="62"/>
      <c r="H578" s="62"/>
      <c r="W578" s="47"/>
    </row>
    <row r="579">
      <c r="A579" s="62"/>
      <c r="B579" s="62"/>
      <c r="H579" s="62"/>
      <c r="W579" s="47"/>
    </row>
    <row r="580">
      <c r="A580" s="62"/>
      <c r="B580" s="62"/>
      <c r="H580" s="62"/>
      <c r="W580" s="47"/>
    </row>
    <row r="581">
      <c r="A581" s="62"/>
      <c r="B581" s="62"/>
      <c r="H581" s="62"/>
      <c r="W581" s="47"/>
    </row>
    <row r="582">
      <c r="A582" s="62"/>
      <c r="B582" s="62"/>
      <c r="H582" s="62"/>
      <c r="W582" s="47"/>
    </row>
    <row r="583">
      <c r="A583" s="62"/>
      <c r="B583" s="62"/>
      <c r="H583" s="62"/>
      <c r="W583" s="47"/>
    </row>
    <row r="584">
      <c r="A584" s="62"/>
      <c r="B584" s="62"/>
      <c r="H584" s="62"/>
      <c r="W584" s="47"/>
    </row>
    <row r="585">
      <c r="A585" s="62"/>
      <c r="B585" s="62"/>
      <c r="H585" s="62"/>
      <c r="W585" s="47"/>
    </row>
    <row r="586">
      <c r="A586" s="62"/>
      <c r="B586" s="62"/>
      <c r="H586" s="62"/>
      <c r="W586" s="47"/>
    </row>
    <row r="587">
      <c r="A587" s="62"/>
      <c r="B587" s="62"/>
      <c r="H587" s="62"/>
      <c r="W587" s="47"/>
    </row>
    <row r="588">
      <c r="A588" s="62"/>
      <c r="B588" s="62"/>
      <c r="H588" s="62"/>
      <c r="W588" s="47"/>
    </row>
    <row r="589">
      <c r="A589" s="62"/>
      <c r="B589" s="62"/>
      <c r="H589" s="62"/>
      <c r="W589" s="47"/>
    </row>
    <row r="590">
      <c r="A590" s="62"/>
      <c r="B590" s="62"/>
      <c r="H590" s="62"/>
      <c r="W590" s="47"/>
    </row>
    <row r="591">
      <c r="A591" s="62"/>
      <c r="B591" s="62"/>
      <c r="H591" s="62"/>
      <c r="W591" s="47"/>
    </row>
    <row r="592">
      <c r="A592" s="62"/>
      <c r="B592" s="62"/>
      <c r="H592" s="62"/>
      <c r="W592" s="47"/>
    </row>
    <row r="593">
      <c r="A593" s="62"/>
      <c r="B593" s="62"/>
      <c r="H593" s="62"/>
      <c r="W593" s="47"/>
    </row>
    <row r="594">
      <c r="A594" s="62"/>
      <c r="B594" s="62"/>
      <c r="H594" s="62"/>
      <c r="W594" s="47"/>
    </row>
    <row r="595">
      <c r="A595" s="62"/>
      <c r="B595" s="62"/>
      <c r="H595" s="62"/>
      <c r="W595" s="47"/>
    </row>
    <row r="596">
      <c r="A596" s="62"/>
      <c r="B596" s="62"/>
      <c r="H596" s="62"/>
      <c r="W596" s="47"/>
    </row>
    <row r="597">
      <c r="A597" s="62"/>
      <c r="B597" s="62"/>
      <c r="H597" s="62"/>
      <c r="W597" s="47"/>
    </row>
    <row r="598">
      <c r="A598" s="62"/>
      <c r="B598" s="62"/>
      <c r="H598" s="62"/>
      <c r="W598" s="47"/>
    </row>
    <row r="599">
      <c r="A599" s="62"/>
      <c r="B599" s="62"/>
      <c r="H599" s="62"/>
      <c r="W599" s="47"/>
    </row>
    <row r="600">
      <c r="A600" s="62"/>
      <c r="B600" s="62"/>
      <c r="H600" s="62"/>
      <c r="W600" s="47"/>
    </row>
    <row r="601">
      <c r="A601" s="62"/>
      <c r="B601" s="62"/>
      <c r="H601" s="62"/>
      <c r="W601" s="47"/>
    </row>
    <row r="602">
      <c r="A602" s="62"/>
      <c r="B602" s="62"/>
      <c r="H602" s="62"/>
      <c r="W602" s="47"/>
    </row>
    <row r="603">
      <c r="A603" s="62"/>
      <c r="B603" s="62"/>
      <c r="H603" s="62"/>
      <c r="W603" s="47"/>
    </row>
    <row r="604">
      <c r="A604" s="62"/>
      <c r="B604" s="62"/>
      <c r="H604" s="62"/>
      <c r="W604" s="47"/>
    </row>
    <row r="605">
      <c r="A605" s="62"/>
      <c r="B605" s="62"/>
      <c r="H605" s="62"/>
      <c r="W605" s="47"/>
    </row>
    <row r="606">
      <c r="A606" s="62"/>
      <c r="B606" s="62"/>
      <c r="H606" s="62"/>
      <c r="W606" s="47"/>
    </row>
    <row r="607">
      <c r="A607" s="62"/>
      <c r="B607" s="62"/>
      <c r="H607" s="62"/>
      <c r="W607" s="47"/>
    </row>
    <row r="608">
      <c r="A608" s="62"/>
      <c r="B608" s="62"/>
      <c r="H608" s="62"/>
      <c r="W608" s="47"/>
    </row>
    <row r="609">
      <c r="A609" s="62"/>
      <c r="B609" s="62"/>
      <c r="H609" s="62"/>
      <c r="W609" s="47"/>
    </row>
    <row r="610">
      <c r="A610" s="62"/>
      <c r="B610" s="62"/>
      <c r="H610" s="62"/>
      <c r="W610" s="47"/>
    </row>
    <row r="611">
      <c r="A611" s="62"/>
      <c r="B611" s="62"/>
      <c r="H611" s="62"/>
      <c r="W611" s="47"/>
    </row>
    <row r="612">
      <c r="A612" s="62"/>
      <c r="B612" s="62"/>
      <c r="H612" s="62"/>
      <c r="W612" s="47"/>
    </row>
    <row r="613">
      <c r="A613" s="62"/>
      <c r="B613" s="62"/>
      <c r="H613" s="62"/>
      <c r="W613" s="47"/>
    </row>
    <row r="614">
      <c r="A614" s="62"/>
      <c r="B614" s="62"/>
      <c r="H614" s="62"/>
      <c r="W614" s="47"/>
    </row>
    <row r="615">
      <c r="A615" s="62"/>
      <c r="B615" s="62"/>
      <c r="H615" s="62"/>
      <c r="W615" s="47"/>
    </row>
    <row r="616">
      <c r="A616" s="62"/>
      <c r="B616" s="62"/>
      <c r="H616" s="62"/>
      <c r="W616" s="47"/>
    </row>
    <row r="617">
      <c r="A617" s="62"/>
      <c r="B617" s="62"/>
      <c r="H617" s="62"/>
      <c r="W617" s="47"/>
    </row>
    <row r="618">
      <c r="A618" s="62"/>
      <c r="B618" s="62"/>
      <c r="H618" s="62"/>
      <c r="W618" s="47"/>
    </row>
    <row r="619">
      <c r="A619" s="62"/>
      <c r="B619" s="62"/>
      <c r="H619" s="62"/>
      <c r="W619" s="47"/>
    </row>
    <row r="620">
      <c r="A620" s="62"/>
      <c r="B620" s="62"/>
      <c r="H620" s="62"/>
      <c r="W620" s="47"/>
    </row>
    <row r="621">
      <c r="A621" s="62"/>
      <c r="B621" s="62"/>
      <c r="H621" s="62"/>
      <c r="W621" s="47"/>
    </row>
    <row r="622">
      <c r="A622" s="62"/>
      <c r="B622" s="62"/>
      <c r="H622" s="62"/>
      <c r="W622" s="47"/>
    </row>
    <row r="623">
      <c r="A623" s="62"/>
      <c r="B623" s="62"/>
      <c r="H623" s="62"/>
      <c r="W623" s="47"/>
    </row>
    <row r="624">
      <c r="A624" s="62"/>
      <c r="B624" s="62"/>
      <c r="H624" s="62"/>
      <c r="W624" s="47"/>
    </row>
    <row r="625">
      <c r="A625" s="62"/>
      <c r="B625" s="62"/>
      <c r="H625" s="62"/>
      <c r="W625" s="47"/>
    </row>
    <row r="626">
      <c r="A626" s="62"/>
      <c r="B626" s="62"/>
      <c r="H626" s="62"/>
      <c r="W626" s="47"/>
    </row>
    <row r="627">
      <c r="A627" s="62"/>
      <c r="B627" s="62"/>
      <c r="H627" s="62"/>
      <c r="W627" s="47"/>
    </row>
    <row r="628">
      <c r="A628" s="62"/>
      <c r="B628" s="62"/>
      <c r="H628" s="62"/>
      <c r="W628" s="47"/>
    </row>
    <row r="629">
      <c r="A629" s="62"/>
      <c r="B629" s="62"/>
      <c r="H629" s="62"/>
      <c r="W629" s="47"/>
    </row>
    <row r="630">
      <c r="A630" s="62"/>
      <c r="B630" s="62"/>
      <c r="H630" s="62"/>
      <c r="W630" s="47"/>
    </row>
    <row r="631">
      <c r="A631" s="62"/>
      <c r="B631" s="62"/>
      <c r="H631" s="62"/>
      <c r="W631" s="47"/>
    </row>
    <row r="632">
      <c r="A632" s="62"/>
      <c r="B632" s="62"/>
      <c r="H632" s="62"/>
      <c r="W632" s="178"/>
    </row>
    <row r="633">
      <c r="A633" s="62"/>
      <c r="B633" s="62"/>
      <c r="H633" s="62"/>
      <c r="W633" s="178"/>
    </row>
    <row r="634">
      <c r="A634" s="62"/>
      <c r="B634" s="62"/>
      <c r="H634" s="62"/>
      <c r="W634" s="178"/>
    </row>
    <row r="635">
      <c r="A635" s="62"/>
      <c r="B635" s="62"/>
      <c r="H635" s="62"/>
      <c r="W635" s="178"/>
    </row>
    <row r="636">
      <c r="A636" s="62"/>
      <c r="B636" s="62"/>
      <c r="H636" s="62"/>
      <c r="W636" s="178"/>
    </row>
    <row r="637">
      <c r="A637" s="62"/>
      <c r="B637" s="62"/>
      <c r="H637" s="62"/>
      <c r="W637" s="178"/>
    </row>
    <row r="638">
      <c r="A638" s="62"/>
      <c r="B638" s="62"/>
      <c r="H638" s="62"/>
      <c r="W638" s="178"/>
    </row>
    <row r="639">
      <c r="A639" s="62"/>
      <c r="B639" s="62"/>
      <c r="H639" s="62"/>
      <c r="W639" s="178"/>
    </row>
    <row r="640">
      <c r="A640" s="62"/>
      <c r="B640" s="62"/>
      <c r="H640" s="62"/>
      <c r="W640" s="178"/>
    </row>
    <row r="641">
      <c r="A641" s="62"/>
      <c r="B641" s="62"/>
      <c r="H641" s="62"/>
      <c r="W641" s="178"/>
    </row>
    <row r="642">
      <c r="A642" s="62"/>
      <c r="B642" s="62"/>
      <c r="H642" s="62"/>
      <c r="W642" s="178"/>
    </row>
    <row r="643">
      <c r="A643" s="62"/>
      <c r="B643" s="62"/>
      <c r="H643" s="62"/>
      <c r="W643" s="178"/>
    </row>
    <row r="644">
      <c r="A644" s="62"/>
      <c r="B644" s="62"/>
      <c r="H644" s="62"/>
      <c r="W644" s="178"/>
    </row>
    <row r="645">
      <c r="A645" s="62"/>
      <c r="B645" s="62"/>
      <c r="H645" s="62"/>
      <c r="W645" s="178"/>
    </row>
    <row r="646">
      <c r="A646" s="62"/>
      <c r="B646" s="62"/>
      <c r="H646" s="62"/>
      <c r="W646" s="178"/>
    </row>
    <row r="647">
      <c r="A647" s="62"/>
      <c r="B647" s="62"/>
      <c r="H647" s="62"/>
      <c r="W647" s="178"/>
    </row>
    <row r="648">
      <c r="A648" s="62"/>
      <c r="B648" s="62"/>
      <c r="H648" s="62"/>
      <c r="W648" s="178"/>
    </row>
    <row r="649">
      <c r="A649" s="62"/>
      <c r="B649" s="62"/>
      <c r="H649" s="62"/>
      <c r="W649" s="178"/>
    </row>
    <row r="650">
      <c r="A650" s="62"/>
      <c r="B650" s="62"/>
      <c r="H650" s="62"/>
      <c r="W650" s="178"/>
    </row>
    <row r="651">
      <c r="A651" s="62"/>
      <c r="B651" s="62"/>
      <c r="H651" s="62"/>
      <c r="W651" s="178"/>
    </row>
    <row r="652">
      <c r="A652" s="62"/>
      <c r="B652" s="62"/>
      <c r="H652" s="62"/>
      <c r="W652" s="178"/>
    </row>
    <row r="653">
      <c r="A653" s="62"/>
      <c r="B653" s="62"/>
      <c r="H653" s="62"/>
      <c r="W653" s="178"/>
    </row>
    <row r="654">
      <c r="A654" s="62"/>
      <c r="B654" s="62"/>
      <c r="H654" s="62"/>
      <c r="W654" s="178"/>
    </row>
    <row r="655">
      <c r="A655" s="62"/>
      <c r="B655" s="62"/>
      <c r="H655" s="62"/>
      <c r="W655" s="178"/>
    </row>
    <row r="656">
      <c r="A656" s="62"/>
      <c r="B656" s="62"/>
      <c r="H656" s="62"/>
      <c r="W656" s="178"/>
    </row>
    <row r="657">
      <c r="A657" s="62"/>
      <c r="B657" s="62"/>
      <c r="H657" s="62"/>
      <c r="W657" s="178"/>
    </row>
    <row r="658">
      <c r="A658" s="62"/>
      <c r="B658" s="62"/>
      <c r="H658" s="62"/>
      <c r="W658" s="178"/>
    </row>
    <row r="659">
      <c r="A659" s="62"/>
      <c r="B659" s="62"/>
      <c r="H659" s="62"/>
      <c r="W659" s="178"/>
    </row>
    <row r="660">
      <c r="A660" s="62"/>
      <c r="B660" s="62"/>
      <c r="H660" s="62"/>
      <c r="W660" s="178"/>
    </row>
    <row r="661">
      <c r="A661" s="62"/>
      <c r="B661" s="62"/>
      <c r="H661" s="62"/>
      <c r="W661" s="178"/>
    </row>
    <row r="662">
      <c r="A662" s="62"/>
      <c r="B662" s="62"/>
      <c r="H662" s="62"/>
      <c r="W662" s="178"/>
    </row>
    <row r="663">
      <c r="A663" s="62"/>
      <c r="B663" s="62"/>
      <c r="H663" s="62"/>
      <c r="W663" s="178"/>
    </row>
    <row r="664">
      <c r="A664" s="62"/>
      <c r="B664" s="62"/>
      <c r="H664" s="62"/>
      <c r="W664" s="178"/>
    </row>
    <row r="665">
      <c r="A665" s="62"/>
      <c r="B665" s="62"/>
      <c r="H665" s="62"/>
      <c r="W665" s="178"/>
    </row>
    <row r="666">
      <c r="A666" s="62"/>
      <c r="B666" s="62"/>
      <c r="H666" s="62"/>
      <c r="W666" s="178"/>
    </row>
    <row r="667">
      <c r="A667" s="62"/>
      <c r="B667" s="62"/>
      <c r="H667" s="62"/>
      <c r="W667" s="178"/>
    </row>
    <row r="668">
      <c r="A668" s="62"/>
      <c r="B668" s="62"/>
      <c r="H668" s="62"/>
      <c r="W668" s="178"/>
    </row>
    <row r="669">
      <c r="A669" s="62"/>
      <c r="B669" s="62"/>
      <c r="H669" s="62"/>
      <c r="W669" s="178"/>
    </row>
    <row r="670">
      <c r="A670" s="62"/>
      <c r="B670" s="62"/>
      <c r="H670" s="62"/>
      <c r="W670" s="178"/>
    </row>
    <row r="671">
      <c r="A671" s="62"/>
      <c r="B671" s="62"/>
      <c r="H671" s="62"/>
      <c r="W671" s="178"/>
    </row>
    <row r="672">
      <c r="A672" s="62"/>
      <c r="B672" s="62"/>
      <c r="H672" s="62"/>
      <c r="W672" s="178"/>
    </row>
    <row r="673">
      <c r="A673" s="62"/>
      <c r="B673" s="62"/>
      <c r="H673" s="62"/>
      <c r="W673" s="178"/>
    </row>
    <row r="674">
      <c r="A674" s="62"/>
      <c r="B674" s="62"/>
      <c r="H674" s="62"/>
      <c r="W674" s="178"/>
    </row>
    <row r="675">
      <c r="A675" s="62"/>
      <c r="B675" s="62"/>
      <c r="H675" s="62"/>
      <c r="W675" s="178"/>
    </row>
    <row r="676">
      <c r="A676" s="62"/>
      <c r="B676" s="62"/>
      <c r="H676" s="62"/>
      <c r="W676" s="178"/>
    </row>
    <row r="677">
      <c r="A677" s="62"/>
      <c r="B677" s="62"/>
      <c r="H677" s="62"/>
      <c r="W677" s="178"/>
    </row>
    <row r="678">
      <c r="A678" s="62"/>
      <c r="B678" s="62"/>
      <c r="H678" s="62"/>
      <c r="W678" s="178"/>
    </row>
    <row r="679">
      <c r="A679" s="62"/>
      <c r="B679" s="62"/>
      <c r="H679" s="62"/>
      <c r="W679" s="178"/>
    </row>
    <row r="680">
      <c r="A680" s="62"/>
      <c r="B680" s="62"/>
      <c r="H680" s="62"/>
      <c r="W680" s="178"/>
    </row>
    <row r="681">
      <c r="A681" s="62"/>
      <c r="B681" s="62"/>
      <c r="H681" s="62"/>
      <c r="W681" s="178"/>
    </row>
    <row r="682">
      <c r="A682" s="62"/>
      <c r="B682" s="62"/>
      <c r="H682" s="62"/>
      <c r="W682" s="178"/>
    </row>
    <row r="683">
      <c r="A683" s="62"/>
      <c r="B683" s="62"/>
      <c r="H683" s="62"/>
      <c r="W683" s="178"/>
    </row>
    <row r="684">
      <c r="A684" s="62"/>
      <c r="B684" s="62"/>
      <c r="H684" s="62"/>
      <c r="W684" s="178"/>
    </row>
    <row r="685">
      <c r="A685" s="62"/>
      <c r="B685" s="62"/>
      <c r="H685" s="62"/>
      <c r="W685" s="178"/>
    </row>
    <row r="686">
      <c r="A686" s="62"/>
      <c r="B686" s="62"/>
      <c r="H686" s="62"/>
      <c r="W686" s="178"/>
    </row>
    <row r="687">
      <c r="A687" s="62"/>
      <c r="B687" s="62"/>
      <c r="H687" s="62"/>
      <c r="W687" s="178"/>
    </row>
    <row r="688">
      <c r="A688" s="62"/>
      <c r="B688" s="62"/>
      <c r="H688" s="62"/>
      <c r="W688" s="47"/>
    </row>
    <row r="689">
      <c r="A689" s="62"/>
      <c r="B689" s="62"/>
      <c r="H689" s="62"/>
      <c r="W689" s="47"/>
    </row>
    <row r="690">
      <c r="A690" s="62"/>
      <c r="B690" s="62"/>
      <c r="H690" s="62"/>
      <c r="W690" s="47"/>
    </row>
    <row r="691">
      <c r="A691" s="62"/>
      <c r="B691" s="62"/>
      <c r="H691" s="62"/>
      <c r="W691" s="47"/>
    </row>
    <row r="692">
      <c r="A692" s="62"/>
      <c r="B692" s="62"/>
      <c r="H692" s="62"/>
      <c r="W692" s="47"/>
    </row>
    <row r="693">
      <c r="A693" s="62"/>
      <c r="B693" s="62"/>
      <c r="H693" s="62"/>
      <c r="W693" s="47"/>
    </row>
    <row r="694">
      <c r="A694" s="62"/>
      <c r="B694" s="62"/>
      <c r="H694" s="62"/>
      <c r="W694" s="47"/>
    </row>
    <row r="695">
      <c r="A695" s="62"/>
      <c r="B695" s="62"/>
      <c r="H695" s="62"/>
      <c r="W695" s="47"/>
    </row>
    <row r="696">
      <c r="A696" s="62"/>
      <c r="B696" s="62"/>
      <c r="H696" s="62"/>
      <c r="W696" s="47"/>
    </row>
    <row r="697">
      <c r="A697" s="62"/>
      <c r="B697" s="62"/>
      <c r="H697" s="62"/>
      <c r="W697" s="47"/>
    </row>
    <row r="698">
      <c r="A698" s="62"/>
      <c r="B698" s="62"/>
      <c r="H698" s="62"/>
      <c r="W698" s="47"/>
    </row>
    <row r="699">
      <c r="A699" s="62"/>
      <c r="B699" s="62"/>
      <c r="H699" s="62"/>
      <c r="W699" s="47"/>
    </row>
    <row r="700">
      <c r="A700" s="62"/>
      <c r="B700" s="62"/>
      <c r="H700" s="62"/>
      <c r="W700" s="47"/>
    </row>
    <row r="701">
      <c r="A701" s="62"/>
      <c r="B701" s="62"/>
      <c r="H701" s="62"/>
      <c r="W701" s="47"/>
    </row>
    <row r="702">
      <c r="A702" s="62"/>
      <c r="B702" s="62"/>
      <c r="H702" s="62"/>
      <c r="W702" s="47"/>
    </row>
    <row r="703">
      <c r="A703" s="62"/>
      <c r="B703" s="62"/>
      <c r="H703" s="62"/>
      <c r="W703" s="47"/>
    </row>
    <row r="704">
      <c r="A704" s="62"/>
      <c r="B704" s="62"/>
      <c r="H704" s="62"/>
      <c r="W704" s="47"/>
    </row>
    <row r="705">
      <c r="A705" s="62"/>
      <c r="B705" s="62"/>
      <c r="H705" s="62"/>
      <c r="W705" s="47"/>
    </row>
    <row r="706">
      <c r="A706" s="62"/>
      <c r="B706" s="62"/>
      <c r="H706" s="62"/>
      <c r="W706" s="47"/>
    </row>
    <row r="707">
      <c r="A707" s="62"/>
      <c r="B707" s="62"/>
      <c r="H707" s="62"/>
      <c r="W707" s="47"/>
    </row>
    <row r="708">
      <c r="A708" s="62"/>
      <c r="B708" s="62"/>
      <c r="H708" s="62"/>
      <c r="W708" s="47"/>
    </row>
    <row r="709">
      <c r="A709" s="62"/>
      <c r="B709" s="62"/>
      <c r="H709" s="62"/>
      <c r="W709" s="47"/>
    </row>
    <row r="710">
      <c r="A710" s="62"/>
      <c r="B710" s="62"/>
      <c r="H710" s="62"/>
      <c r="W710" s="47"/>
    </row>
    <row r="711">
      <c r="A711" s="62"/>
      <c r="B711" s="62"/>
      <c r="H711" s="62"/>
      <c r="W711" s="47"/>
    </row>
    <row r="712">
      <c r="A712" s="62"/>
      <c r="B712" s="62"/>
      <c r="H712" s="62"/>
      <c r="W712" s="47"/>
    </row>
    <row r="713">
      <c r="A713" s="62"/>
      <c r="B713" s="62"/>
      <c r="H713" s="62"/>
      <c r="W713" s="47"/>
    </row>
    <row r="714">
      <c r="A714" s="62"/>
      <c r="B714" s="62"/>
      <c r="H714" s="62"/>
      <c r="W714" s="47"/>
    </row>
    <row r="715">
      <c r="A715" s="62"/>
      <c r="B715" s="62"/>
      <c r="H715" s="62"/>
      <c r="W715" s="47"/>
    </row>
    <row r="716">
      <c r="A716" s="62"/>
      <c r="B716" s="62"/>
      <c r="H716" s="62"/>
      <c r="W716" s="47"/>
    </row>
    <row r="717">
      <c r="A717" s="62"/>
      <c r="B717" s="62"/>
      <c r="H717" s="62"/>
      <c r="W717" s="47"/>
    </row>
    <row r="718">
      <c r="A718" s="62"/>
      <c r="B718" s="62"/>
      <c r="H718" s="62"/>
      <c r="W718" s="47"/>
    </row>
    <row r="719">
      <c r="A719" s="62"/>
      <c r="B719" s="62"/>
      <c r="H719" s="62"/>
      <c r="W719" s="47"/>
    </row>
    <row r="720">
      <c r="A720" s="62"/>
      <c r="B720" s="62"/>
      <c r="H720" s="62"/>
      <c r="W720" s="47"/>
    </row>
    <row r="721">
      <c r="A721" s="62"/>
      <c r="B721" s="62"/>
      <c r="H721" s="62"/>
      <c r="W721" s="47"/>
    </row>
    <row r="722">
      <c r="A722" s="62"/>
      <c r="B722" s="62"/>
      <c r="H722" s="62"/>
      <c r="W722" s="47"/>
    </row>
    <row r="723">
      <c r="A723" s="62"/>
      <c r="B723" s="62"/>
      <c r="H723" s="62"/>
      <c r="W723" s="47"/>
    </row>
    <row r="724">
      <c r="A724" s="62"/>
      <c r="B724" s="62"/>
      <c r="H724" s="62"/>
      <c r="W724" s="47"/>
    </row>
    <row r="725">
      <c r="A725" s="62"/>
      <c r="B725" s="62"/>
      <c r="H725" s="62"/>
      <c r="W725" s="47"/>
    </row>
    <row r="726">
      <c r="A726" s="62"/>
      <c r="B726" s="62"/>
      <c r="H726" s="62"/>
      <c r="W726" s="47"/>
    </row>
    <row r="727">
      <c r="A727" s="62"/>
      <c r="B727" s="62"/>
      <c r="H727" s="62"/>
      <c r="W727" s="47"/>
    </row>
    <row r="728">
      <c r="A728" s="62"/>
      <c r="B728" s="62"/>
      <c r="H728" s="62"/>
      <c r="W728" s="47"/>
    </row>
    <row r="729">
      <c r="A729" s="62"/>
      <c r="B729" s="62"/>
      <c r="H729" s="62"/>
      <c r="W729" s="47"/>
    </row>
    <row r="730">
      <c r="A730" s="62"/>
      <c r="B730" s="62"/>
      <c r="H730" s="62"/>
      <c r="W730" s="47"/>
    </row>
    <row r="731">
      <c r="A731" s="62"/>
      <c r="B731" s="62"/>
      <c r="H731" s="62"/>
      <c r="W731" s="47"/>
    </row>
    <row r="732">
      <c r="A732" s="62"/>
      <c r="B732" s="62"/>
      <c r="H732" s="62"/>
      <c r="W732" s="47"/>
    </row>
    <row r="733">
      <c r="A733" s="62"/>
      <c r="B733" s="62"/>
      <c r="H733" s="62"/>
      <c r="W733" s="47"/>
    </row>
    <row r="734">
      <c r="A734" s="62"/>
      <c r="B734" s="62"/>
      <c r="H734" s="62"/>
      <c r="W734" s="47"/>
    </row>
    <row r="735">
      <c r="A735" s="62"/>
      <c r="B735" s="62"/>
      <c r="H735" s="62"/>
      <c r="W735" s="47"/>
    </row>
    <row r="736">
      <c r="A736" s="62"/>
      <c r="B736" s="62"/>
      <c r="H736" s="62"/>
      <c r="W736" s="47"/>
    </row>
    <row r="737">
      <c r="A737" s="62"/>
      <c r="B737" s="62"/>
      <c r="H737" s="62"/>
      <c r="W737" s="47"/>
    </row>
    <row r="738">
      <c r="A738" s="62"/>
      <c r="B738" s="62"/>
      <c r="H738" s="62"/>
      <c r="W738" s="47"/>
    </row>
    <row r="739">
      <c r="A739" s="62"/>
      <c r="B739" s="62"/>
      <c r="H739" s="62"/>
      <c r="W739" s="47"/>
    </row>
    <row r="740">
      <c r="A740" s="62"/>
      <c r="B740" s="62"/>
      <c r="H740" s="62"/>
      <c r="W740" s="47"/>
    </row>
    <row r="741">
      <c r="A741" s="62"/>
      <c r="B741" s="62"/>
      <c r="H741" s="62"/>
      <c r="W741" s="47"/>
    </row>
    <row r="742">
      <c r="A742" s="62"/>
      <c r="B742" s="62"/>
      <c r="H742" s="62"/>
      <c r="W742" s="47"/>
    </row>
    <row r="743">
      <c r="A743" s="62"/>
      <c r="B743" s="62"/>
      <c r="H743" s="62"/>
      <c r="W743" s="47"/>
    </row>
    <row r="744">
      <c r="A744" s="62"/>
      <c r="B744" s="62"/>
      <c r="H744" s="62"/>
      <c r="W744" s="47"/>
    </row>
    <row r="745">
      <c r="A745" s="62"/>
      <c r="B745" s="62"/>
      <c r="H745" s="62"/>
      <c r="W745" s="47"/>
    </row>
    <row r="746">
      <c r="A746" s="62"/>
      <c r="B746" s="62"/>
      <c r="H746" s="62"/>
      <c r="W746" s="47"/>
    </row>
    <row r="747">
      <c r="A747" s="62"/>
      <c r="B747" s="62"/>
      <c r="H747" s="62"/>
      <c r="W747" s="47"/>
    </row>
    <row r="748">
      <c r="A748" s="62"/>
      <c r="B748" s="62"/>
      <c r="H748" s="62"/>
      <c r="W748" s="47"/>
    </row>
    <row r="749">
      <c r="A749" s="62"/>
      <c r="B749" s="62"/>
      <c r="H749" s="62"/>
      <c r="W749" s="47"/>
    </row>
    <row r="750">
      <c r="A750" s="62"/>
      <c r="B750" s="62"/>
      <c r="H750" s="62"/>
      <c r="W750" s="47"/>
    </row>
    <row r="751">
      <c r="A751" s="62"/>
      <c r="B751" s="62"/>
      <c r="H751" s="62"/>
      <c r="W751" s="47"/>
    </row>
    <row r="752">
      <c r="A752" s="62"/>
      <c r="B752" s="62"/>
      <c r="H752" s="62"/>
      <c r="W752" s="47"/>
    </row>
    <row r="753">
      <c r="A753" s="62"/>
      <c r="B753" s="62"/>
      <c r="H753" s="62"/>
      <c r="W753" s="47"/>
    </row>
    <row r="754">
      <c r="A754" s="62"/>
      <c r="B754" s="62"/>
      <c r="H754" s="62"/>
      <c r="W754" s="47"/>
    </row>
    <row r="755">
      <c r="A755" s="62"/>
      <c r="B755" s="62"/>
      <c r="H755" s="62"/>
      <c r="W755" s="47"/>
    </row>
    <row r="756">
      <c r="A756" s="62"/>
      <c r="B756" s="62"/>
      <c r="H756" s="62"/>
      <c r="W756" s="47"/>
    </row>
    <row r="757">
      <c r="A757" s="62"/>
      <c r="B757" s="62"/>
      <c r="H757" s="62"/>
      <c r="W757" s="47"/>
    </row>
    <row r="758">
      <c r="A758" s="62"/>
      <c r="B758" s="62"/>
      <c r="H758" s="62"/>
      <c r="W758" s="47"/>
    </row>
    <row r="759">
      <c r="A759" s="62"/>
      <c r="B759" s="62"/>
      <c r="H759" s="62"/>
      <c r="W759" s="47"/>
    </row>
    <row r="760">
      <c r="A760" s="62"/>
      <c r="B760" s="62"/>
      <c r="H760" s="62"/>
      <c r="W760" s="47"/>
    </row>
    <row r="761">
      <c r="A761" s="62"/>
      <c r="B761" s="62"/>
      <c r="H761" s="62"/>
      <c r="W761" s="47"/>
    </row>
    <row r="762">
      <c r="A762" s="62"/>
      <c r="B762" s="62"/>
      <c r="H762" s="62"/>
      <c r="W762" s="47"/>
    </row>
    <row r="763">
      <c r="A763" s="62"/>
      <c r="B763" s="62"/>
      <c r="H763" s="62"/>
      <c r="W763" s="47"/>
    </row>
    <row r="764">
      <c r="A764" s="62"/>
      <c r="B764" s="62"/>
      <c r="H764" s="62"/>
      <c r="W764" s="47"/>
    </row>
    <row r="765">
      <c r="A765" s="62"/>
      <c r="B765" s="62"/>
      <c r="H765" s="62"/>
      <c r="W765" s="47"/>
    </row>
    <row r="766">
      <c r="A766" s="62"/>
      <c r="B766" s="62"/>
      <c r="H766" s="62"/>
      <c r="W766" s="47"/>
    </row>
    <row r="767">
      <c r="A767" s="62"/>
      <c r="B767" s="62"/>
      <c r="H767" s="62"/>
      <c r="W767" s="47"/>
    </row>
    <row r="768">
      <c r="A768" s="62"/>
      <c r="B768" s="62"/>
      <c r="H768" s="62"/>
      <c r="W768" s="47"/>
    </row>
    <row r="769">
      <c r="A769" s="62"/>
      <c r="B769" s="62"/>
      <c r="H769" s="62"/>
      <c r="W769" s="47"/>
    </row>
    <row r="770">
      <c r="A770" s="62"/>
      <c r="B770" s="62"/>
      <c r="H770" s="62"/>
      <c r="W770" s="47"/>
    </row>
    <row r="771">
      <c r="A771" s="62"/>
      <c r="B771" s="62"/>
      <c r="H771" s="62"/>
      <c r="W771" s="47"/>
    </row>
    <row r="772">
      <c r="A772" s="62"/>
      <c r="B772" s="62"/>
      <c r="H772" s="62"/>
      <c r="W772" s="47"/>
    </row>
    <row r="773">
      <c r="A773" s="62"/>
      <c r="B773" s="62"/>
      <c r="H773" s="62"/>
      <c r="W773" s="47"/>
    </row>
    <row r="774">
      <c r="A774" s="62"/>
      <c r="B774" s="62"/>
      <c r="H774" s="62"/>
      <c r="W774" s="47"/>
    </row>
    <row r="775">
      <c r="A775" s="62"/>
      <c r="B775" s="62"/>
      <c r="H775" s="62"/>
      <c r="W775" s="47"/>
    </row>
    <row r="776">
      <c r="A776" s="62"/>
      <c r="B776" s="62"/>
      <c r="H776" s="62"/>
      <c r="W776" s="47"/>
    </row>
    <row r="777">
      <c r="A777" s="62"/>
      <c r="B777" s="62"/>
      <c r="H777" s="62"/>
      <c r="W777" s="47"/>
    </row>
    <row r="778">
      <c r="A778" s="62"/>
      <c r="B778" s="62"/>
      <c r="H778" s="62"/>
      <c r="W778" s="47"/>
    </row>
    <row r="779">
      <c r="A779" s="62"/>
      <c r="B779" s="62"/>
      <c r="H779" s="62"/>
      <c r="W779" s="47"/>
    </row>
    <row r="780">
      <c r="A780" s="62"/>
      <c r="B780" s="62"/>
      <c r="H780" s="62"/>
      <c r="W780" s="47"/>
    </row>
    <row r="781">
      <c r="A781" s="62"/>
      <c r="B781" s="62"/>
      <c r="H781" s="62"/>
      <c r="W781" s="47"/>
    </row>
    <row r="782">
      <c r="A782" s="62"/>
      <c r="B782" s="62"/>
      <c r="H782" s="62"/>
      <c r="W782" s="47"/>
    </row>
    <row r="783">
      <c r="A783" s="62"/>
      <c r="B783" s="62"/>
      <c r="H783" s="62"/>
      <c r="W783" s="47"/>
    </row>
    <row r="784">
      <c r="A784" s="62"/>
      <c r="B784" s="62"/>
      <c r="H784" s="62"/>
      <c r="W784" s="47"/>
    </row>
    <row r="785">
      <c r="A785" s="62"/>
      <c r="B785" s="62"/>
      <c r="H785" s="62"/>
      <c r="W785" s="47"/>
    </row>
    <row r="786">
      <c r="A786" s="62"/>
      <c r="B786" s="62"/>
      <c r="H786" s="62"/>
      <c r="W786" s="47"/>
    </row>
    <row r="787">
      <c r="A787" s="62"/>
      <c r="B787" s="62"/>
      <c r="H787" s="62"/>
      <c r="W787" s="47"/>
    </row>
    <row r="788">
      <c r="A788" s="62"/>
      <c r="B788" s="62"/>
      <c r="H788" s="62"/>
      <c r="W788" s="47"/>
    </row>
    <row r="789">
      <c r="A789" s="62"/>
      <c r="B789" s="62"/>
      <c r="H789" s="62"/>
      <c r="W789" s="47"/>
    </row>
    <row r="790">
      <c r="A790" s="62"/>
      <c r="B790" s="62"/>
      <c r="H790" s="62"/>
      <c r="W790" s="178"/>
    </row>
    <row r="791">
      <c r="A791" s="62"/>
      <c r="B791" s="62"/>
      <c r="H791" s="62"/>
      <c r="W791" s="178"/>
    </row>
    <row r="792">
      <c r="A792" s="62"/>
      <c r="B792" s="62"/>
      <c r="H792" s="62"/>
      <c r="W792" s="178"/>
    </row>
    <row r="793">
      <c r="A793" s="62"/>
      <c r="B793" s="62"/>
      <c r="H793" s="62"/>
      <c r="W793" s="178"/>
    </row>
    <row r="794">
      <c r="A794" s="62"/>
      <c r="B794" s="62"/>
      <c r="H794" s="62"/>
      <c r="W794" s="178"/>
    </row>
    <row r="795">
      <c r="A795" s="62"/>
      <c r="B795" s="62"/>
      <c r="H795" s="62"/>
      <c r="W795" s="178"/>
    </row>
    <row r="796">
      <c r="A796" s="62"/>
      <c r="B796" s="62"/>
      <c r="H796" s="62"/>
      <c r="W796" s="178"/>
    </row>
    <row r="797">
      <c r="A797" s="62"/>
      <c r="B797" s="62"/>
      <c r="H797" s="62"/>
      <c r="W797" s="178"/>
    </row>
    <row r="798">
      <c r="A798" s="62"/>
      <c r="B798" s="62"/>
      <c r="H798" s="62"/>
      <c r="W798" s="178"/>
    </row>
    <row r="799">
      <c r="A799" s="62"/>
      <c r="B799" s="62"/>
      <c r="H799" s="62"/>
      <c r="W799" s="178"/>
    </row>
    <row r="800">
      <c r="A800" s="62"/>
      <c r="B800" s="62"/>
      <c r="H800" s="62"/>
      <c r="W800" s="178"/>
    </row>
    <row r="801">
      <c r="A801" s="62"/>
      <c r="B801" s="62"/>
      <c r="H801" s="62"/>
      <c r="W801" s="178"/>
    </row>
    <row r="802">
      <c r="A802" s="62"/>
      <c r="B802" s="62"/>
      <c r="H802" s="62"/>
      <c r="W802" s="178"/>
    </row>
    <row r="803">
      <c r="A803" s="62"/>
      <c r="B803" s="62"/>
      <c r="H803" s="62"/>
      <c r="W803" s="178"/>
    </row>
    <row r="804">
      <c r="A804" s="62"/>
      <c r="B804" s="62"/>
      <c r="H804" s="62"/>
      <c r="W804" s="178"/>
    </row>
    <row r="805">
      <c r="A805" s="62"/>
      <c r="B805" s="62"/>
      <c r="H805" s="62"/>
      <c r="W805" s="178"/>
    </row>
    <row r="806">
      <c r="A806" s="62"/>
      <c r="B806" s="62"/>
      <c r="H806" s="62"/>
      <c r="W806" s="178"/>
    </row>
    <row r="807">
      <c r="A807" s="62"/>
      <c r="B807" s="62"/>
      <c r="H807" s="62"/>
      <c r="W807" s="178"/>
    </row>
    <row r="808">
      <c r="A808" s="62"/>
      <c r="B808" s="62"/>
      <c r="H808" s="62"/>
      <c r="W808" s="178"/>
    </row>
    <row r="809">
      <c r="A809" s="62"/>
      <c r="B809" s="62"/>
      <c r="H809" s="62"/>
      <c r="W809" s="178"/>
    </row>
    <row r="810">
      <c r="A810" s="62"/>
      <c r="B810" s="62"/>
      <c r="H810" s="62"/>
      <c r="W810" s="178"/>
    </row>
    <row r="811">
      <c r="A811" s="62"/>
      <c r="B811" s="62"/>
      <c r="H811" s="62"/>
      <c r="W811" s="178"/>
    </row>
    <row r="812">
      <c r="A812" s="62"/>
      <c r="B812" s="62"/>
      <c r="H812" s="62"/>
      <c r="W812" s="178"/>
    </row>
    <row r="813">
      <c r="A813" s="62"/>
      <c r="B813" s="62"/>
      <c r="H813" s="62"/>
      <c r="W813" s="178"/>
    </row>
    <row r="814">
      <c r="A814" s="62"/>
      <c r="B814" s="62"/>
      <c r="H814" s="62"/>
      <c r="W814" s="178"/>
    </row>
    <row r="815">
      <c r="A815" s="62"/>
      <c r="B815" s="62"/>
      <c r="H815" s="62"/>
      <c r="W815" s="178"/>
    </row>
    <row r="816">
      <c r="A816" s="62"/>
      <c r="B816" s="62"/>
      <c r="H816" s="62"/>
      <c r="W816" s="178"/>
    </row>
    <row r="817">
      <c r="A817" s="62"/>
      <c r="B817" s="62"/>
      <c r="H817" s="62"/>
      <c r="W817" s="178"/>
    </row>
    <row r="818">
      <c r="A818" s="62"/>
      <c r="B818" s="62"/>
      <c r="H818" s="62"/>
      <c r="W818" s="178"/>
    </row>
    <row r="819">
      <c r="A819" s="62"/>
      <c r="B819" s="62"/>
      <c r="H819" s="62"/>
      <c r="W819" s="178"/>
    </row>
    <row r="820">
      <c r="A820" s="62"/>
      <c r="B820" s="62"/>
      <c r="H820" s="62"/>
      <c r="W820" s="178"/>
    </row>
    <row r="821">
      <c r="A821" s="62"/>
      <c r="B821" s="62"/>
      <c r="H821" s="62"/>
      <c r="W821" s="178"/>
    </row>
    <row r="822">
      <c r="A822" s="62"/>
      <c r="B822" s="62"/>
      <c r="H822" s="62"/>
      <c r="W822" s="178"/>
    </row>
    <row r="823">
      <c r="A823" s="62"/>
      <c r="B823" s="62"/>
      <c r="H823" s="62"/>
      <c r="W823" s="178"/>
    </row>
    <row r="824">
      <c r="A824" s="62"/>
      <c r="B824" s="62"/>
      <c r="H824" s="62"/>
      <c r="W824" s="178"/>
    </row>
    <row r="825">
      <c r="A825" s="62"/>
      <c r="B825" s="62"/>
      <c r="H825" s="62"/>
      <c r="W825" s="178"/>
    </row>
    <row r="826">
      <c r="A826" s="62"/>
      <c r="B826" s="62"/>
      <c r="H826" s="62"/>
      <c r="W826" s="178"/>
    </row>
    <row r="827">
      <c r="A827" s="62"/>
      <c r="B827" s="62"/>
      <c r="H827" s="62"/>
      <c r="W827" s="178"/>
    </row>
    <row r="828">
      <c r="A828" s="62"/>
      <c r="B828" s="62"/>
      <c r="H828" s="62"/>
      <c r="W828" s="178"/>
    </row>
    <row r="829">
      <c r="A829" s="62"/>
      <c r="B829" s="62"/>
      <c r="H829" s="62"/>
      <c r="W829" s="178"/>
    </row>
    <row r="830">
      <c r="A830" s="62"/>
      <c r="B830" s="62"/>
      <c r="H830" s="62"/>
      <c r="W830" s="178"/>
    </row>
    <row r="831">
      <c r="A831" s="62"/>
      <c r="B831" s="62"/>
      <c r="H831" s="62"/>
      <c r="W831" s="178"/>
    </row>
    <row r="832">
      <c r="A832" s="62"/>
      <c r="B832" s="62"/>
      <c r="H832" s="62"/>
      <c r="W832" s="178"/>
    </row>
    <row r="833">
      <c r="A833" s="62"/>
      <c r="B833" s="62"/>
      <c r="H833" s="62"/>
      <c r="W833" s="178"/>
    </row>
    <row r="834">
      <c r="A834" s="62"/>
      <c r="B834" s="62"/>
      <c r="H834" s="62"/>
      <c r="W834" s="178"/>
    </row>
    <row r="835">
      <c r="A835" s="62"/>
      <c r="B835" s="62"/>
      <c r="H835" s="62"/>
      <c r="W835" s="178"/>
    </row>
    <row r="836">
      <c r="A836" s="62"/>
      <c r="B836" s="62"/>
      <c r="H836" s="62"/>
      <c r="W836" s="178"/>
    </row>
    <row r="837">
      <c r="A837" s="62"/>
      <c r="B837" s="62"/>
      <c r="H837" s="62"/>
      <c r="W837" s="178"/>
    </row>
    <row r="838">
      <c r="A838" s="62"/>
      <c r="B838" s="62"/>
      <c r="H838" s="62"/>
      <c r="W838" s="178"/>
    </row>
    <row r="839">
      <c r="A839" s="62"/>
      <c r="B839" s="62"/>
      <c r="H839" s="62"/>
      <c r="W839" s="178"/>
    </row>
    <row r="840">
      <c r="A840" s="62"/>
      <c r="B840" s="62"/>
      <c r="H840" s="62"/>
      <c r="W840" s="178"/>
    </row>
    <row r="841">
      <c r="A841" s="62"/>
      <c r="B841" s="62"/>
      <c r="H841" s="62"/>
      <c r="W841" s="178"/>
    </row>
    <row r="842">
      <c r="A842" s="62"/>
      <c r="B842" s="62"/>
      <c r="H842" s="62"/>
      <c r="W842" s="178"/>
    </row>
    <row r="843">
      <c r="A843" s="62"/>
      <c r="B843" s="62"/>
      <c r="H843" s="62"/>
      <c r="W843" s="178"/>
    </row>
    <row r="844">
      <c r="A844" s="62"/>
      <c r="B844" s="62"/>
      <c r="H844" s="62"/>
      <c r="W844" s="178"/>
    </row>
    <row r="845">
      <c r="A845" s="62"/>
      <c r="B845" s="62"/>
      <c r="H845" s="62"/>
      <c r="W845" s="178"/>
    </row>
    <row r="846">
      <c r="A846" s="62"/>
      <c r="B846" s="62"/>
      <c r="H846" s="62"/>
      <c r="W846" s="47"/>
    </row>
    <row r="847">
      <c r="A847" s="62"/>
      <c r="B847" s="62"/>
      <c r="H847" s="62"/>
      <c r="W847" s="47"/>
    </row>
    <row r="848">
      <c r="A848" s="62"/>
      <c r="B848" s="62"/>
      <c r="H848" s="62"/>
      <c r="W848" s="47"/>
    </row>
    <row r="849">
      <c r="A849" s="62"/>
      <c r="B849" s="62"/>
      <c r="H849" s="62"/>
      <c r="W849" s="47"/>
    </row>
    <row r="850">
      <c r="A850" s="62"/>
      <c r="B850" s="62"/>
      <c r="H850" s="62"/>
      <c r="W850" s="47"/>
    </row>
    <row r="851">
      <c r="A851" s="62"/>
      <c r="B851" s="62"/>
      <c r="H851" s="62"/>
      <c r="W851" s="47"/>
    </row>
    <row r="852">
      <c r="A852" s="62"/>
      <c r="B852" s="62"/>
      <c r="H852" s="62"/>
      <c r="W852" s="47"/>
    </row>
    <row r="853">
      <c r="A853" s="62"/>
      <c r="B853" s="62"/>
      <c r="H853" s="62"/>
      <c r="W853" s="47"/>
    </row>
    <row r="854">
      <c r="A854" s="62"/>
      <c r="B854" s="62"/>
      <c r="H854" s="62"/>
      <c r="W854" s="47"/>
    </row>
    <row r="855">
      <c r="A855" s="62"/>
      <c r="B855" s="62"/>
      <c r="H855" s="62"/>
      <c r="W855" s="47"/>
    </row>
    <row r="856">
      <c r="A856" s="62"/>
      <c r="B856" s="62"/>
      <c r="H856" s="62"/>
      <c r="W856" s="47"/>
    </row>
    <row r="857">
      <c r="A857" s="62"/>
      <c r="B857" s="62"/>
      <c r="H857" s="62"/>
      <c r="W857" s="47"/>
    </row>
    <row r="858">
      <c r="A858" s="62"/>
      <c r="B858" s="62"/>
      <c r="H858" s="62"/>
      <c r="W858" s="47"/>
    </row>
    <row r="859">
      <c r="A859" s="62"/>
      <c r="B859" s="62"/>
      <c r="H859" s="62"/>
      <c r="W859" s="47"/>
    </row>
    <row r="860">
      <c r="A860" s="62"/>
      <c r="B860" s="62"/>
      <c r="H860" s="62"/>
      <c r="W860" s="47"/>
    </row>
    <row r="861">
      <c r="A861" s="62"/>
      <c r="B861" s="62"/>
      <c r="H861" s="62"/>
      <c r="W861" s="47"/>
    </row>
    <row r="862">
      <c r="A862" s="62"/>
      <c r="B862" s="62"/>
      <c r="H862" s="62"/>
      <c r="W862" s="47"/>
    </row>
    <row r="863">
      <c r="A863" s="62"/>
      <c r="B863" s="62"/>
      <c r="H863" s="62"/>
      <c r="W863" s="47"/>
    </row>
    <row r="864">
      <c r="A864" s="62"/>
      <c r="B864" s="62"/>
      <c r="H864" s="62"/>
      <c r="W864" s="47"/>
    </row>
    <row r="865">
      <c r="A865" s="62"/>
      <c r="B865" s="62"/>
      <c r="H865" s="62"/>
      <c r="W865" s="47"/>
    </row>
    <row r="866">
      <c r="A866" s="62"/>
      <c r="B866" s="62"/>
      <c r="H866" s="62"/>
      <c r="W866" s="47"/>
    </row>
    <row r="867">
      <c r="A867" s="62"/>
      <c r="B867" s="62"/>
      <c r="H867" s="62"/>
      <c r="W867" s="47"/>
    </row>
    <row r="868">
      <c r="A868" s="62"/>
      <c r="B868" s="62"/>
      <c r="H868" s="62"/>
      <c r="W868" s="47"/>
    </row>
    <row r="869">
      <c r="A869" s="62"/>
      <c r="B869" s="62"/>
      <c r="H869" s="62"/>
      <c r="W869" s="47"/>
    </row>
    <row r="870">
      <c r="A870" s="62"/>
      <c r="B870" s="62"/>
      <c r="H870" s="62"/>
      <c r="W870" s="47"/>
    </row>
    <row r="871">
      <c r="A871" s="62"/>
      <c r="B871" s="62"/>
      <c r="H871" s="62"/>
      <c r="W871" s="47"/>
    </row>
    <row r="872">
      <c r="A872" s="62"/>
      <c r="B872" s="62"/>
      <c r="H872" s="62"/>
      <c r="W872" s="47"/>
    </row>
    <row r="873">
      <c r="A873" s="62"/>
      <c r="B873" s="62"/>
      <c r="H873" s="62"/>
      <c r="W873" s="47"/>
    </row>
    <row r="874">
      <c r="A874" s="62"/>
      <c r="B874" s="62"/>
      <c r="H874" s="62"/>
      <c r="W874" s="47"/>
    </row>
    <row r="875">
      <c r="A875" s="62"/>
      <c r="B875" s="62"/>
      <c r="H875" s="62"/>
      <c r="W875" s="47"/>
    </row>
    <row r="876">
      <c r="A876" s="62"/>
      <c r="B876" s="62"/>
      <c r="H876" s="62"/>
      <c r="W876" s="47"/>
    </row>
    <row r="877">
      <c r="A877" s="62"/>
      <c r="B877" s="62"/>
      <c r="H877" s="62"/>
      <c r="W877" s="47"/>
    </row>
    <row r="878">
      <c r="A878" s="62"/>
      <c r="B878" s="62"/>
      <c r="H878" s="62"/>
      <c r="W878" s="47"/>
    </row>
    <row r="879">
      <c r="A879" s="62"/>
      <c r="B879" s="62"/>
      <c r="H879" s="62"/>
      <c r="W879" s="47"/>
    </row>
    <row r="880">
      <c r="A880" s="62"/>
      <c r="B880" s="62"/>
      <c r="H880" s="62"/>
      <c r="W880" s="47"/>
    </row>
    <row r="881">
      <c r="A881" s="62"/>
      <c r="B881" s="62"/>
      <c r="H881" s="62"/>
      <c r="W881" s="47"/>
    </row>
    <row r="882">
      <c r="A882" s="62"/>
      <c r="B882" s="62"/>
      <c r="H882" s="62"/>
      <c r="W882" s="47"/>
    </row>
    <row r="883">
      <c r="A883" s="62"/>
      <c r="B883" s="62"/>
      <c r="H883" s="62"/>
      <c r="W883" s="47"/>
    </row>
    <row r="884">
      <c r="A884" s="62"/>
      <c r="B884" s="62"/>
      <c r="H884" s="62"/>
      <c r="W884" s="47"/>
    </row>
    <row r="885">
      <c r="A885" s="62"/>
      <c r="B885" s="62"/>
      <c r="H885" s="62"/>
      <c r="W885" s="47"/>
    </row>
    <row r="886">
      <c r="A886" s="62"/>
      <c r="B886" s="62"/>
      <c r="H886" s="62"/>
      <c r="W886" s="47"/>
    </row>
    <row r="887">
      <c r="A887" s="62"/>
      <c r="B887" s="62"/>
      <c r="H887" s="62"/>
      <c r="W887" s="47"/>
    </row>
    <row r="888">
      <c r="A888" s="62"/>
      <c r="B888" s="62"/>
      <c r="H888" s="62"/>
      <c r="W888" s="47"/>
    </row>
    <row r="889">
      <c r="A889" s="62"/>
      <c r="B889" s="62"/>
      <c r="H889" s="62"/>
      <c r="W889" s="47"/>
    </row>
    <row r="890">
      <c r="A890" s="62"/>
      <c r="B890" s="62"/>
      <c r="H890" s="62"/>
      <c r="W890" s="47"/>
    </row>
    <row r="891">
      <c r="A891" s="62"/>
      <c r="B891" s="62"/>
      <c r="H891" s="62"/>
      <c r="W891" s="47"/>
    </row>
    <row r="892">
      <c r="A892" s="62"/>
      <c r="B892" s="62"/>
      <c r="H892" s="62"/>
      <c r="W892" s="47"/>
    </row>
    <row r="893">
      <c r="A893" s="62"/>
      <c r="B893" s="62"/>
      <c r="H893" s="62"/>
      <c r="W893" s="47"/>
    </row>
    <row r="894">
      <c r="A894" s="62"/>
      <c r="B894" s="62"/>
      <c r="H894" s="62"/>
      <c r="W894" s="47"/>
    </row>
    <row r="895">
      <c r="A895" s="62"/>
      <c r="B895" s="62"/>
      <c r="H895" s="62"/>
      <c r="W895" s="47"/>
    </row>
    <row r="896">
      <c r="A896" s="62"/>
      <c r="B896" s="62"/>
      <c r="H896" s="62"/>
      <c r="W896" s="47"/>
    </row>
    <row r="897">
      <c r="A897" s="62"/>
      <c r="B897" s="62"/>
      <c r="H897" s="62"/>
      <c r="W897" s="47"/>
    </row>
    <row r="898">
      <c r="A898" s="62"/>
      <c r="B898" s="62"/>
      <c r="H898" s="62"/>
      <c r="W898" s="47"/>
    </row>
    <row r="899">
      <c r="A899" s="62"/>
      <c r="B899" s="62"/>
      <c r="H899" s="62"/>
      <c r="W899" s="47"/>
    </row>
    <row r="900">
      <c r="A900" s="62"/>
      <c r="B900" s="62"/>
      <c r="H900" s="62"/>
      <c r="W900" s="47"/>
    </row>
    <row r="901">
      <c r="A901" s="62"/>
      <c r="B901" s="62"/>
      <c r="H901" s="62"/>
      <c r="W901" s="47"/>
    </row>
    <row r="902">
      <c r="A902" s="62"/>
      <c r="B902" s="62"/>
      <c r="H902" s="62"/>
      <c r="W902" s="47"/>
    </row>
    <row r="903">
      <c r="A903" s="62"/>
      <c r="B903" s="62"/>
      <c r="H903" s="62"/>
      <c r="W903" s="47"/>
    </row>
    <row r="904">
      <c r="A904" s="62"/>
      <c r="B904" s="62"/>
      <c r="H904" s="62"/>
      <c r="W904" s="47"/>
    </row>
    <row r="905">
      <c r="A905" s="62"/>
      <c r="B905" s="62"/>
      <c r="H905" s="62"/>
      <c r="W905" s="47"/>
    </row>
    <row r="906">
      <c r="A906" s="62"/>
      <c r="B906" s="62"/>
      <c r="H906" s="62"/>
      <c r="W906" s="47"/>
    </row>
    <row r="907">
      <c r="A907" s="62"/>
      <c r="B907" s="62"/>
      <c r="H907" s="62"/>
      <c r="W907" s="47"/>
    </row>
    <row r="908">
      <c r="A908" s="62"/>
      <c r="B908" s="62"/>
      <c r="H908" s="62"/>
      <c r="W908" s="47"/>
    </row>
    <row r="909">
      <c r="A909" s="62"/>
      <c r="B909" s="62"/>
      <c r="H909" s="62"/>
      <c r="W909" s="47"/>
    </row>
    <row r="910">
      <c r="A910" s="62"/>
      <c r="B910" s="62"/>
      <c r="H910" s="62"/>
      <c r="W910" s="47"/>
    </row>
    <row r="911">
      <c r="A911" s="62"/>
      <c r="B911" s="62"/>
      <c r="H911" s="62"/>
      <c r="W911" s="47"/>
    </row>
    <row r="912">
      <c r="A912" s="62"/>
      <c r="B912" s="62"/>
      <c r="H912" s="62"/>
      <c r="W912" s="47"/>
    </row>
    <row r="913">
      <c r="A913" s="62"/>
      <c r="B913" s="62"/>
      <c r="H913" s="62"/>
      <c r="W913" s="47"/>
    </row>
    <row r="914">
      <c r="A914" s="62"/>
      <c r="B914" s="62"/>
      <c r="H914" s="62"/>
      <c r="W914" s="47"/>
    </row>
    <row r="915">
      <c r="A915" s="62"/>
      <c r="B915" s="62"/>
      <c r="H915" s="62"/>
      <c r="W915" s="47"/>
    </row>
    <row r="916">
      <c r="A916" s="62"/>
      <c r="B916" s="62"/>
      <c r="H916" s="62"/>
      <c r="W916" s="47"/>
    </row>
    <row r="917">
      <c r="A917" s="62"/>
      <c r="B917" s="62"/>
      <c r="H917" s="62"/>
      <c r="W917" s="47"/>
    </row>
    <row r="918">
      <c r="A918" s="62"/>
      <c r="B918" s="62"/>
      <c r="H918" s="62"/>
      <c r="W918" s="47"/>
    </row>
    <row r="919">
      <c r="A919" s="62"/>
      <c r="B919" s="62"/>
      <c r="H919" s="62"/>
      <c r="W919" s="47"/>
    </row>
    <row r="920">
      <c r="A920" s="62"/>
      <c r="B920" s="62"/>
      <c r="H920" s="62"/>
      <c r="W920" s="47"/>
    </row>
    <row r="921">
      <c r="A921" s="62"/>
      <c r="B921" s="62"/>
      <c r="H921" s="62"/>
      <c r="W921" s="47"/>
    </row>
    <row r="922">
      <c r="A922" s="62"/>
      <c r="B922" s="62"/>
      <c r="H922" s="62"/>
      <c r="W922" s="47"/>
    </row>
    <row r="923">
      <c r="A923" s="62"/>
      <c r="B923" s="62"/>
      <c r="H923" s="62"/>
      <c r="W923" s="47"/>
    </row>
    <row r="924">
      <c r="A924" s="62"/>
      <c r="B924" s="62"/>
      <c r="H924" s="62"/>
      <c r="W924" s="47"/>
    </row>
    <row r="925">
      <c r="A925" s="62"/>
      <c r="B925" s="62"/>
      <c r="H925" s="62"/>
      <c r="W925" s="47"/>
    </row>
    <row r="926">
      <c r="A926" s="62"/>
      <c r="B926" s="62"/>
      <c r="H926" s="62"/>
      <c r="W926" s="47"/>
    </row>
    <row r="927">
      <c r="A927" s="62"/>
      <c r="B927" s="62"/>
      <c r="H927" s="62"/>
      <c r="W927" s="47"/>
    </row>
    <row r="928">
      <c r="A928" s="62"/>
      <c r="B928" s="62"/>
      <c r="H928" s="62"/>
      <c r="W928" s="47"/>
    </row>
    <row r="929">
      <c r="A929" s="62"/>
      <c r="B929" s="62"/>
      <c r="H929" s="62"/>
      <c r="W929" s="47"/>
    </row>
    <row r="930">
      <c r="A930" s="62"/>
      <c r="B930" s="62"/>
      <c r="H930" s="62"/>
      <c r="W930" s="47"/>
    </row>
    <row r="931">
      <c r="A931" s="62"/>
      <c r="B931" s="62"/>
      <c r="H931" s="62"/>
      <c r="W931" s="47"/>
    </row>
    <row r="932">
      <c r="A932" s="62"/>
      <c r="B932" s="62"/>
      <c r="H932" s="62"/>
      <c r="W932" s="47"/>
    </row>
    <row r="933">
      <c r="A933" s="62"/>
      <c r="B933" s="62"/>
      <c r="H933" s="62"/>
      <c r="W933" s="47"/>
    </row>
    <row r="934">
      <c r="A934" s="62"/>
      <c r="B934" s="62"/>
      <c r="H934" s="62"/>
      <c r="W934" s="47"/>
    </row>
    <row r="935">
      <c r="A935" s="62"/>
      <c r="B935" s="62"/>
      <c r="H935" s="62"/>
      <c r="W935" s="47"/>
    </row>
    <row r="936">
      <c r="A936" s="62"/>
      <c r="B936" s="62"/>
      <c r="H936" s="62"/>
      <c r="W936" s="47"/>
    </row>
    <row r="937">
      <c r="A937" s="62"/>
      <c r="B937" s="62"/>
      <c r="H937" s="62"/>
      <c r="W937" s="47"/>
    </row>
    <row r="938">
      <c r="A938" s="62"/>
      <c r="B938" s="62"/>
      <c r="H938" s="62"/>
      <c r="W938" s="47"/>
    </row>
    <row r="939">
      <c r="A939" s="62"/>
      <c r="B939" s="62"/>
      <c r="H939" s="62"/>
      <c r="W939" s="47"/>
    </row>
    <row r="940">
      <c r="A940" s="62"/>
      <c r="B940" s="62"/>
      <c r="H940" s="62"/>
      <c r="W940" s="47"/>
    </row>
    <row r="941">
      <c r="A941" s="62"/>
      <c r="B941" s="62"/>
      <c r="H941" s="62"/>
      <c r="W941" s="47"/>
    </row>
    <row r="942">
      <c r="A942" s="62"/>
      <c r="B942" s="62"/>
      <c r="H942" s="62"/>
      <c r="W942" s="47"/>
    </row>
    <row r="943">
      <c r="A943" s="62"/>
      <c r="B943" s="62"/>
      <c r="H943" s="62"/>
      <c r="W943" s="47"/>
    </row>
    <row r="944">
      <c r="A944" s="62"/>
      <c r="B944" s="62"/>
      <c r="H944" s="62"/>
      <c r="W944" s="47"/>
    </row>
    <row r="945">
      <c r="A945" s="62"/>
      <c r="B945" s="62"/>
      <c r="H945" s="62"/>
      <c r="W945" s="47"/>
    </row>
    <row r="946">
      <c r="A946" s="62"/>
      <c r="B946" s="62"/>
      <c r="H946" s="62"/>
      <c r="W946" s="47"/>
    </row>
    <row r="947">
      <c r="A947" s="62"/>
      <c r="B947" s="62"/>
      <c r="H947" s="62"/>
      <c r="W947" s="47"/>
    </row>
    <row r="948">
      <c r="A948" s="62"/>
      <c r="B948" s="62"/>
      <c r="H948" s="62"/>
      <c r="W948" s="47"/>
    </row>
    <row r="949">
      <c r="A949" s="62"/>
      <c r="B949" s="62"/>
      <c r="H949" s="62"/>
      <c r="W949" s="47"/>
    </row>
    <row r="950">
      <c r="A950" s="62"/>
      <c r="B950" s="62"/>
      <c r="H950" s="62"/>
      <c r="W950" s="47"/>
    </row>
    <row r="951">
      <c r="A951" s="62"/>
      <c r="B951" s="62"/>
      <c r="H951" s="62"/>
      <c r="W951" s="47"/>
    </row>
    <row r="952">
      <c r="A952" s="62"/>
      <c r="B952" s="62"/>
      <c r="H952" s="62"/>
      <c r="W952" s="47"/>
    </row>
    <row r="953">
      <c r="A953" s="62"/>
      <c r="B953" s="62"/>
      <c r="H953" s="62"/>
      <c r="W953" s="47"/>
    </row>
    <row r="954">
      <c r="A954" s="62"/>
      <c r="B954" s="62"/>
      <c r="H954" s="62"/>
      <c r="W954" s="47"/>
    </row>
    <row r="955">
      <c r="A955" s="62"/>
      <c r="B955" s="62"/>
      <c r="H955" s="62"/>
      <c r="W955" s="47"/>
    </row>
    <row r="956">
      <c r="A956" s="62"/>
      <c r="B956" s="62"/>
      <c r="H956" s="62"/>
      <c r="W956" s="47"/>
    </row>
    <row r="957">
      <c r="A957" s="62"/>
      <c r="B957" s="62"/>
      <c r="H957" s="62"/>
      <c r="W957" s="47"/>
    </row>
    <row r="958">
      <c r="A958" s="62"/>
      <c r="B958" s="62"/>
      <c r="H958" s="62"/>
      <c r="W958" s="47"/>
    </row>
    <row r="959">
      <c r="A959" s="62"/>
      <c r="B959" s="62"/>
      <c r="H959" s="62"/>
      <c r="W959" s="47"/>
    </row>
    <row r="960">
      <c r="A960" s="62"/>
      <c r="B960" s="62"/>
      <c r="H960" s="62"/>
      <c r="W960" s="47"/>
    </row>
    <row r="961">
      <c r="A961" s="62"/>
      <c r="B961" s="62"/>
      <c r="H961" s="62"/>
      <c r="W961" s="47"/>
    </row>
    <row r="962">
      <c r="A962" s="62"/>
      <c r="B962" s="62"/>
      <c r="H962" s="62"/>
      <c r="W962" s="47"/>
    </row>
    <row r="963">
      <c r="A963" s="62"/>
      <c r="B963" s="62"/>
      <c r="H963" s="62"/>
      <c r="W963" s="47"/>
    </row>
    <row r="964">
      <c r="A964" s="62"/>
      <c r="B964" s="62"/>
      <c r="H964" s="62"/>
      <c r="W964" s="47"/>
    </row>
    <row r="965">
      <c r="A965" s="62"/>
      <c r="B965" s="62"/>
      <c r="H965" s="62"/>
      <c r="W965" s="47"/>
    </row>
    <row r="966">
      <c r="A966" s="62"/>
      <c r="B966" s="62"/>
      <c r="H966" s="62"/>
      <c r="W966" s="47"/>
    </row>
    <row r="967">
      <c r="A967" s="62"/>
      <c r="B967" s="62"/>
      <c r="H967" s="62"/>
      <c r="W967" s="47"/>
    </row>
    <row r="968">
      <c r="A968" s="62"/>
      <c r="B968" s="62"/>
      <c r="H968" s="62"/>
      <c r="W968" s="47"/>
    </row>
    <row r="969">
      <c r="A969" s="62"/>
      <c r="B969" s="62"/>
      <c r="H969" s="62"/>
      <c r="W969" s="47"/>
    </row>
    <row r="970">
      <c r="A970" s="62"/>
      <c r="B970" s="62"/>
      <c r="H970" s="62"/>
      <c r="W970" s="47"/>
    </row>
    <row r="971">
      <c r="A971" s="62"/>
      <c r="B971" s="62"/>
      <c r="H971" s="62"/>
      <c r="W971" s="47"/>
    </row>
    <row r="972">
      <c r="A972" s="62"/>
      <c r="B972" s="62"/>
      <c r="H972" s="62"/>
      <c r="W972" s="47"/>
    </row>
    <row r="973">
      <c r="A973" s="62"/>
      <c r="B973" s="62"/>
      <c r="H973" s="62"/>
      <c r="W973" s="47"/>
    </row>
    <row r="974">
      <c r="A974" s="62"/>
      <c r="B974" s="62"/>
      <c r="H974" s="62"/>
      <c r="W974" s="47"/>
    </row>
    <row r="975">
      <c r="A975" s="62"/>
      <c r="B975" s="62"/>
      <c r="H975" s="62"/>
      <c r="W975" s="47"/>
    </row>
    <row r="976">
      <c r="A976" s="62"/>
      <c r="B976" s="62"/>
      <c r="H976" s="62"/>
      <c r="W976" s="47"/>
    </row>
    <row r="977">
      <c r="A977" s="62"/>
      <c r="B977" s="62"/>
      <c r="H977" s="62"/>
      <c r="W977" s="47"/>
    </row>
    <row r="978">
      <c r="A978" s="62"/>
      <c r="B978" s="62"/>
      <c r="H978" s="62"/>
      <c r="W978" s="47"/>
    </row>
    <row r="979">
      <c r="A979" s="62"/>
      <c r="B979" s="62"/>
      <c r="H979" s="62"/>
      <c r="W979" s="47"/>
    </row>
    <row r="980">
      <c r="A980" s="62"/>
      <c r="B980" s="62"/>
      <c r="H980" s="62"/>
      <c r="W980" s="47"/>
    </row>
    <row r="981">
      <c r="A981" s="62"/>
      <c r="B981" s="62"/>
      <c r="H981" s="62"/>
      <c r="W981" s="47"/>
    </row>
    <row r="982">
      <c r="A982" s="62"/>
      <c r="B982" s="62"/>
      <c r="H982" s="62"/>
      <c r="W982" s="47"/>
    </row>
    <row r="983">
      <c r="A983" s="62"/>
      <c r="B983" s="62"/>
      <c r="H983" s="62"/>
      <c r="W983" s="47"/>
    </row>
    <row r="984">
      <c r="A984" s="62"/>
      <c r="B984" s="62"/>
      <c r="H984" s="62"/>
      <c r="W984" s="47"/>
    </row>
    <row r="985">
      <c r="A985" s="62"/>
      <c r="B985" s="62"/>
      <c r="H985" s="62"/>
      <c r="W985" s="47"/>
    </row>
    <row r="986">
      <c r="A986" s="62"/>
      <c r="B986" s="62"/>
      <c r="H986" s="62"/>
      <c r="W986" s="47"/>
    </row>
    <row r="987">
      <c r="A987" s="62"/>
      <c r="B987" s="62"/>
      <c r="H987" s="62"/>
      <c r="W987" s="47"/>
    </row>
    <row r="988">
      <c r="A988" s="62"/>
      <c r="B988" s="62"/>
      <c r="H988" s="62"/>
      <c r="W988" s="47"/>
    </row>
    <row r="989">
      <c r="A989" s="62"/>
      <c r="B989" s="62"/>
      <c r="H989" s="62"/>
      <c r="W989" s="47"/>
    </row>
    <row r="990">
      <c r="A990" s="62"/>
      <c r="B990" s="62"/>
      <c r="H990" s="62"/>
      <c r="W990" s="47"/>
    </row>
    <row r="991">
      <c r="A991" s="62"/>
      <c r="B991" s="62"/>
      <c r="H991" s="62"/>
      <c r="W991" s="47"/>
    </row>
    <row r="992">
      <c r="A992" s="62"/>
      <c r="B992" s="62"/>
      <c r="H992" s="62"/>
      <c r="W992" s="47"/>
    </row>
    <row r="993">
      <c r="A993" s="62"/>
      <c r="B993" s="62"/>
      <c r="H993" s="62"/>
      <c r="W993" s="47"/>
    </row>
    <row r="994">
      <c r="A994" s="62"/>
      <c r="B994" s="62"/>
      <c r="H994" s="62"/>
      <c r="W994" s="47"/>
    </row>
    <row r="995">
      <c r="A995" s="62"/>
      <c r="B995" s="62"/>
      <c r="H995" s="62"/>
      <c r="W995" s="47"/>
    </row>
  </sheetData>
  <mergeCells count="28">
    <mergeCell ref="K14:M14"/>
    <mergeCell ref="K15:M15"/>
    <mergeCell ref="K17:M17"/>
    <mergeCell ref="K18:M18"/>
    <mergeCell ref="K19:M19"/>
    <mergeCell ref="A16:C16"/>
    <mergeCell ref="A17:C17"/>
    <mergeCell ref="A18:C18"/>
    <mergeCell ref="A19:C19"/>
    <mergeCell ref="A20:C20"/>
    <mergeCell ref="A13:C13"/>
    <mergeCell ref="E13:G13"/>
    <mergeCell ref="K13:M13"/>
    <mergeCell ref="A14:C14"/>
    <mergeCell ref="E14:G14"/>
    <mergeCell ref="A15:C15"/>
    <mergeCell ref="K16:M16"/>
    <mergeCell ref="E22:G22"/>
    <mergeCell ref="E23:G23"/>
    <mergeCell ref="E24:G24"/>
    <mergeCell ref="E25:G25"/>
    <mergeCell ref="E15:G15"/>
    <mergeCell ref="E16:G16"/>
    <mergeCell ref="E17:G17"/>
    <mergeCell ref="E18:G18"/>
    <mergeCell ref="E19:G19"/>
    <mergeCell ref="E20:G20"/>
    <mergeCell ref="E21:G21"/>
  </mergeCells>
  <hyperlinks>
    <hyperlink display="3206444852782089 Mai Thy" location="1372020!25:27" ref="A14"/>
    <hyperlink display="2433459156728244 Hai Anh Luu" location="1372020!9:9" ref="E14"/>
    <hyperlink r:id="rId2" ref="I14"/>
    <hyperlink display="1762057613861595 Đỗ Bảo Ngọc" location="1372020!12:15" ref="K14"/>
    <hyperlink display="2991346397652265 Linh Nguyen" location="1372020!48:50" ref="A15"/>
    <hyperlink display="1622338524530467 Hằng Đồngg" location="1372020!10:11" ref="E15"/>
    <hyperlink r:id="rId3" ref="I15"/>
    <hyperlink display="2726874224009420 Na An" location="1572020!28:29" ref="A16"/>
    <hyperlink display="1641451072607610 Mai Hương" location="1372020!20:22" ref="E16"/>
    <hyperlink r:id="rId4" ref="I16"/>
    <hyperlink display="1508557642569953 Băng Ngân" location="1572020!31:32" ref="A17"/>
    <hyperlink display="3175583589174474 La An" location="1372020!31:34" ref="E17"/>
    <hyperlink display="3646076928739707 Trần Hoài Thương" location="1372020!16:19" ref="A18"/>
    <hyperlink display="2109635822411911 Nguyễn Ninh" location="1472020!8:11" ref="E18"/>
    <hyperlink display="1762057613861595 Đỗ Bảo Ngọc" location="1372020!12:15" ref="A19"/>
    <hyperlink display="3252378564784620 Nguyễn Phạm Hồng Nhung" location="1472020!42:47" ref="E19"/>
    <hyperlink r:id="rId5" ref="I19"/>
    <hyperlink display="2460085540731535 Nguyen Minh Ngoc" location="1472020!48:49" ref="E20"/>
    <hyperlink r:id="rId6" ref="I20"/>
    <hyperlink display="2469474649841985 Duyen Nguyen" location="1572020!11:12" ref="E21"/>
    <hyperlink display="1303792859725483 Thanh Thuy Nguyen" location="1572020!33:34" ref="E22"/>
    <hyperlink display="1349597188394464 Chi Huỳnh" location="1672020!16:16" ref="E23"/>
    <hyperlink r:id="rId7" ref="I23"/>
    <hyperlink display="4063743027033432 Linh Nguyen" location="1572020!27:27" ref="E24"/>
    <hyperlink r:id="rId8" ref="I24"/>
    <hyperlink display="2462771350420574- Hạo Nhiên" location="1472020!4:5" ref="G31"/>
    <hyperlink display="3080394978742179- Vy Phan" location="1372020!35:38" ref="I31"/>
    <hyperlink display="3678073235555578- Trang Tran" location="1572020!3:4" ref="G32"/>
    <hyperlink display="4013499692054173- Huong Nguyen" location="1472020!24:35" ref="I32"/>
    <hyperlink display="2653299131407620- Anna Truong" location="1672020!14:15" ref="G33"/>
    <hyperlink display="3204269399666464- Thái Thành" location="1572020!6:7" ref="I33"/>
    <hyperlink display="4088496337892440-Phạm Minh Thu" location="1672020!8:9" ref="I34"/>
  </hyperlinks>
  <drawing r:id="rId9"/>
  <legacy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71"/>
    <col customWidth="1" min="3" max="3" width="36.14"/>
    <col customWidth="1" min="4" max="4" width="12.71"/>
    <col customWidth="1" min="5" max="5" width="34.29"/>
    <col customWidth="1" min="6" max="6" width="13.71"/>
    <col customWidth="1" min="7" max="7" width="14.14"/>
    <col customWidth="1" min="8" max="8" width="13.43"/>
    <col customWidth="1" min="9" max="9" width="36.86"/>
  </cols>
  <sheetData>
    <row r="1" ht="34.5" customHeight="1">
      <c r="A1" s="181" t="s">
        <v>628</v>
      </c>
      <c r="B1" s="182" t="s">
        <v>3</v>
      </c>
      <c r="C1" s="183" t="s">
        <v>629</v>
      </c>
      <c r="D1" s="183" t="s">
        <v>5</v>
      </c>
      <c r="E1" s="182" t="s">
        <v>10</v>
      </c>
      <c r="F1" s="182" t="s">
        <v>630</v>
      </c>
      <c r="G1" s="181" t="s">
        <v>631</v>
      </c>
      <c r="H1" s="182" t="s">
        <v>632</v>
      </c>
      <c r="I1" s="182" t="s">
        <v>633</v>
      </c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</row>
    <row r="2" ht="50.25" customHeight="1">
      <c r="A2" s="185">
        <v>1.0</v>
      </c>
      <c r="B2" s="186" t="s">
        <v>634</v>
      </c>
      <c r="C2" s="187" t="s">
        <v>635</v>
      </c>
      <c r="D2" s="188"/>
      <c r="E2" s="186" t="s">
        <v>636</v>
      </c>
      <c r="F2" s="186"/>
      <c r="G2" s="186" t="s">
        <v>637</v>
      </c>
      <c r="H2" s="189" t="s">
        <v>117</v>
      </c>
      <c r="I2" s="189" t="s">
        <v>638</v>
      </c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</row>
    <row r="3" ht="99.0" customHeight="1">
      <c r="A3" s="190">
        <v>2.0</v>
      </c>
      <c r="B3" s="191" t="s">
        <v>639</v>
      </c>
      <c r="C3" s="192" t="s">
        <v>248</v>
      </c>
      <c r="D3" s="192"/>
      <c r="E3" s="191" t="s">
        <v>636</v>
      </c>
      <c r="F3" s="191"/>
      <c r="G3" s="192"/>
      <c r="H3" s="193" t="s">
        <v>117</v>
      </c>
      <c r="I3" s="194" t="s">
        <v>640</v>
      </c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</row>
    <row r="4" ht="27.75" customHeight="1">
      <c r="A4" s="190">
        <v>2.0</v>
      </c>
      <c r="B4" s="191" t="s">
        <v>639</v>
      </c>
      <c r="C4" s="195" t="s">
        <v>641</v>
      </c>
      <c r="D4" s="192"/>
      <c r="E4" s="191" t="s">
        <v>636</v>
      </c>
      <c r="F4" s="191"/>
      <c r="G4" s="192"/>
      <c r="H4" s="192"/>
      <c r="I4" s="191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</row>
    <row r="5" ht="27.75" customHeight="1">
      <c r="A5" s="190">
        <v>2.0</v>
      </c>
      <c r="B5" s="191" t="s">
        <v>639</v>
      </c>
      <c r="C5" s="192" t="s">
        <v>256</v>
      </c>
      <c r="D5" s="192"/>
      <c r="E5" s="191" t="s">
        <v>642</v>
      </c>
      <c r="F5" s="191"/>
      <c r="G5" s="192"/>
      <c r="H5" s="192"/>
      <c r="I5" s="191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</row>
    <row r="6" ht="27.75" customHeight="1">
      <c r="A6" s="190">
        <v>2.0</v>
      </c>
      <c r="B6" s="191" t="s">
        <v>639</v>
      </c>
      <c r="C6" s="192" t="s">
        <v>258</v>
      </c>
      <c r="D6" s="192"/>
      <c r="E6" s="191" t="s">
        <v>643</v>
      </c>
      <c r="F6" s="191"/>
      <c r="G6" s="191" t="s">
        <v>104</v>
      </c>
      <c r="H6" s="191"/>
      <c r="I6" s="191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</row>
    <row r="7" ht="21.0" hidden="1" customHeight="1">
      <c r="A7" s="185">
        <v>3.0</v>
      </c>
      <c r="B7" s="186" t="s">
        <v>644</v>
      </c>
      <c r="C7" s="196" t="s">
        <v>56</v>
      </c>
      <c r="D7" s="196"/>
      <c r="E7" s="186" t="s">
        <v>645</v>
      </c>
      <c r="F7" s="186"/>
      <c r="G7" s="196"/>
      <c r="H7" s="196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</row>
    <row r="8" ht="27.75" hidden="1" customHeight="1">
      <c r="A8" s="185">
        <v>3.0</v>
      </c>
      <c r="B8" s="186" t="s">
        <v>644</v>
      </c>
      <c r="C8" s="197" t="s">
        <v>302</v>
      </c>
      <c r="D8" s="196"/>
      <c r="E8" s="186" t="s">
        <v>646</v>
      </c>
      <c r="F8" s="186"/>
      <c r="G8" s="196"/>
      <c r="H8" s="196"/>
      <c r="I8" s="186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</row>
    <row r="9" ht="27.75" hidden="1" customHeight="1">
      <c r="A9" s="185">
        <v>3.0</v>
      </c>
      <c r="B9" s="186" t="s">
        <v>644</v>
      </c>
      <c r="C9" s="198" t="s">
        <v>647</v>
      </c>
      <c r="D9" s="198"/>
      <c r="E9" s="186" t="s">
        <v>636</v>
      </c>
      <c r="F9" s="186"/>
      <c r="G9" s="196"/>
      <c r="H9" s="196"/>
      <c r="I9" s="186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</row>
    <row r="10" ht="27.75" hidden="1" customHeight="1">
      <c r="A10" s="185">
        <v>3.0</v>
      </c>
      <c r="B10" s="186" t="s">
        <v>644</v>
      </c>
      <c r="C10" s="196" t="s">
        <v>648</v>
      </c>
      <c r="D10" s="196"/>
      <c r="E10" s="186" t="s">
        <v>636</v>
      </c>
      <c r="F10" s="186"/>
      <c r="G10" s="196"/>
      <c r="H10" s="196"/>
      <c r="I10" s="186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</row>
    <row r="11" ht="27.75" hidden="1" customHeight="1">
      <c r="A11" s="185">
        <v>3.0</v>
      </c>
      <c r="B11" s="186" t="s">
        <v>644</v>
      </c>
      <c r="C11" s="196" t="s">
        <v>82</v>
      </c>
      <c r="D11" s="196"/>
      <c r="E11" s="186" t="s">
        <v>642</v>
      </c>
      <c r="F11" s="186"/>
      <c r="G11" s="196"/>
      <c r="H11" s="196"/>
      <c r="I11" s="186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</row>
    <row r="12" ht="27.75" hidden="1" customHeight="1">
      <c r="A12" s="185">
        <v>3.0</v>
      </c>
      <c r="B12" s="186" t="s">
        <v>644</v>
      </c>
      <c r="C12" s="196" t="s">
        <v>315</v>
      </c>
      <c r="D12" s="196"/>
      <c r="E12" s="186" t="s">
        <v>649</v>
      </c>
      <c r="F12" s="186"/>
      <c r="G12" s="196"/>
      <c r="H12" s="196"/>
      <c r="I12" s="186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</row>
    <row r="13" ht="27.75" hidden="1" customHeight="1">
      <c r="A13" s="185">
        <v>3.0</v>
      </c>
      <c r="B13" s="186" t="s">
        <v>644</v>
      </c>
      <c r="C13" s="196" t="s">
        <v>320</v>
      </c>
      <c r="D13" s="196"/>
      <c r="E13" s="186" t="s">
        <v>646</v>
      </c>
      <c r="F13" s="186"/>
      <c r="G13" s="196"/>
      <c r="H13" s="196"/>
      <c r="I13" s="186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</row>
    <row r="14" ht="27.75" hidden="1" customHeight="1">
      <c r="A14" s="185">
        <v>3.0</v>
      </c>
      <c r="B14" s="186" t="s">
        <v>644</v>
      </c>
      <c r="C14" s="196" t="s">
        <v>323</v>
      </c>
      <c r="D14" s="196"/>
      <c r="E14" s="186" t="s">
        <v>646</v>
      </c>
      <c r="F14" s="186"/>
      <c r="G14" s="196"/>
      <c r="H14" s="196"/>
      <c r="I14" s="186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</row>
    <row r="15" ht="27.75" hidden="1" customHeight="1">
      <c r="A15" s="185">
        <v>3.0</v>
      </c>
      <c r="B15" s="186" t="s">
        <v>644</v>
      </c>
      <c r="C15" s="196" t="s">
        <v>326</v>
      </c>
      <c r="D15" s="196"/>
      <c r="E15" s="186" t="s">
        <v>646</v>
      </c>
      <c r="F15" s="186"/>
      <c r="G15" s="196"/>
      <c r="H15" s="196"/>
      <c r="I15" s="186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</row>
    <row r="16" ht="27.75" hidden="1" customHeight="1">
      <c r="A16" s="185">
        <v>3.0</v>
      </c>
      <c r="B16" s="186" t="s">
        <v>644</v>
      </c>
      <c r="C16" s="196" t="s">
        <v>329</v>
      </c>
      <c r="D16" s="196"/>
      <c r="E16" s="186" t="s">
        <v>646</v>
      </c>
      <c r="F16" s="186"/>
      <c r="G16" s="196"/>
      <c r="H16" s="196"/>
      <c r="I16" s="186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</row>
    <row r="17" ht="27.75" hidden="1" customHeight="1">
      <c r="A17" s="185">
        <v>3.0</v>
      </c>
      <c r="B17" s="186" t="s">
        <v>644</v>
      </c>
      <c r="C17" s="196" t="s">
        <v>332</v>
      </c>
      <c r="D17" s="196"/>
      <c r="E17" s="186" t="s">
        <v>650</v>
      </c>
      <c r="F17" s="186"/>
      <c r="G17" s="196"/>
      <c r="H17" s="196"/>
      <c r="I17" s="186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</row>
    <row r="18" ht="27.75" hidden="1" customHeight="1">
      <c r="A18" s="185">
        <v>3.0</v>
      </c>
      <c r="B18" s="186" t="s">
        <v>644</v>
      </c>
      <c r="C18" s="196" t="s">
        <v>335</v>
      </c>
      <c r="D18" s="196"/>
      <c r="E18" s="186" t="s">
        <v>643</v>
      </c>
      <c r="F18" s="186"/>
      <c r="G18" s="186" t="s">
        <v>104</v>
      </c>
      <c r="H18" s="186"/>
      <c r="I18" s="186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</row>
    <row r="19" ht="27.75" hidden="1" customHeight="1">
      <c r="A19" s="190">
        <v>4.0</v>
      </c>
      <c r="B19" s="191" t="s">
        <v>651</v>
      </c>
      <c r="C19" s="192" t="s">
        <v>278</v>
      </c>
      <c r="D19" s="192"/>
      <c r="E19" s="191" t="s">
        <v>652</v>
      </c>
      <c r="F19" s="191"/>
      <c r="G19" s="192"/>
      <c r="H19" s="192"/>
      <c r="I19" s="191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</row>
    <row r="20" ht="27.75" hidden="1" customHeight="1">
      <c r="A20" s="190">
        <v>4.0</v>
      </c>
      <c r="B20" s="191" t="s">
        <v>651</v>
      </c>
      <c r="C20" s="199" t="s">
        <v>653</v>
      </c>
      <c r="D20" s="192"/>
      <c r="E20" s="191" t="s">
        <v>654</v>
      </c>
      <c r="F20" s="191"/>
      <c r="G20" s="191" t="s">
        <v>637</v>
      </c>
      <c r="H20" s="191"/>
      <c r="I20" s="191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</row>
    <row r="21" ht="27.75" hidden="1" customHeight="1">
      <c r="A21" s="185">
        <v>5.0</v>
      </c>
      <c r="B21" s="186" t="s">
        <v>655</v>
      </c>
      <c r="C21" s="200" t="s">
        <v>656</v>
      </c>
      <c r="D21" s="196"/>
      <c r="E21" s="186" t="s">
        <v>657</v>
      </c>
      <c r="F21" s="186"/>
      <c r="G21" s="196"/>
      <c r="H21" s="196"/>
      <c r="I21" s="186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</row>
    <row r="22" ht="27.75" hidden="1" customHeight="1">
      <c r="A22" s="185">
        <v>5.0</v>
      </c>
      <c r="B22" s="186" t="s">
        <v>655</v>
      </c>
      <c r="C22" s="196" t="s">
        <v>35</v>
      </c>
      <c r="D22" s="196"/>
      <c r="E22" s="186" t="s">
        <v>658</v>
      </c>
      <c r="F22" s="186"/>
      <c r="G22" s="186" t="s">
        <v>637</v>
      </c>
      <c r="H22" s="186"/>
      <c r="I22" s="186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</row>
    <row r="23" ht="27.75" hidden="1" customHeight="1">
      <c r="A23" s="190">
        <v>6.0</v>
      </c>
      <c r="B23" s="191" t="s">
        <v>659</v>
      </c>
      <c r="C23" s="192" t="s">
        <v>660</v>
      </c>
      <c r="D23" s="192"/>
      <c r="E23" s="191" t="s">
        <v>661</v>
      </c>
      <c r="F23" s="191"/>
      <c r="G23" s="191" t="s">
        <v>662</v>
      </c>
      <c r="H23" s="191"/>
      <c r="I23" s="191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</row>
    <row r="24" ht="27.75" hidden="1" customHeight="1">
      <c r="A24" s="185">
        <v>7.0</v>
      </c>
      <c r="B24" s="186" t="s">
        <v>663</v>
      </c>
      <c r="C24" s="198" t="s">
        <v>664</v>
      </c>
      <c r="D24" s="198"/>
      <c r="E24" s="186" t="s">
        <v>665</v>
      </c>
      <c r="F24" s="186"/>
      <c r="G24" s="196"/>
      <c r="H24" s="196"/>
      <c r="I24" s="186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</row>
    <row r="25" ht="27.75" hidden="1" customHeight="1">
      <c r="A25" s="185">
        <v>7.0</v>
      </c>
      <c r="B25" s="186" t="s">
        <v>663</v>
      </c>
      <c r="C25" s="196" t="s">
        <v>94</v>
      </c>
      <c r="D25" s="196"/>
      <c r="E25" s="186" t="s">
        <v>636</v>
      </c>
      <c r="F25" s="186"/>
      <c r="G25" s="196"/>
      <c r="H25" s="196"/>
      <c r="I25" s="186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</row>
    <row r="26" ht="27.75" hidden="1" customHeight="1">
      <c r="A26" s="185">
        <v>7.0</v>
      </c>
      <c r="B26" s="186" t="s">
        <v>663</v>
      </c>
      <c r="C26" s="196" t="s">
        <v>98</v>
      </c>
      <c r="D26" s="196"/>
      <c r="E26" s="186" t="s">
        <v>666</v>
      </c>
      <c r="F26" s="186"/>
      <c r="G26" s="196"/>
      <c r="H26" s="196"/>
      <c r="I26" s="186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</row>
    <row r="27" ht="27.75" hidden="1" customHeight="1">
      <c r="A27" s="185">
        <v>7.0</v>
      </c>
      <c r="B27" s="186" t="s">
        <v>663</v>
      </c>
      <c r="C27" s="196" t="s">
        <v>103</v>
      </c>
      <c r="D27" s="196"/>
      <c r="E27" s="186" t="s">
        <v>643</v>
      </c>
      <c r="F27" s="186"/>
      <c r="G27" s="186" t="s">
        <v>667</v>
      </c>
      <c r="H27" s="186"/>
      <c r="I27" s="186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</row>
    <row r="28" ht="27.75" hidden="1" customHeight="1">
      <c r="A28" s="190">
        <v>8.0</v>
      </c>
      <c r="B28" s="191" t="s">
        <v>668</v>
      </c>
      <c r="C28" s="192" t="s">
        <v>56</v>
      </c>
      <c r="D28" s="192"/>
      <c r="E28" s="191" t="s">
        <v>669</v>
      </c>
      <c r="F28" s="191"/>
      <c r="G28" s="192"/>
      <c r="H28" s="193" t="s">
        <v>572</v>
      </c>
      <c r="I28" s="191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</row>
    <row r="29" ht="27.75" hidden="1" customHeight="1">
      <c r="A29" s="190">
        <v>8.0</v>
      </c>
      <c r="B29" s="191" t="s">
        <v>668</v>
      </c>
      <c r="C29" s="195" t="s">
        <v>670</v>
      </c>
      <c r="D29" s="192"/>
      <c r="E29" s="191" t="s">
        <v>671</v>
      </c>
      <c r="F29" s="191"/>
      <c r="G29" s="192"/>
      <c r="H29" s="192"/>
      <c r="I29" s="191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</row>
    <row r="30" ht="27.75" hidden="1" customHeight="1">
      <c r="A30" s="190">
        <v>8.0</v>
      </c>
      <c r="B30" s="191" t="s">
        <v>668</v>
      </c>
      <c r="C30" s="201" t="s">
        <v>114</v>
      </c>
      <c r="D30" s="192"/>
      <c r="E30" s="191" t="s">
        <v>672</v>
      </c>
      <c r="F30" s="191"/>
      <c r="G30" s="192"/>
      <c r="H30" s="192"/>
      <c r="I30" s="191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</row>
    <row r="31" ht="27.75" hidden="1" customHeight="1">
      <c r="A31" s="190">
        <v>8.0</v>
      </c>
      <c r="B31" s="191" t="s">
        <v>668</v>
      </c>
      <c r="C31" s="192" t="s">
        <v>119</v>
      </c>
      <c r="D31" s="192"/>
      <c r="E31" s="191" t="s">
        <v>643</v>
      </c>
      <c r="F31" s="191"/>
      <c r="G31" s="191" t="s">
        <v>104</v>
      </c>
      <c r="H31" s="191"/>
      <c r="I31" s="191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</row>
    <row r="32" ht="65.25" customHeight="1">
      <c r="A32" s="185">
        <v>9.0</v>
      </c>
      <c r="B32" s="186" t="s">
        <v>673</v>
      </c>
      <c r="C32" s="196" t="s">
        <v>170</v>
      </c>
      <c r="D32" s="196"/>
      <c r="E32" s="186" t="s">
        <v>674</v>
      </c>
      <c r="F32" s="186"/>
      <c r="G32" s="196"/>
      <c r="H32" s="202" t="s">
        <v>38</v>
      </c>
      <c r="I32" s="189" t="s">
        <v>675</v>
      </c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</row>
    <row r="33" ht="27.75" customHeight="1">
      <c r="A33" s="185">
        <v>9.0</v>
      </c>
      <c r="B33" s="186" t="s">
        <v>673</v>
      </c>
      <c r="C33" s="196" t="s">
        <v>175</v>
      </c>
      <c r="D33" s="196"/>
      <c r="E33" s="186" t="s">
        <v>650</v>
      </c>
      <c r="F33" s="186"/>
      <c r="G33" s="196"/>
      <c r="H33" s="196"/>
      <c r="I33" s="186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</row>
    <row r="34" ht="27.75" customHeight="1">
      <c r="A34" s="185">
        <v>9.0</v>
      </c>
      <c r="B34" s="186" t="s">
        <v>673</v>
      </c>
      <c r="C34" s="196" t="s">
        <v>180</v>
      </c>
      <c r="D34" s="196"/>
      <c r="E34" s="186" t="s">
        <v>672</v>
      </c>
      <c r="F34" s="186"/>
      <c r="G34" s="196"/>
      <c r="H34" s="196"/>
      <c r="I34" s="186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</row>
    <row r="35" ht="27.75" customHeight="1">
      <c r="A35" s="185">
        <v>9.0</v>
      </c>
      <c r="B35" s="186" t="s">
        <v>673</v>
      </c>
      <c r="C35" s="196" t="s">
        <v>676</v>
      </c>
      <c r="D35" s="196"/>
      <c r="E35" s="186" t="s">
        <v>636</v>
      </c>
      <c r="F35" s="186"/>
      <c r="G35" s="186" t="s">
        <v>637</v>
      </c>
      <c r="H35" s="189" t="s">
        <v>38</v>
      </c>
      <c r="I35" s="186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</row>
    <row r="36" ht="27.75" hidden="1" customHeight="1">
      <c r="A36" s="190">
        <v>10.0</v>
      </c>
      <c r="B36" s="191" t="s">
        <v>677</v>
      </c>
      <c r="C36" s="192" t="s">
        <v>56</v>
      </c>
      <c r="D36" s="192"/>
      <c r="E36" s="191" t="s">
        <v>678</v>
      </c>
      <c r="F36" s="191"/>
      <c r="G36" s="192"/>
      <c r="H36" s="192"/>
      <c r="I36" s="191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</row>
    <row r="37" ht="27.75" hidden="1" customHeight="1">
      <c r="A37" s="190">
        <v>10.0</v>
      </c>
      <c r="B37" s="191" t="s">
        <v>677</v>
      </c>
      <c r="C37" s="199" t="s">
        <v>188</v>
      </c>
      <c r="D37" s="192"/>
      <c r="E37" s="191" t="s">
        <v>646</v>
      </c>
      <c r="F37" s="191"/>
      <c r="G37" s="192"/>
      <c r="H37" s="192"/>
      <c r="I37" s="191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</row>
    <row r="38" ht="27.75" hidden="1" customHeight="1">
      <c r="A38" s="190">
        <v>10.0</v>
      </c>
      <c r="B38" s="191" t="s">
        <v>677</v>
      </c>
      <c r="C38" s="192" t="s">
        <v>679</v>
      </c>
      <c r="D38" s="192"/>
      <c r="E38" s="191" t="s">
        <v>636</v>
      </c>
      <c r="F38" s="191"/>
      <c r="G38" s="192"/>
      <c r="H38" s="192"/>
      <c r="I38" s="191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</row>
    <row r="39" ht="27.75" hidden="1" customHeight="1">
      <c r="A39" s="190">
        <v>10.0</v>
      </c>
      <c r="B39" s="191" t="s">
        <v>677</v>
      </c>
      <c r="C39" s="192" t="s">
        <v>82</v>
      </c>
      <c r="D39" s="192"/>
      <c r="E39" s="191" t="s">
        <v>642</v>
      </c>
      <c r="F39" s="191"/>
      <c r="G39" s="192"/>
      <c r="H39" s="192"/>
      <c r="I39" s="191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</row>
    <row r="40" ht="27.75" hidden="1" customHeight="1">
      <c r="A40" s="190">
        <v>10.0</v>
      </c>
      <c r="B40" s="191" t="s">
        <v>677</v>
      </c>
      <c r="C40" s="192" t="s">
        <v>196</v>
      </c>
      <c r="D40" s="192"/>
      <c r="E40" s="191" t="s">
        <v>643</v>
      </c>
      <c r="F40" s="191"/>
      <c r="G40" s="191" t="s">
        <v>637</v>
      </c>
      <c r="H40" s="191"/>
      <c r="I40" s="191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</row>
    <row r="41" ht="27.75" customHeight="1">
      <c r="A41" s="185">
        <v>11.0</v>
      </c>
      <c r="B41" s="186" t="s">
        <v>680</v>
      </c>
      <c r="C41" s="196" t="s">
        <v>56</v>
      </c>
      <c r="D41" s="196"/>
      <c r="E41" s="186" t="s">
        <v>681</v>
      </c>
      <c r="F41" s="186"/>
      <c r="G41" s="196"/>
      <c r="H41" s="196"/>
      <c r="I41" s="186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</row>
    <row r="42" ht="27.75" customHeight="1">
      <c r="A42" s="185">
        <v>11.0</v>
      </c>
      <c r="B42" s="186" t="s">
        <v>680</v>
      </c>
      <c r="C42" s="196" t="s">
        <v>207</v>
      </c>
      <c r="D42" s="196"/>
      <c r="E42" s="186" t="s">
        <v>681</v>
      </c>
      <c r="F42" s="186"/>
      <c r="G42" s="196"/>
      <c r="H42" s="196"/>
      <c r="I42" s="186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</row>
    <row r="43" ht="59.25" customHeight="1">
      <c r="A43" s="185">
        <v>11.0</v>
      </c>
      <c r="B43" s="186" t="s">
        <v>680</v>
      </c>
      <c r="C43" s="196" t="s">
        <v>682</v>
      </c>
      <c r="D43" s="196"/>
      <c r="E43" s="186" t="s">
        <v>650</v>
      </c>
      <c r="F43" s="186"/>
      <c r="G43" s="186" t="s">
        <v>637</v>
      </c>
      <c r="H43" s="186"/>
      <c r="I43" s="189" t="s">
        <v>683</v>
      </c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</row>
    <row r="44">
      <c r="A44" s="74"/>
      <c r="B44" s="74"/>
      <c r="C44" s="74"/>
      <c r="D44" s="74"/>
      <c r="E44" s="74"/>
      <c r="F44" s="74"/>
      <c r="G44" s="74"/>
      <c r="H44" s="74"/>
      <c r="I44" s="203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>
      <c r="A45" s="74"/>
      <c r="B45" s="74"/>
      <c r="C45" s="74"/>
      <c r="D45" s="74"/>
      <c r="E45" s="74"/>
      <c r="F45" s="74"/>
      <c r="G45" s="74"/>
      <c r="H45" s="74"/>
      <c r="I45" s="203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>
      <c r="A46" s="74"/>
      <c r="B46" s="74"/>
      <c r="C46" s="74"/>
      <c r="D46" s="74"/>
      <c r="E46" s="74"/>
      <c r="F46" s="74"/>
      <c r="G46" s="74"/>
      <c r="H46" s="74"/>
      <c r="I46" s="203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>
      <c r="A47" s="74"/>
      <c r="B47" s="74"/>
      <c r="C47" s="74"/>
      <c r="D47" s="74"/>
      <c r="E47" s="74"/>
      <c r="F47" s="74"/>
      <c r="G47" s="74"/>
      <c r="H47" s="74"/>
      <c r="I47" s="203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>
      <c r="A48" s="74"/>
      <c r="B48" s="74"/>
      <c r="C48" s="74"/>
      <c r="D48" s="74"/>
      <c r="E48" s="74"/>
      <c r="F48" s="74"/>
      <c r="G48" s="74"/>
      <c r="H48" s="74"/>
      <c r="I48" s="203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>
      <c r="A49" s="74"/>
      <c r="B49" s="74"/>
      <c r="C49" s="74"/>
      <c r="D49" s="74"/>
      <c r="E49" s="74"/>
      <c r="F49" s="74"/>
      <c r="G49" s="74"/>
      <c r="H49" s="74"/>
      <c r="I49" s="203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>
      <c r="A50" s="74"/>
      <c r="B50" s="74"/>
      <c r="C50" s="74"/>
      <c r="D50" s="74"/>
      <c r="E50" s="74"/>
      <c r="F50" s="74"/>
      <c r="G50" s="74"/>
      <c r="H50" s="74"/>
      <c r="I50" s="203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>
      <c r="A51" s="74"/>
      <c r="B51" s="74"/>
      <c r="C51" s="74"/>
      <c r="D51" s="74"/>
      <c r="E51" s="74"/>
      <c r="F51" s="74"/>
      <c r="G51" s="74"/>
      <c r="H51" s="74"/>
      <c r="I51" s="203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>
      <c r="A52" s="74"/>
      <c r="B52" s="74"/>
      <c r="C52" s="74"/>
      <c r="D52" s="74"/>
      <c r="E52" s="74"/>
      <c r="F52" s="74"/>
      <c r="G52" s="74"/>
      <c r="H52" s="74"/>
      <c r="I52" s="203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>
      <c r="A53" s="74"/>
      <c r="B53" s="74"/>
      <c r="C53" s="74"/>
      <c r="D53" s="74"/>
      <c r="E53" s="74"/>
      <c r="F53" s="74"/>
      <c r="G53" s="74"/>
      <c r="H53" s="74"/>
      <c r="I53" s="203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>
      <c r="A54" s="74"/>
      <c r="B54" s="74"/>
      <c r="C54" s="74"/>
      <c r="D54" s="74"/>
      <c r="E54" s="74"/>
      <c r="F54" s="74"/>
      <c r="G54" s="74"/>
      <c r="H54" s="74"/>
      <c r="I54" s="20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>
      <c r="A55" s="74"/>
      <c r="B55" s="74"/>
      <c r="C55" s="74"/>
      <c r="D55" s="74"/>
      <c r="E55" s="74"/>
      <c r="F55" s="74"/>
      <c r="G55" s="74"/>
      <c r="H55" s="74"/>
      <c r="I55" s="203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>
      <c r="A56" s="74"/>
      <c r="B56" s="74"/>
      <c r="C56" s="74"/>
      <c r="D56" s="74"/>
      <c r="E56" s="74"/>
      <c r="F56" s="74"/>
      <c r="G56" s="74"/>
      <c r="H56" s="74"/>
      <c r="I56" s="203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>
      <c r="A57" s="74"/>
      <c r="B57" s="74"/>
      <c r="C57" s="74"/>
      <c r="D57" s="74"/>
      <c r="E57" s="74"/>
      <c r="F57" s="74"/>
      <c r="G57" s="74"/>
      <c r="H57" s="74"/>
      <c r="I57" s="20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>
      <c r="A58" s="74"/>
      <c r="B58" s="74"/>
      <c r="C58" s="74"/>
      <c r="D58" s="74"/>
      <c r="E58" s="74"/>
      <c r="F58" s="74"/>
      <c r="G58" s="74"/>
      <c r="H58" s="74"/>
      <c r="I58" s="203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>
      <c r="A59" s="74"/>
      <c r="B59" s="74"/>
      <c r="C59" s="74"/>
      <c r="D59" s="74"/>
      <c r="E59" s="74"/>
      <c r="F59" s="74"/>
      <c r="G59" s="74"/>
      <c r="H59" s="74"/>
      <c r="I59" s="20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>
      <c r="A60" s="74"/>
      <c r="B60" s="74"/>
      <c r="C60" s="74"/>
      <c r="D60" s="74"/>
      <c r="E60" s="74"/>
      <c r="F60" s="74"/>
      <c r="G60" s="74"/>
      <c r="H60" s="74"/>
      <c r="I60" s="203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>
      <c r="A61" s="74"/>
      <c r="B61" s="74"/>
      <c r="C61" s="74"/>
      <c r="D61" s="74"/>
      <c r="E61" s="74"/>
      <c r="F61" s="74"/>
      <c r="G61" s="74"/>
      <c r="H61" s="74"/>
      <c r="I61" s="20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>
      <c r="A62" s="74"/>
      <c r="B62" s="74"/>
      <c r="C62" s="74"/>
      <c r="D62" s="74"/>
      <c r="E62" s="74"/>
      <c r="F62" s="74"/>
      <c r="G62" s="74"/>
      <c r="H62" s="74"/>
      <c r="I62" s="203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>
      <c r="A63" s="74"/>
      <c r="B63" s="74"/>
      <c r="C63" s="74"/>
      <c r="D63" s="74"/>
      <c r="E63" s="74"/>
      <c r="F63" s="74"/>
      <c r="G63" s="74"/>
      <c r="H63" s="74"/>
      <c r="I63" s="20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>
      <c r="A64" s="74"/>
      <c r="B64" s="74"/>
      <c r="C64" s="74"/>
      <c r="D64" s="74"/>
      <c r="E64" s="74"/>
      <c r="F64" s="74"/>
      <c r="G64" s="74"/>
      <c r="H64" s="74"/>
      <c r="I64" s="203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>
      <c r="A65" s="74"/>
      <c r="B65" s="74"/>
      <c r="C65" s="74"/>
      <c r="D65" s="74"/>
      <c r="E65" s="74"/>
      <c r="F65" s="74"/>
      <c r="G65" s="74"/>
      <c r="H65" s="74"/>
      <c r="I65" s="20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>
      <c r="A66" s="74"/>
      <c r="B66" s="74"/>
      <c r="C66" s="74"/>
      <c r="D66" s="74"/>
      <c r="E66" s="74"/>
      <c r="F66" s="74"/>
      <c r="G66" s="74"/>
      <c r="H66" s="74"/>
      <c r="I66" s="203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>
      <c r="A67" s="74"/>
      <c r="B67" s="74"/>
      <c r="C67" s="74"/>
      <c r="D67" s="74"/>
      <c r="E67" s="74"/>
      <c r="F67" s="74"/>
      <c r="G67" s="74"/>
      <c r="H67" s="74"/>
      <c r="I67" s="203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>
      <c r="A68" s="74"/>
      <c r="B68" s="74"/>
      <c r="C68" s="74"/>
      <c r="D68" s="74"/>
      <c r="E68" s="74"/>
      <c r="F68" s="74"/>
      <c r="G68" s="74"/>
      <c r="H68" s="74"/>
      <c r="I68" s="203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>
      <c r="A69" s="74"/>
      <c r="B69" s="74"/>
      <c r="C69" s="74"/>
      <c r="D69" s="74"/>
      <c r="E69" s="74"/>
      <c r="F69" s="74"/>
      <c r="G69" s="74"/>
      <c r="H69" s="74"/>
      <c r="I69" s="203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>
      <c r="A70" s="74"/>
      <c r="B70" s="74"/>
      <c r="C70" s="74"/>
      <c r="D70" s="74"/>
      <c r="E70" s="74"/>
      <c r="F70" s="74"/>
      <c r="G70" s="74"/>
      <c r="H70" s="74"/>
      <c r="I70" s="203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>
      <c r="A71" s="74"/>
      <c r="B71" s="74"/>
      <c r="C71" s="74"/>
      <c r="D71" s="74"/>
      <c r="E71" s="74"/>
      <c r="F71" s="74"/>
      <c r="G71" s="74"/>
      <c r="H71" s="74"/>
      <c r="I71" s="203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>
      <c r="A72" s="74"/>
      <c r="B72" s="74"/>
      <c r="C72" s="74"/>
      <c r="D72" s="74"/>
      <c r="E72" s="74"/>
      <c r="F72" s="74"/>
      <c r="G72" s="74"/>
      <c r="H72" s="74"/>
      <c r="I72" s="20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>
      <c r="A73" s="74"/>
      <c r="B73" s="74"/>
      <c r="C73" s="74"/>
      <c r="D73" s="74"/>
      <c r="E73" s="74"/>
      <c r="F73" s="74"/>
      <c r="G73" s="74"/>
      <c r="H73" s="74"/>
      <c r="I73" s="203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>
      <c r="A74" s="74"/>
      <c r="B74" s="74"/>
      <c r="C74" s="74"/>
      <c r="D74" s="74"/>
      <c r="E74" s="74"/>
      <c r="F74" s="74"/>
      <c r="G74" s="74"/>
      <c r="H74" s="74"/>
      <c r="I74" s="203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>
      <c r="A75" s="74"/>
      <c r="B75" s="74"/>
      <c r="C75" s="74"/>
      <c r="D75" s="74"/>
      <c r="E75" s="74"/>
      <c r="F75" s="74"/>
      <c r="G75" s="74"/>
      <c r="H75" s="74"/>
      <c r="I75" s="203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>
      <c r="A76" s="74"/>
      <c r="B76" s="74"/>
      <c r="C76" s="74"/>
      <c r="D76" s="74"/>
      <c r="E76" s="74"/>
      <c r="F76" s="74"/>
      <c r="G76" s="74"/>
      <c r="H76" s="74"/>
      <c r="I76" s="203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>
      <c r="A77" s="74"/>
      <c r="B77" s="74"/>
      <c r="C77" s="74"/>
      <c r="D77" s="74"/>
      <c r="E77" s="74"/>
      <c r="F77" s="74"/>
      <c r="G77" s="74"/>
      <c r="H77" s="74"/>
      <c r="I77" s="203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>
      <c r="A78" s="74"/>
      <c r="B78" s="74"/>
      <c r="C78" s="74"/>
      <c r="D78" s="74"/>
      <c r="E78" s="74"/>
      <c r="F78" s="74"/>
      <c r="G78" s="74"/>
      <c r="H78" s="74"/>
      <c r="I78" s="203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>
      <c r="A79" s="74"/>
      <c r="B79" s="74"/>
      <c r="C79" s="74"/>
      <c r="D79" s="74"/>
      <c r="E79" s="74"/>
      <c r="F79" s="74"/>
      <c r="G79" s="74"/>
      <c r="H79" s="74"/>
      <c r="I79" s="203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>
      <c r="A80" s="74"/>
      <c r="B80" s="74"/>
      <c r="C80" s="74"/>
      <c r="D80" s="74"/>
      <c r="E80" s="74"/>
      <c r="F80" s="74"/>
      <c r="G80" s="74"/>
      <c r="H80" s="74"/>
      <c r="I80" s="203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>
      <c r="A81" s="74"/>
      <c r="B81" s="74"/>
      <c r="C81" s="74"/>
      <c r="D81" s="74"/>
      <c r="E81" s="74"/>
      <c r="F81" s="74"/>
      <c r="G81" s="74"/>
      <c r="H81" s="74"/>
      <c r="I81" s="20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>
      <c r="A82" s="74"/>
      <c r="B82" s="74"/>
      <c r="C82" s="74"/>
      <c r="D82" s="74"/>
      <c r="E82" s="74"/>
      <c r="F82" s="74"/>
      <c r="G82" s="74"/>
      <c r="H82" s="74"/>
      <c r="I82" s="203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>
      <c r="A83" s="74"/>
      <c r="B83" s="74"/>
      <c r="C83" s="74"/>
      <c r="D83" s="74"/>
      <c r="E83" s="74"/>
      <c r="F83" s="74"/>
      <c r="G83" s="74"/>
      <c r="H83" s="74"/>
      <c r="I83" s="20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A84" s="74"/>
      <c r="B84" s="74"/>
      <c r="C84" s="74"/>
      <c r="D84" s="74"/>
      <c r="E84" s="74"/>
      <c r="F84" s="74"/>
      <c r="G84" s="74"/>
      <c r="H84" s="74"/>
      <c r="I84" s="203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A85" s="74"/>
      <c r="B85" s="74"/>
      <c r="C85" s="74"/>
      <c r="D85" s="74"/>
      <c r="E85" s="74"/>
      <c r="F85" s="74"/>
      <c r="G85" s="74"/>
      <c r="H85" s="74"/>
      <c r="I85" s="203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A86" s="74"/>
      <c r="B86" s="74"/>
      <c r="C86" s="74"/>
      <c r="D86" s="74"/>
      <c r="E86" s="74"/>
      <c r="F86" s="74"/>
      <c r="G86" s="74"/>
      <c r="H86" s="74"/>
      <c r="I86" s="203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A87" s="74"/>
      <c r="B87" s="74"/>
      <c r="C87" s="74"/>
      <c r="D87" s="74"/>
      <c r="E87" s="74"/>
      <c r="F87" s="74"/>
      <c r="G87" s="74"/>
      <c r="H87" s="74"/>
      <c r="I87" s="203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A88" s="74"/>
      <c r="B88" s="74"/>
      <c r="C88" s="74"/>
      <c r="D88" s="74"/>
      <c r="E88" s="74"/>
      <c r="F88" s="74"/>
      <c r="G88" s="74"/>
      <c r="H88" s="74"/>
      <c r="I88" s="203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A89" s="74"/>
      <c r="B89" s="74"/>
      <c r="C89" s="74"/>
      <c r="D89" s="74"/>
      <c r="E89" s="74"/>
      <c r="F89" s="74"/>
      <c r="G89" s="74"/>
      <c r="H89" s="74"/>
      <c r="I89" s="203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>
      <c r="A90" s="74"/>
      <c r="B90" s="74"/>
      <c r="C90" s="74"/>
      <c r="D90" s="74"/>
      <c r="E90" s="74"/>
      <c r="F90" s="74"/>
      <c r="G90" s="74"/>
      <c r="H90" s="74"/>
      <c r="I90" s="203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>
      <c r="A91" s="74"/>
      <c r="B91" s="74"/>
      <c r="C91" s="74"/>
      <c r="D91" s="74"/>
      <c r="E91" s="74"/>
      <c r="F91" s="74"/>
      <c r="G91" s="74"/>
      <c r="H91" s="74"/>
      <c r="I91" s="203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>
      <c r="A92" s="74"/>
      <c r="B92" s="74"/>
      <c r="C92" s="74"/>
      <c r="D92" s="74"/>
      <c r="E92" s="74"/>
      <c r="F92" s="74"/>
      <c r="G92" s="74"/>
      <c r="H92" s="74"/>
      <c r="I92" s="203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>
      <c r="A93" s="74"/>
      <c r="B93" s="74"/>
      <c r="C93" s="74"/>
      <c r="D93" s="74"/>
      <c r="E93" s="74"/>
      <c r="F93" s="74"/>
      <c r="G93" s="74"/>
      <c r="H93" s="74"/>
      <c r="I93" s="203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>
      <c r="A94" s="74"/>
      <c r="B94" s="74"/>
      <c r="C94" s="74"/>
      <c r="D94" s="74"/>
      <c r="E94" s="74"/>
      <c r="F94" s="74"/>
      <c r="G94" s="74"/>
      <c r="H94" s="74"/>
      <c r="I94" s="203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>
      <c r="A95" s="74"/>
      <c r="B95" s="74"/>
      <c r="C95" s="74"/>
      <c r="D95" s="74"/>
      <c r="E95" s="74"/>
      <c r="F95" s="74"/>
      <c r="G95" s="74"/>
      <c r="H95" s="74"/>
      <c r="I95" s="203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>
      <c r="A96" s="74"/>
      <c r="B96" s="74"/>
      <c r="C96" s="74"/>
      <c r="D96" s="74"/>
      <c r="E96" s="74"/>
      <c r="F96" s="74"/>
      <c r="G96" s="74"/>
      <c r="H96" s="74"/>
      <c r="I96" s="203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>
      <c r="A97" s="74"/>
      <c r="B97" s="74"/>
      <c r="C97" s="74"/>
      <c r="D97" s="74"/>
      <c r="E97" s="74"/>
      <c r="F97" s="74"/>
      <c r="G97" s="74"/>
      <c r="H97" s="74"/>
      <c r="I97" s="203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>
      <c r="A98" s="74"/>
      <c r="B98" s="74"/>
      <c r="C98" s="74"/>
      <c r="D98" s="74"/>
      <c r="E98" s="74"/>
      <c r="F98" s="74"/>
      <c r="G98" s="74"/>
      <c r="H98" s="74"/>
      <c r="I98" s="203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>
      <c r="A99" s="74"/>
      <c r="B99" s="74"/>
      <c r="C99" s="74"/>
      <c r="D99" s="74"/>
      <c r="E99" s="74"/>
      <c r="F99" s="74"/>
      <c r="G99" s="74"/>
      <c r="H99" s="74"/>
      <c r="I99" s="203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>
      <c r="A100" s="74"/>
      <c r="B100" s="74"/>
      <c r="C100" s="74"/>
      <c r="D100" s="74"/>
      <c r="E100" s="74"/>
      <c r="F100" s="74"/>
      <c r="G100" s="74"/>
      <c r="H100" s="74"/>
      <c r="I100" s="203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>
      <c r="A101" s="74"/>
      <c r="B101" s="74"/>
      <c r="C101" s="74"/>
      <c r="D101" s="74"/>
      <c r="E101" s="74"/>
      <c r="F101" s="74"/>
      <c r="G101" s="74"/>
      <c r="H101" s="74"/>
      <c r="I101" s="203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>
      <c r="A102" s="74"/>
      <c r="B102" s="74"/>
      <c r="C102" s="74"/>
      <c r="D102" s="74"/>
      <c r="E102" s="74"/>
      <c r="F102" s="74"/>
      <c r="G102" s="74"/>
      <c r="H102" s="74"/>
      <c r="I102" s="203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>
      <c r="A103" s="74"/>
      <c r="B103" s="74"/>
      <c r="C103" s="74"/>
      <c r="D103" s="74"/>
      <c r="E103" s="74"/>
      <c r="F103" s="74"/>
      <c r="G103" s="74"/>
      <c r="H103" s="74"/>
      <c r="I103" s="203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74"/>
      <c r="B104" s="74"/>
      <c r="C104" s="74"/>
      <c r="D104" s="74"/>
      <c r="E104" s="74"/>
      <c r="F104" s="74"/>
      <c r="G104" s="74"/>
      <c r="H104" s="74"/>
      <c r="I104" s="203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74"/>
      <c r="B105" s="74"/>
      <c r="C105" s="74"/>
      <c r="D105" s="74"/>
      <c r="E105" s="74"/>
      <c r="F105" s="74"/>
      <c r="G105" s="74"/>
      <c r="H105" s="74"/>
      <c r="I105" s="203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74"/>
      <c r="B106" s="74"/>
      <c r="C106" s="74"/>
      <c r="D106" s="74"/>
      <c r="E106" s="74"/>
      <c r="F106" s="74"/>
      <c r="G106" s="74"/>
      <c r="H106" s="74"/>
      <c r="I106" s="203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74"/>
      <c r="B107" s="74"/>
      <c r="C107" s="74"/>
      <c r="D107" s="74"/>
      <c r="E107" s="74"/>
      <c r="F107" s="74"/>
      <c r="G107" s="74"/>
      <c r="H107" s="74"/>
      <c r="I107" s="203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74"/>
      <c r="B108" s="74"/>
      <c r="C108" s="74"/>
      <c r="D108" s="74"/>
      <c r="E108" s="74"/>
      <c r="F108" s="74"/>
      <c r="G108" s="74"/>
      <c r="H108" s="74"/>
      <c r="I108" s="203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74"/>
      <c r="B109" s="74"/>
      <c r="C109" s="74"/>
      <c r="D109" s="74"/>
      <c r="E109" s="74"/>
      <c r="F109" s="74"/>
      <c r="G109" s="74"/>
      <c r="H109" s="74"/>
      <c r="I109" s="203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74"/>
      <c r="B110" s="74"/>
      <c r="C110" s="74"/>
      <c r="D110" s="74"/>
      <c r="E110" s="74"/>
      <c r="F110" s="74"/>
      <c r="G110" s="74"/>
      <c r="H110" s="74"/>
      <c r="I110" s="203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>
      <c r="A111" s="74"/>
      <c r="B111" s="74"/>
      <c r="C111" s="74"/>
      <c r="D111" s="74"/>
      <c r="E111" s="74"/>
      <c r="F111" s="74"/>
      <c r="G111" s="74"/>
      <c r="H111" s="74"/>
      <c r="I111" s="203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>
      <c r="A112" s="74"/>
      <c r="B112" s="74"/>
      <c r="C112" s="74"/>
      <c r="D112" s="74"/>
      <c r="E112" s="74"/>
      <c r="F112" s="74"/>
      <c r="G112" s="74"/>
      <c r="H112" s="74"/>
      <c r="I112" s="203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>
      <c r="A113" s="74"/>
      <c r="B113" s="74"/>
      <c r="C113" s="74"/>
      <c r="D113" s="74"/>
      <c r="E113" s="74"/>
      <c r="F113" s="74"/>
      <c r="G113" s="74"/>
      <c r="H113" s="74"/>
      <c r="I113" s="203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>
      <c r="A114" s="74"/>
      <c r="B114" s="74"/>
      <c r="C114" s="74"/>
      <c r="D114" s="74"/>
      <c r="E114" s="74"/>
      <c r="F114" s="74"/>
      <c r="G114" s="74"/>
      <c r="H114" s="74"/>
      <c r="I114" s="203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>
      <c r="A115" s="74"/>
      <c r="B115" s="74"/>
      <c r="C115" s="74"/>
      <c r="D115" s="74"/>
      <c r="E115" s="74"/>
      <c r="F115" s="74"/>
      <c r="G115" s="74"/>
      <c r="H115" s="74"/>
      <c r="I115" s="203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>
      <c r="A116" s="74"/>
      <c r="B116" s="74"/>
      <c r="C116" s="74"/>
      <c r="D116" s="74"/>
      <c r="E116" s="74"/>
      <c r="F116" s="74"/>
      <c r="G116" s="74"/>
      <c r="H116" s="74"/>
      <c r="I116" s="203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>
      <c r="A117" s="74"/>
      <c r="B117" s="74"/>
      <c r="C117" s="74"/>
      <c r="D117" s="74"/>
      <c r="E117" s="74"/>
      <c r="F117" s="74"/>
      <c r="G117" s="74"/>
      <c r="H117" s="74"/>
      <c r="I117" s="203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>
      <c r="A118" s="74"/>
      <c r="B118" s="74"/>
      <c r="C118" s="74"/>
      <c r="D118" s="74"/>
      <c r="E118" s="74"/>
      <c r="F118" s="74"/>
      <c r="G118" s="74"/>
      <c r="H118" s="74"/>
      <c r="I118" s="203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>
      <c r="A119" s="74"/>
      <c r="B119" s="74"/>
      <c r="C119" s="74"/>
      <c r="D119" s="74"/>
      <c r="E119" s="74"/>
      <c r="F119" s="74"/>
      <c r="G119" s="74"/>
      <c r="H119" s="74"/>
      <c r="I119" s="203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>
      <c r="A120" s="74"/>
      <c r="B120" s="74"/>
      <c r="C120" s="74"/>
      <c r="D120" s="74"/>
      <c r="E120" s="74"/>
      <c r="F120" s="74"/>
      <c r="G120" s="74"/>
      <c r="H120" s="74"/>
      <c r="I120" s="203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>
      <c r="A121" s="74"/>
      <c r="B121" s="74"/>
      <c r="C121" s="74"/>
      <c r="D121" s="74"/>
      <c r="E121" s="74"/>
      <c r="F121" s="74"/>
      <c r="G121" s="74"/>
      <c r="H121" s="74"/>
      <c r="I121" s="203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>
      <c r="A122" s="74"/>
      <c r="B122" s="74"/>
      <c r="C122" s="74"/>
      <c r="D122" s="74"/>
      <c r="E122" s="74"/>
      <c r="F122" s="74"/>
      <c r="G122" s="74"/>
      <c r="H122" s="74"/>
      <c r="I122" s="20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>
      <c r="A123" s="74"/>
      <c r="B123" s="74"/>
      <c r="C123" s="74"/>
      <c r="D123" s="74"/>
      <c r="E123" s="74"/>
      <c r="F123" s="74"/>
      <c r="G123" s="74"/>
      <c r="H123" s="74"/>
      <c r="I123" s="203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>
      <c r="A124" s="74"/>
      <c r="B124" s="74"/>
      <c r="C124" s="74"/>
      <c r="D124" s="74"/>
      <c r="E124" s="74"/>
      <c r="F124" s="74"/>
      <c r="G124" s="74"/>
      <c r="H124" s="74"/>
      <c r="I124" s="203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>
      <c r="A125" s="74"/>
      <c r="B125" s="74"/>
      <c r="C125" s="74"/>
      <c r="D125" s="74"/>
      <c r="E125" s="74"/>
      <c r="F125" s="74"/>
      <c r="G125" s="74"/>
      <c r="H125" s="74"/>
      <c r="I125" s="203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>
      <c r="A126" s="74"/>
      <c r="B126" s="74"/>
      <c r="C126" s="74"/>
      <c r="D126" s="74"/>
      <c r="E126" s="74"/>
      <c r="F126" s="74"/>
      <c r="G126" s="74"/>
      <c r="H126" s="74"/>
      <c r="I126" s="203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>
      <c r="A127" s="74"/>
      <c r="B127" s="74"/>
      <c r="C127" s="74"/>
      <c r="D127" s="74"/>
      <c r="E127" s="74"/>
      <c r="F127" s="74"/>
      <c r="G127" s="74"/>
      <c r="H127" s="74"/>
      <c r="I127" s="203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>
      <c r="A128" s="74"/>
      <c r="B128" s="74"/>
      <c r="C128" s="74"/>
      <c r="D128" s="74"/>
      <c r="E128" s="74"/>
      <c r="F128" s="74"/>
      <c r="G128" s="74"/>
      <c r="H128" s="74"/>
      <c r="I128" s="203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>
      <c r="A129" s="74"/>
      <c r="B129" s="74"/>
      <c r="C129" s="74"/>
      <c r="D129" s="74"/>
      <c r="E129" s="74"/>
      <c r="F129" s="74"/>
      <c r="G129" s="74"/>
      <c r="H129" s="74"/>
      <c r="I129" s="203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>
      <c r="A130" s="74"/>
      <c r="B130" s="74"/>
      <c r="C130" s="74"/>
      <c r="D130" s="74"/>
      <c r="E130" s="74"/>
      <c r="F130" s="74"/>
      <c r="G130" s="74"/>
      <c r="H130" s="74"/>
      <c r="I130" s="203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>
      <c r="A131" s="74"/>
      <c r="B131" s="74"/>
      <c r="C131" s="74"/>
      <c r="D131" s="74"/>
      <c r="E131" s="74"/>
      <c r="F131" s="74"/>
      <c r="G131" s="74"/>
      <c r="H131" s="74"/>
      <c r="I131" s="203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>
      <c r="A132" s="74"/>
      <c r="B132" s="74"/>
      <c r="C132" s="74"/>
      <c r="D132" s="74"/>
      <c r="E132" s="74"/>
      <c r="F132" s="74"/>
      <c r="G132" s="74"/>
      <c r="H132" s="74"/>
      <c r="I132" s="203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>
      <c r="A133" s="74"/>
      <c r="B133" s="74"/>
      <c r="C133" s="74"/>
      <c r="D133" s="74"/>
      <c r="E133" s="74"/>
      <c r="F133" s="74"/>
      <c r="G133" s="74"/>
      <c r="H133" s="74"/>
      <c r="I133" s="203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>
      <c r="A134" s="74"/>
      <c r="B134" s="74"/>
      <c r="C134" s="74"/>
      <c r="D134" s="74"/>
      <c r="E134" s="74"/>
      <c r="F134" s="74"/>
      <c r="G134" s="74"/>
      <c r="H134" s="74"/>
      <c r="I134" s="203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>
      <c r="A135" s="74"/>
      <c r="B135" s="74"/>
      <c r="C135" s="74"/>
      <c r="D135" s="74"/>
      <c r="E135" s="74"/>
      <c r="F135" s="74"/>
      <c r="G135" s="74"/>
      <c r="H135" s="74"/>
      <c r="I135" s="203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>
      <c r="A136" s="74"/>
      <c r="B136" s="74"/>
      <c r="C136" s="74"/>
      <c r="D136" s="74"/>
      <c r="E136" s="74"/>
      <c r="F136" s="74"/>
      <c r="G136" s="74"/>
      <c r="H136" s="74"/>
      <c r="I136" s="203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>
      <c r="A137" s="74"/>
      <c r="B137" s="74"/>
      <c r="C137" s="74"/>
      <c r="D137" s="74"/>
      <c r="E137" s="74"/>
      <c r="F137" s="74"/>
      <c r="G137" s="74"/>
      <c r="H137" s="74"/>
      <c r="I137" s="203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>
      <c r="A138" s="74"/>
      <c r="B138" s="74"/>
      <c r="C138" s="74"/>
      <c r="D138" s="74"/>
      <c r="E138" s="74"/>
      <c r="F138" s="74"/>
      <c r="G138" s="74"/>
      <c r="H138" s="74"/>
      <c r="I138" s="203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>
      <c r="A139" s="74"/>
      <c r="B139" s="74"/>
      <c r="C139" s="74"/>
      <c r="D139" s="74"/>
      <c r="E139" s="74"/>
      <c r="F139" s="74"/>
      <c r="G139" s="74"/>
      <c r="H139" s="74"/>
      <c r="I139" s="203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>
      <c r="A140" s="74"/>
      <c r="B140" s="74"/>
      <c r="C140" s="74"/>
      <c r="D140" s="74"/>
      <c r="E140" s="74"/>
      <c r="F140" s="74"/>
      <c r="G140" s="74"/>
      <c r="H140" s="74"/>
      <c r="I140" s="203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>
      <c r="A141" s="74"/>
      <c r="B141" s="74"/>
      <c r="C141" s="74"/>
      <c r="D141" s="74"/>
      <c r="E141" s="74"/>
      <c r="F141" s="74"/>
      <c r="G141" s="74"/>
      <c r="H141" s="74"/>
      <c r="I141" s="203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>
      <c r="A142" s="74"/>
      <c r="B142" s="74"/>
      <c r="C142" s="74"/>
      <c r="D142" s="74"/>
      <c r="E142" s="74"/>
      <c r="F142" s="74"/>
      <c r="G142" s="74"/>
      <c r="H142" s="74"/>
      <c r="I142" s="203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>
      <c r="A143" s="74"/>
      <c r="B143" s="74"/>
      <c r="C143" s="74"/>
      <c r="D143" s="74"/>
      <c r="E143" s="74"/>
      <c r="F143" s="74"/>
      <c r="G143" s="74"/>
      <c r="H143" s="74"/>
      <c r="I143" s="203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>
      <c r="A144" s="74"/>
      <c r="B144" s="74"/>
      <c r="C144" s="74"/>
      <c r="D144" s="74"/>
      <c r="E144" s="74"/>
      <c r="F144" s="74"/>
      <c r="G144" s="74"/>
      <c r="H144" s="74"/>
      <c r="I144" s="203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>
      <c r="A145" s="74"/>
      <c r="B145" s="74"/>
      <c r="C145" s="74"/>
      <c r="D145" s="74"/>
      <c r="E145" s="74"/>
      <c r="F145" s="74"/>
      <c r="G145" s="74"/>
      <c r="H145" s="74"/>
      <c r="I145" s="203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>
      <c r="A146" s="74"/>
      <c r="B146" s="74"/>
      <c r="C146" s="74"/>
      <c r="D146" s="74"/>
      <c r="E146" s="74"/>
      <c r="F146" s="74"/>
      <c r="G146" s="74"/>
      <c r="H146" s="74"/>
      <c r="I146" s="203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>
      <c r="A147" s="74"/>
      <c r="B147" s="74"/>
      <c r="C147" s="74"/>
      <c r="D147" s="74"/>
      <c r="E147" s="74"/>
      <c r="F147" s="74"/>
      <c r="G147" s="74"/>
      <c r="H147" s="74"/>
      <c r="I147" s="203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>
      <c r="A148" s="74"/>
      <c r="B148" s="74"/>
      <c r="C148" s="74"/>
      <c r="D148" s="74"/>
      <c r="E148" s="74"/>
      <c r="F148" s="74"/>
      <c r="G148" s="74"/>
      <c r="H148" s="74"/>
      <c r="I148" s="203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>
      <c r="A149" s="74"/>
      <c r="B149" s="74"/>
      <c r="C149" s="74"/>
      <c r="D149" s="74"/>
      <c r="E149" s="74"/>
      <c r="F149" s="74"/>
      <c r="G149" s="74"/>
      <c r="H149" s="74"/>
      <c r="I149" s="203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>
      <c r="A150" s="74"/>
      <c r="B150" s="74"/>
      <c r="C150" s="74"/>
      <c r="D150" s="74"/>
      <c r="E150" s="74"/>
      <c r="F150" s="74"/>
      <c r="G150" s="74"/>
      <c r="H150" s="74"/>
      <c r="I150" s="203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>
      <c r="A151" s="74"/>
      <c r="B151" s="74"/>
      <c r="C151" s="74"/>
      <c r="D151" s="74"/>
      <c r="E151" s="74"/>
      <c r="F151" s="74"/>
      <c r="G151" s="74"/>
      <c r="H151" s="74"/>
      <c r="I151" s="203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>
      <c r="A152" s="74"/>
      <c r="B152" s="74"/>
      <c r="C152" s="74"/>
      <c r="D152" s="74"/>
      <c r="E152" s="74"/>
      <c r="F152" s="74"/>
      <c r="G152" s="74"/>
      <c r="H152" s="74"/>
      <c r="I152" s="203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>
      <c r="A153" s="74"/>
      <c r="B153" s="74"/>
      <c r="C153" s="74"/>
      <c r="D153" s="74"/>
      <c r="E153" s="74"/>
      <c r="F153" s="74"/>
      <c r="G153" s="74"/>
      <c r="H153" s="74"/>
      <c r="I153" s="203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>
      <c r="A154" s="74"/>
      <c r="B154" s="74"/>
      <c r="C154" s="74"/>
      <c r="D154" s="74"/>
      <c r="E154" s="74"/>
      <c r="F154" s="74"/>
      <c r="G154" s="74"/>
      <c r="H154" s="74"/>
      <c r="I154" s="203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>
      <c r="A155" s="74"/>
      <c r="B155" s="74"/>
      <c r="C155" s="74"/>
      <c r="D155" s="74"/>
      <c r="E155" s="74"/>
      <c r="F155" s="74"/>
      <c r="G155" s="74"/>
      <c r="H155" s="74"/>
      <c r="I155" s="203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>
      <c r="A156" s="74"/>
      <c r="B156" s="74"/>
      <c r="C156" s="74"/>
      <c r="D156" s="74"/>
      <c r="E156" s="74"/>
      <c r="F156" s="74"/>
      <c r="G156" s="74"/>
      <c r="H156" s="74"/>
      <c r="I156" s="203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>
      <c r="A157" s="74"/>
      <c r="B157" s="74"/>
      <c r="C157" s="74"/>
      <c r="D157" s="74"/>
      <c r="E157" s="74"/>
      <c r="F157" s="74"/>
      <c r="G157" s="74"/>
      <c r="H157" s="74"/>
      <c r="I157" s="203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>
      <c r="A158" s="74"/>
      <c r="B158" s="74"/>
      <c r="C158" s="74"/>
      <c r="D158" s="74"/>
      <c r="E158" s="74"/>
      <c r="F158" s="74"/>
      <c r="G158" s="74"/>
      <c r="H158" s="74"/>
      <c r="I158" s="203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>
      <c r="A159" s="74"/>
      <c r="B159" s="74"/>
      <c r="C159" s="74"/>
      <c r="D159" s="74"/>
      <c r="E159" s="74"/>
      <c r="F159" s="74"/>
      <c r="G159" s="74"/>
      <c r="H159" s="74"/>
      <c r="I159" s="203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>
      <c r="A160" s="74"/>
      <c r="B160" s="74"/>
      <c r="C160" s="74"/>
      <c r="D160" s="74"/>
      <c r="E160" s="74"/>
      <c r="F160" s="74"/>
      <c r="G160" s="74"/>
      <c r="H160" s="74"/>
      <c r="I160" s="203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>
      <c r="A161" s="74"/>
      <c r="B161" s="74"/>
      <c r="C161" s="74"/>
      <c r="D161" s="74"/>
      <c r="E161" s="74"/>
      <c r="F161" s="74"/>
      <c r="G161" s="74"/>
      <c r="H161" s="74"/>
      <c r="I161" s="203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>
      <c r="A162" s="74"/>
      <c r="B162" s="74"/>
      <c r="C162" s="74"/>
      <c r="D162" s="74"/>
      <c r="E162" s="74"/>
      <c r="F162" s="74"/>
      <c r="G162" s="74"/>
      <c r="H162" s="74"/>
      <c r="I162" s="203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>
      <c r="A163" s="74"/>
      <c r="B163" s="74"/>
      <c r="C163" s="74"/>
      <c r="D163" s="74"/>
      <c r="E163" s="74"/>
      <c r="F163" s="74"/>
      <c r="G163" s="74"/>
      <c r="H163" s="74"/>
      <c r="I163" s="203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>
      <c r="A164" s="74"/>
      <c r="B164" s="74"/>
      <c r="C164" s="74"/>
      <c r="D164" s="74"/>
      <c r="E164" s="74"/>
      <c r="F164" s="74"/>
      <c r="G164" s="74"/>
      <c r="H164" s="74"/>
      <c r="I164" s="203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>
      <c r="A165" s="74"/>
      <c r="B165" s="74"/>
      <c r="C165" s="74"/>
      <c r="D165" s="74"/>
      <c r="E165" s="74"/>
      <c r="F165" s="74"/>
      <c r="G165" s="74"/>
      <c r="H165" s="74"/>
      <c r="I165" s="203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>
      <c r="A166" s="74"/>
      <c r="B166" s="74"/>
      <c r="C166" s="74"/>
      <c r="D166" s="74"/>
      <c r="E166" s="74"/>
      <c r="F166" s="74"/>
      <c r="G166" s="74"/>
      <c r="H166" s="74"/>
      <c r="I166" s="203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>
      <c r="A167" s="74"/>
      <c r="B167" s="74"/>
      <c r="C167" s="74"/>
      <c r="D167" s="74"/>
      <c r="E167" s="74"/>
      <c r="F167" s="74"/>
      <c r="G167" s="74"/>
      <c r="H167" s="74"/>
      <c r="I167" s="203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>
      <c r="A168" s="74"/>
      <c r="B168" s="74"/>
      <c r="C168" s="74"/>
      <c r="D168" s="74"/>
      <c r="E168" s="74"/>
      <c r="F168" s="74"/>
      <c r="G168" s="74"/>
      <c r="H168" s="74"/>
      <c r="I168" s="203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>
      <c r="A169" s="74"/>
      <c r="B169" s="74"/>
      <c r="C169" s="74"/>
      <c r="D169" s="74"/>
      <c r="E169" s="74"/>
      <c r="F169" s="74"/>
      <c r="G169" s="74"/>
      <c r="H169" s="74"/>
      <c r="I169" s="203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>
      <c r="A170" s="74"/>
      <c r="B170" s="74"/>
      <c r="C170" s="74"/>
      <c r="D170" s="74"/>
      <c r="E170" s="74"/>
      <c r="F170" s="74"/>
      <c r="G170" s="74"/>
      <c r="H170" s="74"/>
      <c r="I170" s="203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>
      <c r="A171" s="74"/>
      <c r="B171" s="74"/>
      <c r="C171" s="74"/>
      <c r="D171" s="74"/>
      <c r="E171" s="74"/>
      <c r="F171" s="74"/>
      <c r="G171" s="74"/>
      <c r="H171" s="74"/>
      <c r="I171" s="203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>
      <c r="A172" s="74"/>
      <c r="B172" s="74"/>
      <c r="C172" s="74"/>
      <c r="D172" s="74"/>
      <c r="E172" s="74"/>
      <c r="F172" s="74"/>
      <c r="G172" s="74"/>
      <c r="H172" s="74"/>
      <c r="I172" s="203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>
      <c r="A173" s="74"/>
      <c r="B173" s="74"/>
      <c r="C173" s="74"/>
      <c r="D173" s="74"/>
      <c r="E173" s="74"/>
      <c r="F173" s="74"/>
      <c r="G173" s="74"/>
      <c r="H173" s="74"/>
      <c r="I173" s="203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>
      <c r="A174" s="74"/>
      <c r="B174" s="74"/>
      <c r="C174" s="74"/>
      <c r="D174" s="74"/>
      <c r="E174" s="74"/>
      <c r="F174" s="74"/>
      <c r="G174" s="74"/>
      <c r="H174" s="74"/>
      <c r="I174" s="203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>
      <c r="A175" s="74"/>
      <c r="B175" s="74"/>
      <c r="C175" s="74"/>
      <c r="D175" s="74"/>
      <c r="E175" s="74"/>
      <c r="F175" s="74"/>
      <c r="G175" s="74"/>
      <c r="H175" s="74"/>
      <c r="I175" s="203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>
      <c r="A176" s="74"/>
      <c r="B176" s="74"/>
      <c r="C176" s="74"/>
      <c r="D176" s="74"/>
      <c r="E176" s="74"/>
      <c r="F176" s="74"/>
      <c r="G176" s="74"/>
      <c r="H176" s="74"/>
      <c r="I176" s="203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>
      <c r="A177" s="74"/>
      <c r="B177" s="74"/>
      <c r="C177" s="74"/>
      <c r="D177" s="74"/>
      <c r="E177" s="74"/>
      <c r="F177" s="74"/>
      <c r="G177" s="74"/>
      <c r="H177" s="74"/>
      <c r="I177" s="203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>
      <c r="A178" s="74"/>
      <c r="B178" s="74"/>
      <c r="C178" s="74"/>
      <c r="D178" s="74"/>
      <c r="E178" s="74"/>
      <c r="F178" s="74"/>
      <c r="G178" s="74"/>
      <c r="H178" s="74"/>
      <c r="I178" s="203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>
      <c r="A179" s="74"/>
      <c r="B179" s="74"/>
      <c r="C179" s="74"/>
      <c r="D179" s="74"/>
      <c r="E179" s="74"/>
      <c r="F179" s="74"/>
      <c r="G179" s="74"/>
      <c r="H179" s="74"/>
      <c r="I179" s="203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>
      <c r="A180" s="74"/>
      <c r="B180" s="74"/>
      <c r="C180" s="74"/>
      <c r="D180" s="74"/>
      <c r="E180" s="74"/>
      <c r="F180" s="74"/>
      <c r="G180" s="74"/>
      <c r="H180" s="74"/>
      <c r="I180" s="203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>
      <c r="A181" s="74"/>
      <c r="B181" s="74"/>
      <c r="C181" s="74"/>
      <c r="D181" s="74"/>
      <c r="E181" s="74"/>
      <c r="F181" s="74"/>
      <c r="G181" s="74"/>
      <c r="H181" s="74"/>
      <c r="I181" s="203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>
      <c r="A182" s="74"/>
      <c r="B182" s="74"/>
      <c r="C182" s="74"/>
      <c r="D182" s="74"/>
      <c r="E182" s="74"/>
      <c r="F182" s="74"/>
      <c r="G182" s="74"/>
      <c r="H182" s="74"/>
      <c r="I182" s="203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>
      <c r="A183" s="74"/>
      <c r="B183" s="74"/>
      <c r="C183" s="74"/>
      <c r="D183" s="74"/>
      <c r="E183" s="74"/>
      <c r="F183" s="74"/>
      <c r="G183" s="74"/>
      <c r="H183" s="74"/>
      <c r="I183" s="203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>
      <c r="A184" s="74"/>
      <c r="B184" s="74"/>
      <c r="C184" s="74"/>
      <c r="D184" s="74"/>
      <c r="E184" s="74"/>
      <c r="F184" s="74"/>
      <c r="G184" s="74"/>
      <c r="H184" s="74"/>
      <c r="I184" s="203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>
      <c r="A185" s="74"/>
      <c r="B185" s="74"/>
      <c r="C185" s="74"/>
      <c r="D185" s="74"/>
      <c r="E185" s="74"/>
      <c r="F185" s="74"/>
      <c r="G185" s="74"/>
      <c r="H185" s="74"/>
      <c r="I185" s="203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>
      <c r="A186" s="74"/>
      <c r="B186" s="74"/>
      <c r="C186" s="74"/>
      <c r="D186" s="74"/>
      <c r="E186" s="74"/>
      <c r="F186" s="74"/>
      <c r="G186" s="74"/>
      <c r="H186" s="74"/>
      <c r="I186" s="203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>
      <c r="A187" s="74"/>
      <c r="B187" s="74"/>
      <c r="C187" s="74"/>
      <c r="D187" s="74"/>
      <c r="E187" s="74"/>
      <c r="F187" s="74"/>
      <c r="G187" s="74"/>
      <c r="H187" s="74"/>
      <c r="I187" s="203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>
      <c r="A188" s="74"/>
      <c r="B188" s="74"/>
      <c r="C188" s="74"/>
      <c r="D188" s="74"/>
      <c r="E188" s="74"/>
      <c r="F188" s="74"/>
      <c r="G188" s="74"/>
      <c r="H188" s="74"/>
      <c r="I188" s="203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>
      <c r="A189" s="74"/>
      <c r="B189" s="74"/>
      <c r="C189" s="74"/>
      <c r="D189" s="74"/>
      <c r="E189" s="74"/>
      <c r="F189" s="74"/>
      <c r="G189" s="74"/>
      <c r="H189" s="74"/>
      <c r="I189" s="203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>
      <c r="A190" s="74"/>
      <c r="B190" s="74"/>
      <c r="C190" s="74"/>
      <c r="D190" s="74"/>
      <c r="E190" s="74"/>
      <c r="F190" s="74"/>
      <c r="G190" s="74"/>
      <c r="H190" s="74"/>
      <c r="I190" s="203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>
      <c r="A191" s="74"/>
      <c r="B191" s="74"/>
      <c r="C191" s="74"/>
      <c r="D191" s="74"/>
      <c r="E191" s="74"/>
      <c r="F191" s="74"/>
      <c r="G191" s="74"/>
      <c r="H191" s="74"/>
      <c r="I191" s="203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>
      <c r="A192" s="74"/>
      <c r="B192" s="74"/>
      <c r="C192" s="74"/>
      <c r="D192" s="74"/>
      <c r="E192" s="74"/>
      <c r="F192" s="74"/>
      <c r="G192" s="74"/>
      <c r="H192" s="74"/>
      <c r="I192" s="203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>
      <c r="A193" s="74"/>
      <c r="B193" s="74"/>
      <c r="C193" s="74"/>
      <c r="D193" s="74"/>
      <c r="E193" s="74"/>
      <c r="F193" s="74"/>
      <c r="G193" s="74"/>
      <c r="H193" s="74"/>
      <c r="I193" s="203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>
      <c r="A194" s="74"/>
      <c r="B194" s="74"/>
      <c r="C194" s="74"/>
      <c r="D194" s="74"/>
      <c r="E194" s="74"/>
      <c r="F194" s="74"/>
      <c r="G194" s="74"/>
      <c r="H194" s="74"/>
      <c r="I194" s="203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>
      <c r="A195" s="74"/>
      <c r="B195" s="74"/>
      <c r="C195" s="74"/>
      <c r="D195" s="74"/>
      <c r="E195" s="74"/>
      <c r="F195" s="74"/>
      <c r="G195" s="74"/>
      <c r="H195" s="74"/>
      <c r="I195" s="203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>
      <c r="A196" s="74"/>
      <c r="B196" s="74"/>
      <c r="C196" s="74"/>
      <c r="D196" s="74"/>
      <c r="E196" s="74"/>
      <c r="F196" s="74"/>
      <c r="G196" s="74"/>
      <c r="H196" s="74"/>
      <c r="I196" s="203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>
      <c r="A197" s="74"/>
      <c r="B197" s="74"/>
      <c r="C197" s="74"/>
      <c r="D197" s="74"/>
      <c r="E197" s="74"/>
      <c r="F197" s="74"/>
      <c r="G197" s="74"/>
      <c r="H197" s="74"/>
      <c r="I197" s="203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>
      <c r="A198" s="74"/>
      <c r="B198" s="74"/>
      <c r="C198" s="74"/>
      <c r="D198" s="74"/>
      <c r="E198" s="74"/>
      <c r="F198" s="74"/>
      <c r="G198" s="74"/>
      <c r="H198" s="74"/>
      <c r="I198" s="203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>
      <c r="A199" s="74"/>
      <c r="B199" s="74"/>
      <c r="C199" s="74"/>
      <c r="D199" s="74"/>
      <c r="E199" s="74"/>
      <c r="F199" s="74"/>
      <c r="G199" s="74"/>
      <c r="H199" s="74"/>
      <c r="I199" s="203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>
      <c r="A200" s="74"/>
      <c r="B200" s="74"/>
      <c r="C200" s="74"/>
      <c r="D200" s="74"/>
      <c r="E200" s="74"/>
      <c r="F200" s="74"/>
      <c r="G200" s="74"/>
      <c r="H200" s="74"/>
      <c r="I200" s="203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>
      <c r="A201" s="74"/>
      <c r="B201" s="74"/>
      <c r="C201" s="74"/>
      <c r="D201" s="74"/>
      <c r="E201" s="74"/>
      <c r="F201" s="74"/>
      <c r="G201" s="74"/>
      <c r="H201" s="74"/>
      <c r="I201" s="203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>
      <c r="A202" s="74"/>
      <c r="B202" s="74"/>
      <c r="C202" s="74"/>
      <c r="D202" s="74"/>
      <c r="E202" s="74"/>
      <c r="F202" s="74"/>
      <c r="G202" s="74"/>
      <c r="H202" s="74"/>
      <c r="I202" s="203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>
      <c r="A203" s="74"/>
      <c r="B203" s="74"/>
      <c r="C203" s="74"/>
      <c r="D203" s="74"/>
      <c r="E203" s="74"/>
      <c r="F203" s="74"/>
      <c r="G203" s="74"/>
      <c r="H203" s="74"/>
      <c r="I203" s="203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>
      <c r="A204" s="74"/>
      <c r="B204" s="74"/>
      <c r="C204" s="74"/>
      <c r="D204" s="74"/>
      <c r="E204" s="74"/>
      <c r="F204" s="74"/>
      <c r="G204" s="74"/>
      <c r="H204" s="74"/>
      <c r="I204" s="203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>
      <c r="A205" s="74"/>
      <c r="B205" s="74"/>
      <c r="C205" s="74"/>
      <c r="D205" s="74"/>
      <c r="E205" s="74"/>
      <c r="F205" s="74"/>
      <c r="G205" s="74"/>
      <c r="H205" s="74"/>
      <c r="I205" s="203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>
      <c r="A206" s="74"/>
      <c r="B206" s="74"/>
      <c r="C206" s="74"/>
      <c r="D206" s="74"/>
      <c r="E206" s="74"/>
      <c r="F206" s="74"/>
      <c r="G206" s="74"/>
      <c r="H206" s="74"/>
      <c r="I206" s="203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>
      <c r="A207" s="74"/>
      <c r="B207" s="74"/>
      <c r="C207" s="74"/>
      <c r="D207" s="74"/>
      <c r="E207" s="74"/>
      <c r="F207" s="74"/>
      <c r="G207" s="74"/>
      <c r="H207" s="74"/>
      <c r="I207" s="203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>
      <c r="A208" s="74"/>
      <c r="B208" s="74"/>
      <c r="C208" s="74"/>
      <c r="D208" s="74"/>
      <c r="E208" s="74"/>
      <c r="F208" s="74"/>
      <c r="G208" s="74"/>
      <c r="H208" s="74"/>
      <c r="I208" s="203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>
      <c r="A209" s="74"/>
      <c r="B209" s="74"/>
      <c r="C209" s="74"/>
      <c r="D209" s="74"/>
      <c r="E209" s="74"/>
      <c r="F209" s="74"/>
      <c r="G209" s="74"/>
      <c r="H209" s="74"/>
      <c r="I209" s="203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>
      <c r="A210" s="74"/>
      <c r="B210" s="74"/>
      <c r="C210" s="74"/>
      <c r="D210" s="74"/>
      <c r="E210" s="74"/>
      <c r="F210" s="74"/>
      <c r="G210" s="74"/>
      <c r="H210" s="74"/>
      <c r="I210" s="203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>
      <c r="A211" s="74"/>
      <c r="B211" s="74"/>
      <c r="C211" s="74"/>
      <c r="D211" s="74"/>
      <c r="E211" s="74"/>
      <c r="F211" s="74"/>
      <c r="G211" s="74"/>
      <c r="H211" s="74"/>
      <c r="I211" s="203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>
      <c r="A212" s="74"/>
      <c r="B212" s="74"/>
      <c r="C212" s="74"/>
      <c r="D212" s="74"/>
      <c r="E212" s="74"/>
      <c r="F212" s="74"/>
      <c r="G212" s="74"/>
      <c r="H212" s="74"/>
      <c r="I212" s="203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>
      <c r="A213" s="74"/>
      <c r="B213" s="74"/>
      <c r="C213" s="74"/>
      <c r="D213" s="74"/>
      <c r="E213" s="74"/>
      <c r="F213" s="74"/>
      <c r="G213" s="74"/>
      <c r="H213" s="74"/>
      <c r="I213" s="203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>
      <c r="A214" s="74"/>
      <c r="B214" s="74"/>
      <c r="C214" s="74"/>
      <c r="D214" s="74"/>
      <c r="E214" s="74"/>
      <c r="F214" s="74"/>
      <c r="G214" s="74"/>
      <c r="H214" s="74"/>
      <c r="I214" s="203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>
      <c r="A215" s="74"/>
      <c r="B215" s="74"/>
      <c r="C215" s="74"/>
      <c r="D215" s="74"/>
      <c r="E215" s="74"/>
      <c r="F215" s="74"/>
      <c r="G215" s="74"/>
      <c r="H215" s="74"/>
      <c r="I215" s="203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>
      <c r="A216" s="74"/>
      <c r="B216" s="74"/>
      <c r="C216" s="74"/>
      <c r="D216" s="74"/>
      <c r="E216" s="74"/>
      <c r="F216" s="74"/>
      <c r="G216" s="74"/>
      <c r="H216" s="74"/>
      <c r="I216" s="203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>
      <c r="A217" s="74"/>
      <c r="B217" s="74"/>
      <c r="C217" s="74"/>
      <c r="D217" s="74"/>
      <c r="E217" s="74"/>
      <c r="F217" s="74"/>
      <c r="G217" s="74"/>
      <c r="H217" s="74"/>
      <c r="I217" s="203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>
      <c r="A218" s="74"/>
      <c r="B218" s="74"/>
      <c r="C218" s="74"/>
      <c r="D218" s="74"/>
      <c r="E218" s="74"/>
      <c r="F218" s="74"/>
      <c r="G218" s="74"/>
      <c r="H218" s="74"/>
      <c r="I218" s="203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>
      <c r="A219" s="74"/>
      <c r="B219" s="74"/>
      <c r="C219" s="74"/>
      <c r="D219" s="74"/>
      <c r="E219" s="74"/>
      <c r="F219" s="74"/>
      <c r="G219" s="74"/>
      <c r="H219" s="74"/>
      <c r="I219" s="203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>
      <c r="A220" s="74"/>
      <c r="B220" s="74"/>
      <c r="C220" s="74"/>
      <c r="D220" s="74"/>
      <c r="E220" s="74"/>
      <c r="F220" s="74"/>
      <c r="G220" s="74"/>
      <c r="H220" s="74"/>
      <c r="I220" s="203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>
      <c r="A221" s="74"/>
      <c r="B221" s="74"/>
      <c r="C221" s="74"/>
      <c r="D221" s="74"/>
      <c r="E221" s="74"/>
      <c r="F221" s="74"/>
      <c r="G221" s="74"/>
      <c r="H221" s="74"/>
      <c r="I221" s="203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>
      <c r="A222" s="74"/>
      <c r="B222" s="74"/>
      <c r="C222" s="74"/>
      <c r="D222" s="74"/>
      <c r="E222" s="74"/>
      <c r="F222" s="74"/>
      <c r="G222" s="74"/>
      <c r="H222" s="74"/>
      <c r="I222" s="203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>
      <c r="A223" s="74"/>
      <c r="B223" s="74"/>
      <c r="C223" s="74"/>
      <c r="D223" s="74"/>
      <c r="E223" s="74"/>
      <c r="F223" s="74"/>
      <c r="G223" s="74"/>
      <c r="H223" s="74"/>
      <c r="I223" s="203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>
      <c r="A224" s="74"/>
      <c r="B224" s="74"/>
      <c r="C224" s="74"/>
      <c r="D224" s="74"/>
      <c r="E224" s="74"/>
      <c r="F224" s="74"/>
      <c r="G224" s="74"/>
      <c r="H224" s="74"/>
      <c r="I224" s="203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>
      <c r="A225" s="74"/>
      <c r="B225" s="74"/>
      <c r="C225" s="74"/>
      <c r="D225" s="74"/>
      <c r="E225" s="74"/>
      <c r="F225" s="74"/>
      <c r="G225" s="74"/>
      <c r="H225" s="74"/>
      <c r="I225" s="203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>
      <c r="A226" s="74"/>
      <c r="B226" s="74"/>
      <c r="C226" s="74"/>
      <c r="D226" s="74"/>
      <c r="E226" s="74"/>
      <c r="F226" s="74"/>
      <c r="G226" s="74"/>
      <c r="H226" s="74"/>
      <c r="I226" s="203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>
      <c r="A227" s="74"/>
      <c r="B227" s="74"/>
      <c r="C227" s="74"/>
      <c r="D227" s="74"/>
      <c r="E227" s="74"/>
      <c r="F227" s="74"/>
      <c r="G227" s="74"/>
      <c r="H227" s="74"/>
      <c r="I227" s="203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>
      <c r="A228" s="74"/>
      <c r="B228" s="74"/>
      <c r="C228" s="74"/>
      <c r="D228" s="74"/>
      <c r="E228" s="74"/>
      <c r="F228" s="74"/>
      <c r="G228" s="74"/>
      <c r="H228" s="74"/>
      <c r="I228" s="203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>
      <c r="A229" s="74"/>
      <c r="B229" s="74"/>
      <c r="C229" s="74"/>
      <c r="D229" s="74"/>
      <c r="E229" s="74"/>
      <c r="F229" s="74"/>
      <c r="G229" s="74"/>
      <c r="H229" s="74"/>
      <c r="I229" s="203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>
      <c r="A230" s="74"/>
      <c r="B230" s="74"/>
      <c r="C230" s="74"/>
      <c r="D230" s="74"/>
      <c r="E230" s="74"/>
      <c r="F230" s="74"/>
      <c r="G230" s="74"/>
      <c r="H230" s="74"/>
      <c r="I230" s="203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>
      <c r="A231" s="74"/>
      <c r="B231" s="74"/>
      <c r="C231" s="74"/>
      <c r="D231" s="74"/>
      <c r="E231" s="74"/>
      <c r="F231" s="74"/>
      <c r="G231" s="74"/>
      <c r="H231" s="74"/>
      <c r="I231" s="203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>
      <c r="A232" s="74"/>
      <c r="B232" s="74"/>
      <c r="C232" s="74"/>
      <c r="D232" s="74"/>
      <c r="E232" s="74"/>
      <c r="F232" s="74"/>
      <c r="G232" s="74"/>
      <c r="H232" s="74"/>
      <c r="I232" s="203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>
      <c r="A233" s="74"/>
      <c r="B233" s="74"/>
      <c r="C233" s="74"/>
      <c r="D233" s="74"/>
      <c r="E233" s="74"/>
      <c r="F233" s="74"/>
      <c r="G233" s="74"/>
      <c r="H233" s="74"/>
      <c r="I233" s="203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>
      <c r="A234" s="74"/>
      <c r="B234" s="74"/>
      <c r="C234" s="74"/>
      <c r="D234" s="74"/>
      <c r="E234" s="74"/>
      <c r="F234" s="74"/>
      <c r="G234" s="74"/>
      <c r="H234" s="74"/>
      <c r="I234" s="203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>
      <c r="A235" s="74"/>
      <c r="B235" s="74"/>
      <c r="C235" s="74"/>
      <c r="D235" s="74"/>
      <c r="E235" s="74"/>
      <c r="F235" s="74"/>
      <c r="G235" s="74"/>
      <c r="H235" s="74"/>
      <c r="I235" s="203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>
      <c r="A236" s="74"/>
      <c r="B236" s="74"/>
      <c r="C236" s="74"/>
      <c r="D236" s="74"/>
      <c r="E236" s="74"/>
      <c r="F236" s="74"/>
      <c r="G236" s="74"/>
      <c r="H236" s="74"/>
      <c r="I236" s="203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>
      <c r="A237" s="74"/>
      <c r="B237" s="74"/>
      <c r="C237" s="74"/>
      <c r="D237" s="74"/>
      <c r="E237" s="74"/>
      <c r="F237" s="74"/>
      <c r="G237" s="74"/>
      <c r="H237" s="74"/>
      <c r="I237" s="203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>
      <c r="A238" s="74"/>
      <c r="B238" s="74"/>
      <c r="C238" s="74"/>
      <c r="D238" s="74"/>
      <c r="E238" s="74"/>
      <c r="F238" s="74"/>
      <c r="G238" s="74"/>
      <c r="H238" s="74"/>
      <c r="I238" s="203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>
      <c r="A239" s="74"/>
      <c r="B239" s="74"/>
      <c r="C239" s="74"/>
      <c r="D239" s="74"/>
      <c r="E239" s="74"/>
      <c r="F239" s="74"/>
      <c r="G239" s="74"/>
      <c r="H239" s="74"/>
      <c r="I239" s="203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>
      <c r="A240" s="74"/>
      <c r="B240" s="74"/>
      <c r="C240" s="74"/>
      <c r="D240" s="74"/>
      <c r="E240" s="74"/>
      <c r="F240" s="74"/>
      <c r="G240" s="74"/>
      <c r="H240" s="74"/>
      <c r="I240" s="203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>
      <c r="A241" s="74"/>
      <c r="B241" s="74"/>
      <c r="C241" s="74"/>
      <c r="D241" s="74"/>
      <c r="E241" s="74"/>
      <c r="F241" s="74"/>
      <c r="G241" s="74"/>
      <c r="H241" s="74"/>
      <c r="I241" s="203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>
      <c r="A242" s="74"/>
      <c r="B242" s="74"/>
      <c r="C242" s="74"/>
      <c r="D242" s="74"/>
      <c r="E242" s="74"/>
      <c r="F242" s="74"/>
      <c r="G242" s="74"/>
      <c r="H242" s="74"/>
      <c r="I242" s="203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>
      <c r="A243" s="74"/>
      <c r="B243" s="74"/>
      <c r="C243" s="74"/>
      <c r="D243" s="74"/>
      <c r="E243" s="74"/>
      <c r="F243" s="74"/>
      <c r="G243" s="74"/>
      <c r="H243" s="74"/>
      <c r="I243" s="203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>
      <c r="A244" s="74"/>
      <c r="B244" s="74"/>
      <c r="C244" s="74"/>
      <c r="D244" s="74"/>
      <c r="E244" s="74"/>
      <c r="F244" s="74"/>
      <c r="G244" s="74"/>
      <c r="H244" s="74"/>
      <c r="I244" s="203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>
      <c r="A245" s="74"/>
      <c r="B245" s="74"/>
      <c r="C245" s="74"/>
      <c r="D245" s="74"/>
      <c r="E245" s="74"/>
      <c r="F245" s="74"/>
      <c r="G245" s="74"/>
      <c r="H245" s="74"/>
      <c r="I245" s="203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>
      <c r="A246" s="74"/>
      <c r="B246" s="74"/>
      <c r="C246" s="74"/>
      <c r="D246" s="74"/>
      <c r="E246" s="74"/>
      <c r="F246" s="74"/>
      <c r="G246" s="74"/>
      <c r="H246" s="74"/>
      <c r="I246" s="203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>
      <c r="A247" s="74"/>
      <c r="B247" s="74"/>
      <c r="C247" s="74"/>
      <c r="D247" s="74"/>
      <c r="E247" s="74"/>
      <c r="F247" s="74"/>
      <c r="G247" s="74"/>
      <c r="H247" s="74"/>
      <c r="I247" s="203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>
      <c r="A248" s="74"/>
      <c r="B248" s="74"/>
      <c r="C248" s="74"/>
      <c r="D248" s="74"/>
      <c r="E248" s="74"/>
      <c r="F248" s="74"/>
      <c r="G248" s="74"/>
      <c r="H248" s="74"/>
      <c r="I248" s="203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>
      <c r="A249" s="74"/>
      <c r="B249" s="74"/>
      <c r="C249" s="74"/>
      <c r="D249" s="74"/>
      <c r="E249" s="74"/>
      <c r="F249" s="74"/>
      <c r="G249" s="74"/>
      <c r="H249" s="74"/>
      <c r="I249" s="203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>
      <c r="A250" s="74"/>
      <c r="B250" s="74"/>
      <c r="C250" s="74"/>
      <c r="D250" s="74"/>
      <c r="E250" s="74"/>
      <c r="F250" s="74"/>
      <c r="G250" s="74"/>
      <c r="H250" s="74"/>
      <c r="I250" s="203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>
      <c r="A251" s="74"/>
      <c r="B251" s="74"/>
      <c r="C251" s="74"/>
      <c r="D251" s="74"/>
      <c r="E251" s="74"/>
      <c r="F251" s="74"/>
      <c r="G251" s="74"/>
      <c r="H251" s="74"/>
      <c r="I251" s="203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>
      <c r="A252" s="74"/>
      <c r="B252" s="74"/>
      <c r="C252" s="74"/>
      <c r="D252" s="74"/>
      <c r="E252" s="74"/>
      <c r="F252" s="74"/>
      <c r="G252" s="74"/>
      <c r="H252" s="74"/>
      <c r="I252" s="203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>
      <c r="A253" s="74"/>
      <c r="B253" s="74"/>
      <c r="C253" s="74"/>
      <c r="D253" s="74"/>
      <c r="E253" s="74"/>
      <c r="F253" s="74"/>
      <c r="G253" s="74"/>
      <c r="H253" s="74"/>
      <c r="I253" s="203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>
      <c r="A254" s="74"/>
      <c r="B254" s="74"/>
      <c r="C254" s="74"/>
      <c r="D254" s="74"/>
      <c r="E254" s="74"/>
      <c r="F254" s="74"/>
      <c r="G254" s="74"/>
      <c r="H254" s="74"/>
      <c r="I254" s="203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>
      <c r="A255" s="74"/>
      <c r="B255" s="74"/>
      <c r="C255" s="74"/>
      <c r="D255" s="74"/>
      <c r="E255" s="74"/>
      <c r="F255" s="74"/>
      <c r="G255" s="74"/>
      <c r="H255" s="74"/>
      <c r="I255" s="203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>
      <c r="A256" s="74"/>
      <c r="B256" s="74"/>
      <c r="C256" s="74"/>
      <c r="D256" s="74"/>
      <c r="E256" s="74"/>
      <c r="F256" s="74"/>
      <c r="G256" s="74"/>
      <c r="H256" s="74"/>
      <c r="I256" s="203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>
      <c r="A257" s="74"/>
      <c r="B257" s="74"/>
      <c r="C257" s="74"/>
      <c r="D257" s="74"/>
      <c r="E257" s="74"/>
      <c r="F257" s="74"/>
      <c r="G257" s="74"/>
      <c r="H257" s="74"/>
      <c r="I257" s="203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>
      <c r="A258" s="74"/>
      <c r="B258" s="74"/>
      <c r="C258" s="74"/>
      <c r="D258" s="74"/>
      <c r="E258" s="74"/>
      <c r="F258" s="74"/>
      <c r="G258" s="74"/>
      <c r="H258" s="74"/>
      <c r="I258" s="203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>
      <c r="A259" s="74"/>
      <c r="B259" s="74"/>
      <c r="C259" s="74"/>
      <c r="D259" s="74"/>
      <c r="E259" s="74"/>
      <c r="F259" s="74"/>
      <c r="G259" s="74"/>
      <c r="H259" s="74"/>
      <c r="I259" s="203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>
      <c r="A260" s="74"/>
      <c r="B260" s="74"/>
      <c r="C260" s="74"/>
      <c r="D260" s="74"/>
      <c r="E260" s="74"/>
      <c r="F260" s="74"/>
      <c r="G260" s="74"/>
      <c r="H260" s="74"/>
      <c r="I260" s="203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>
      <c r="A261" s="74"/>
      <c r="B261" s="74"/>
      <c r="C261" s="74"/>
      <c r="D261" s="74"/>
      <c r="E261" s="74"/>
      <c r="F261" s="74"/>
      <c r="G261" s="74"/>
      <c r="H261" s="74"/>
      <c r="I261" s="203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>
      <c r="A262" s="74"/>
      <c r="B262" s="74"/>
      <c r="C262" s="74"/>
      <c r="D262" s="74"/>
      <c r="E262" s="74"/>
      <c r="F262" s="74"/>
      <c r="G262" s="74"/>
      <c r="H262" s="74"/>
      <c r="I262" s="203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>
      <c r="A263" s="74"/>
      <c r="B263" s="74"/>
      <c r="C263" s="74"/>
      <c r="D263" s="74"/>
      <c r="E263" s="74"/>
      <c r="F263" s="74"/>
      <c r="G263" s="74"/>
      <c r="H263" s="74"/>
      <c r="I263" s="203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>
      <c r="A264" s="74"/>
      <c r="B264" s="74"/>
      <c r="C264" s="74"/>
      <c r="D264" s="74"/>
      <c r="E264" s="74"/>
      <c r="F264" s="74"/>
      <c r="G264" s="74"/>
      <c r="H264" s="74"/>
      <c r="I264" s="203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>
      <c r="A265" s="74"/>
      <c r="B265" s="74"/>
      <c r="C265" s="74"/>
      <c r="D265" s="74"/>
      <c r="E265" s="74"/>
      <c r="F265" s="74"/>
      <c r="G265" s="74"/>
      <c r="H265" s="74"/>
      <c r="I265" s="203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>
      <c r="A266" s="74"/>
      <c r="B266" s="74"/>
      <c r="C266" s="74"/>
      <c r="D266" s="74"/>
      <c r="E266" s="74"/>
      <c r="F266" s="74"/>
      <c r="G266" s="74"/>
      <c r="H266" s="74"/>
      <c r="I266" s="203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>
      <c r="A267" s="74"/>
      <c r="B267" s="74"/>
      <c r="C267" s="74"/>
      <c r="D267" s="74"/>
      <c r="E267" s="74"/>
      <c r="F267" s="74"/>
      <c r="G267" s="74"/>
      <c r="H267" s="74"/>
      <c r="I267" s="203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>
      <c r="A268" s="74"/>
      <c r="B268" s="74"/>
      <c r="C268" s="74"/>
      <c r="D268" s="74"/>
      <c r="E268" s="74"/>
      <c r="F268" s="74"/>
      <c r="G268" s="74"/>
      <c r="H268" s="74"/>
      <c r="I268" s="203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>
      <c r="A269" s="74"/>
      <c r="B269" s="74"/>
      <c r="C269" s="74"/>
      <c r="D269" s="74"/>
      <c r="E269" s="74"/>
      <c r="F269" s="74"/>
      <c r="G269" s="74"/>
      <c r="H269" s="74"/>
      <c r="I269" s="203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>
      <c r="A270" s="74"/>
      <c r="B270" s="74"/>
      <c r="C270" s="74"/>
      <c r="D270" s="74"/>
      <c r="E270" s="74"/>
      <c r="F270" s="74"/>
      <c r="G270" s="74"/>
      <c r="H270" s="74"/>
      <c r="I270" s="203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>
      <c r="A271" s="74"/>
      <c r="B271" s="74"/>
      <c r="C271" s="74"/>
      <c r="D271" s="74"/>
      <c r="E271" s="74"/>
      <c r="F271" s="74"/>
      <c r="G271" s="74"/>
      <c r="H271" s="74"/>
      <c r="I271" s="203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>
      <c r="A272" s="74"/>
      <c r="B272" s="74"/>
      <c r="C272" s="74"/>
      <c r="D272" s="74"/>
      <c r="E272" s="74"/>
      <c r="F272" s="74"/>
      <c r="G272" s="74"/>
      <c r="H272" s="74"/>
      <c r="I272" s="203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>
      <c r="A273" s="74"/>
      <c r="B273" s="74"/>
      <c r="C273" s="74"/>
      <c r="D273" s="74"/>
      <c r="E273" s="74"/>
      <c r="F273" s="74"/>
      <c r="G273" s="74"/>
      <c r="H273" s="74"/>
      <c r="I273" s="203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>
      <c r="A274" s="74"/>
      <c r="B274" s="74"/>
      <c r="C274" s="74"/>
      <c r="D274" s="74"/>
      <c r="E274" s="74"/>
      <c r="F274" s="74"/>
      <c r="G274" s="74"/>
      <c r="H274" s="74"/>
      <c r="I274" s="203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>
      <c r="A275" s="74"/>
      <c r="B275" s="74"/>
      <c r="C275" s="74"/>
      <c r="D275" s="74"/>
      <c r="E275" s="74"/>
      <c r="F275" s="74"/>
      <c r="G275" s="74"/>
      <c r="H275" s="74"/>
      <c r="I275" s="203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>
      <c r="A276" s="74"/>
      <c r="B276" s="74"/>
      <c r="C276" s="74"/>
      <c r="D276" s="74"/>
      <c r="E276" s="74"/>
      <c r="F276" s="74"/>
      <c r="G276" s="74"/>
      <c r="H276" s="74"/>
      <c r="I276" s="203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>
      <c r="A277" s="74"/>
      <c r="B277" s="74"/>
      <c r="C277" s="74"/>
      <c r="D277" s="74"/>
      <c r="E277" s="74"/>
      <c r="F277" s="74"/>
      <c r="G277" s="74"/>
      <c r="H277" s="74"/>
      <c r="I277" s="203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>
      <c r="A278" s="74"/>
      <c r="B278" s="74"/>
      <c r="C278" s="74"/>
      <c r="D278" s="74"/>
      <c r="E278" s="74"/>
      <c r="F278" s="74"/>
      <c r="G278" s="74"/>
      <c r="H278" s="74"/>
      <c r="I278" s="203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>
      <c r="A279" s="74"/>
      <c r="B279" s="74"/>
      <c r="C279" s="74"/>
      <c r="D279" s="74"/>
      <c r="E279" s="74"/>
      <c r="F279" s="74"/>
      <c r="G279" s="74"/>
      <c r="H279" s="74"/>
      <c r="I279" s="203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>
      <c r="A280" s="74"/>
      <c r="B280" s="74"/>
      <c r="C280" s="74"/>
      <c r="D280" s="74"/>
      <c r="E280" s="74"/>
      <c r="F280" s="74"/>
      <c r="G280" s="74"/>
      <c r="H280" s="74"/>
      <c r="I280" s="203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>
      <c r="A281" s="74"/>
      <c r="B281" s="74"/>
      <c r="C281" s="74"/>
      <c r="D281" s="74"/>
      <c r="E281" s="74"/>
      <c r="F281" s="74"/>
      <c r="G281" s="74"/>
      <c r="H281" s="74"/>
      <c r="I281" s="203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>
      <c r="A282" s="74"/>
      <c r="B282" s="74"/>
      <c r="C282" s="74"/>
      <c r="D282" s="74"/>
      <c r="E282" s="74"/>
      <c r="F282" s="74"/>
      <c r="G282" s="74"/>
      <c r="H282" s="74"/>
      <c r="I282" s="203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>
      <c r="A283" s="74"/>
      <c r="B283" s="74"/>
      <c r="C283" s="74"/>
      <c r="D283" s="74"/>
      <c r="E283" s="74"/>
      <c r="F283" s="74"/>
      <c r="G283" s="74"/>
      <c r="H283" s="74"/>
      <c r="I283" s="203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>
      <c r="A284" s="74"/>
      <c r="B284" s="74"/>
      <c r="C284" s="74"/>
      <c r="D284" s="74"/>
      <c r="E284" s="74"/>
      <c r="F284" s="74"/>
      <c r="G284" s="74"/>
      <c r="H284" s="74"/>
      <c r="I284" s="203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>
      <c r="A285" s="74"/>
      <c r="B285" s="74"/>
      <c r="C285" s="74"/>
      <c r="D285" s="74"/>
      <c r="E285" s="74"/>
      <c r="F285" s="74"/>
      <c r="G285" s="74"/>
      <c r="H285" s="74"/>
      <c r="I285" s="203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>
      <c r="A286" s="74"/>
      <c r="B286" s="74"/>
      <c r="C286" s="74"/>
      <c r="D286" s="74"/>
      <c r="E286" s="74"/>
      <c r="F286" s="74"/>
      <c r="G286" s="74"/>
      <c r="H286" s="74"/>
      <c r="I286" s="203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>
      <c r="A287" s="74"/>
      <c r="B287" s="74"/>
      <c r="C287" s="74"/>
      <c r="D287" s="74"/>
      <c r="E287" s="74"/>
      <c r="F287" s="74"/>
      <c r="G287" s="74"/>
      <c r="H287" s="74"/>
      <c r="I287" s="203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>
      <c r="A288" s="74"/>
      <c r="B288" s="74"/>
      <c r="C288" s="74"/>
      <c r="D288" s="74"/>
      <c r="E288" s="74"/>
      <c r="F288" s="74"/>
      <c r="G288" s="74"/>
      <c r="H288" s="74"/>
      <c r="I288" s="203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>
      <c r="A289" s="74"/>
      <c r="B289" s="74"/>
      <c r="C289" s="74"/>
      <c r="D289" s="74"/>
      <c r="E289" s="74"/>
      <c r="F289" s="74"/>
      <c r="G289" s="74"/>
      <c r="H289" s="74"/>
      <c r="I289" s="203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>
      <c r="A290" s="74"/>
      <c r="B290" s="74"/>
      <c r="C290" s="74"/>
      <c r="D290" s="74"/>
      <c r="E290" s="74"/>
      <c r="F290" s="74"/>
      <c r="G290" s="74"/>
      <c r="H290" s="74"/>
      <c r="I290" s="203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>
      <c r="A291" s="74"/>
      <c r="B291" s="74"/>
      <c r="C291" s="74"/>
      <c r="D291" s="74"/>
      <c r="E291" s="74"/>
      <c r="F291" s="74"/>
      <c r="G291" s="74"/>
      <c r="H291" s="74"/>
      <c r="I291" s="203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>
      <c r="A292" s="74"/>
      <c r="B292" s="74"/>
      <c r="C292" s="74"/>
      <c r="D292" s="74"/>
      <c r="E292" s="74"/>
      <c r="F292" s="74"/>
      <c r="G292" s="74"/>
      <c r="H292" s="74"/>
      <c r="I292" s="203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>
      <c r="A293" s="74"/>
      <c r="B293" s="74"/>
      <c r="C293" s="74"/>
      <c r="D293" s="74"/>
      <c r="E293" s="74"/>
      <c r="F293" s="74"/>
      <c r="G293" s="74"/>
      <c r="H293" s="74"/>
      <c r="I293" s="203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>
      <c r="A294" s="74"/>
      <c r="B294" s="74"/>
      <c r="C294" s="74"/>
      <c r="D294" s="74"/>
      <c r="E294" s="74"/>
      <c r="F294" s="74"/>
      <c r="G294" s="74"/>
      <c r="H294" s="74"/>
      <c r="I294" s="203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>
      <c r="A295" s="74"/>
      <c r="B295" s="74"/>
      <c r="C295" s="74"/>
      <c r="D295" s="74"/>
      <c r="E295" s="74"/>
      <c r="F295" s="74"/>
      <c r="G295" s="74"/>
      <c r="H295" s="74"/>
      <c r="I295" s="203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>
      <c r="A296" s="74"/>
      <c r="B296" s="74"/>
      <c r="C296" s="74"/>
      <c r="D296" s="74"/>
      <c r="E296" s="74"/>
      <c r="F296" s="74"/>
      <c r="G296" s="74"/>
      <c r="H296" s="74"/>
      <c r="I296" s="203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>
      <c r="A297" s="74"/>
      <c r="B297" s="74"/>
      <c r="C297" s="74"/>
      <c r="D297" s="74"/>
      <c r="E297" s="74"/>
      <c r="F297" s="74"/>
      <c r="G297" s="74"/>
      <c r="H297" s="74"/>
      <c r="I297" s="203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>
      <c r="A298" s="74"/>
      <c r="B298" s="74"/>
      <c r="C298" s="74"/>
      <c r="D298" s="74"/>
      <c r="E298" s="74"/>
      <c r="F298" s="74"/>
      <c r="G298" s="74"/>
      <c r="H298" s="74"/>
      <c r="I298" s="203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>
      <c r="A299" s="74"/>
      <c r="B299" s="74"/>
      <c r="C299" s="74"/>
      <c r="D299" s="74"/>
      <c r="E299" s="74"/>
      <c r="F299" s="74"/>
      <c r="G299" s="74"/>
      <c r="H299" s="74"/>
      <c r="I299" s="203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>
      <c r="A300" s="74"/>
      <c r="B300" s="74"/>
      <c r="C300" s="74"/>
      <c r="D300" s="74"/>
      <c r="E300" s="74"/>
      <c r="F300" s="74"/>
      <c r="G300" s="74"/>
      <c r="H300" s="74"/>
      <c r="I300" s="203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>
      <c r="A301" s="74"/>
      <c r="B301" s="74"/>
      <c r="C301" s="74"/>
      <c r="D301" s="74"/>
      <c r="E301" s="74"/>
      <c r="F301" s="74"/>
      <c r="G301" s="74"/>
      <c r="H301" s="74"/>
      <c r="I301" s="203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>
      <c r="A302" s="74"/>
      <c r="B302" s="74"/>
      <c r="C302" s="74"/>
      <c r="D302" s="74"/>
      <c r="E302" s="74"/>
      <c r="F302" s="74"/>
      <c r="G302" s="74"/>
      <c r="H302" s="74"/>
      <c r="I302" s="203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>
      <c r="A303" s="74"/>
      <c r="B303" s="74"/>
      <c r="C303" s="74"/>
      <c r="D303" s="74"/>
      <c r="E303" s="74"/>
      <c r="F303" s="74"/>
      <c r="G303" s="74"/>
      <c r="H303" s="74"/>
      <c r="I303" s="203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>
      <c r="A304" s="74"/>
      <c r="B304" s="74"/>
      <c r="C304" s="74"/>
      <c r="D304" s="74"/>
      <c r="E304" s="74"/>
      <c r="F304" s="74"/>
      <c r="G304" s="74"/>
      <c r="H304" s="74"/>
      <c r="I304" s="203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>
      <c r="A305" s="74"/>
      <c r="B305" s="74"/>
      <c r="C305" s="74"/>
      <c r="D305" s="74"/>
      <c r="E305" s="74"/>
      <c r="F305" s="74"/>
      <c r="G305" s="74"/>
      <c r="H305" s="74"/>
      <c r="I305" s="203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>
      <c r="A306" s="74"/>
      <c r="B306" s="74"/>
      <c r="C306" s="74"/>
      <c r="D306" s="74"/>
      <c r="E306" s="74"/>
      <c r="F306" s="74"/>
      <c r="G306" s="74"/>
      <c r="H306" s="74"/>
      <c r="I306" s="203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>
      <c r="A307" s="74"/>
      <c r="B307" s="74"/>
      <c r="C307" s="74"/>
      <c r="D307" s="74"/>
      <c r="E307" s="74"/>
      <c r="F307" s="74"/>
      <c r="G307" s="74"/>
      <c r="H307" s="74"/>
      <c r="I307" s="203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>
      <c r="A308" s="74"/>
      <c r="B308" s="74"/>
      <c r="C308" s="74"/>
      <c r="D308" s="74"/>
      <c r="E308" s="74"/>
      <c r="F308" s="74"/>
      <c r="G308" s="74"/>
      <c r="H308" s="74"/>
      <c r="I308" s="203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>
      <c r="A309" s="74"/>
      <c r="B309" s="74"/>
      <c r="C309" s="74"/>
      <c r="D309" s="74"/>
      <c r="E309" s="74"/>
      <c r="F309" s="74"/>
      <c r="G309" s="74"/>
      <c r="H309" s="74"/>
      <c r="I309" s="203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>
      <c r="A310" s="74"/>
      <c r="B310" s="74"/>
      <c r="C310" s="74"/>
      <c r="D310" s="74"/>
      <c r="E310" s="74"/>
      <c r="F310" s="74"/>
      <c r="G310" s="74"/>
      <c r="H310" s="74"/>
      <c r="I310" s="203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>
      <c r="A311" s="74"/>
      <c r="B311" s="74"/>
      <c r="C311" s="74"/>
      <c r="D311" s="74"/>
      <c r="E311" s="74"/>
      <c r="F311" s="74"/>
      <c r="G311" s="74"/>
      <c r="H311" s="74"/>
      <c r="I311" s="203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>
      <c r="A312" s="74"/>
      <c r="B312" s="74"/>
      <c r="C312" s="74"/>
      <c r="D312" s="74"/>
      <c r="E312" s="74"/>
      <c r="F312" s="74"/>
      <c r="G312" s="74"/>
      <c r="H312" s="74"/>
      <c r="I312" s="203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>
      <c r="A313" s="74"/>
      <c r="B313" s="74"/>
      <c r="C313" s="74"/>
      <c r="D313" s="74"/>
      <c r="E313" s="74"/>
      <c r="F313" s="74"/>
      <c r="G313" s="74"/>
      <c r="H313" s="74"/>
      <c r="I313" s="203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>
      <c r="A314" s="74"/>
      <c r="B314" s="74"/>
      <c r="C314" s="74"/>
      <c r="D314" s="74"/>
      <c r="E314" s="74"/>
      <c r="F314" s="74"/>
      <c r="G314" s="74"/>
      <c r="H314" s="74"/>
      <c r="I314" s="203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>
      <c r="A315" s="74"/>
      <c r="B315" s="74"/>
      <c r="C315" s="74"/>
      <c r="D315" s="74"/>
      <c r="E315" s="74"/>
      <c r="F315" s="74"/>
      <c r="G315" s="74"/>
      <c r="H315" s="74"/>
      <c r="I315" s="203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>
      <c r="A316" s="74"/>
      <c r="B316" s="74"/>
      <c r="C316" s="74"/>
      <c r="D316" s="74"/>
      <c r="E316" s="74"/>
      <c r="F316" s="74"/>
      <c r="G316" s="74"/>
      <c r="H316" s="74"/>
      <c r="I316" s="203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>
      <c r="A317" s="74"/>
      <c r="B317" s="74"/>
      <c r="C317" s="74"/>
      <c r="D317" s="74"/>
      <c r="E317" s="74"/>
      <c r="F317" s="74"/>
      <c r="G317" s="74"/>
      <c r="H317" s="74"/>
      <c r="I317" s="203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>
      <c r="A318" s="74"/>
      <c r="B318" s="74"/>
      <c r="C318" s="74"/>
      <c r="D318" s="74"/>
      <c r="E318" s="74"/>
      <c r="F318" s="74"/>
      <c r="G318" s="74"/>
      <c r="H318" s="74"/>
      <c r="I318" s="203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>
      <c r="A319" s="74"/>
      <c r="B319" s="74"/>
      <c r="C319" s="74"/>
      <c r="D319" s="74"/>
      <c r="E319" s="74"/>
      <c r="F319" s="74"/>
      <c r="G319" s="74"/>
      <c r="H319" s="74"/>
      <c r="I319" s="203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>
      <c r="A320" s="74"/>
      <c r="B320" s="74"/>
      <c r="C320" s="74"/>
      <c r="D320" s="74"/>
      <c r="E320" s="74"/>
      <c r="F320" s="74"/>
      <c r="G320" s="74"/>
      <c r="H320" s="74"/>
      <c r="I320" s="203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>
      <c r="A321" s="74"/>
      <c r="B321" s="74"/>
      <c r="C321" s="74"/>
      <c r="D321" s="74"/>
      <c r="E321" s="74"/>
      <c r="F321" s="74"/>
      <c r="G321" s="74"/>
      <c r="H321" s="74"/>
      <c r="I321" s="203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>
      <c r="A322" s="74"/>
      <c r="B322" s="74"/>
      <c r="C322" s="74"/>
      <c r="D322" s="74"/>
      <c r="E322" s="74"/>
      <c r="F322" s="74"/>
      <c r="G322" s="74"/>
      <c r="H322" s="74"/>
      <c r="I322" s="203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>
      <c r="A323" s="74"/>
      <c r="B323" s="74"/>
      <c r="C323" s="74"/>
      <c r="D323" s="74"/>
      <c r="E323" s="74"/>
      <c r="F323" s="74"/>
      <c r="G323" s="74"/>
      <c r="H323" s="74"/>
      <c r="I323" s="203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>
      <c r="A324" s="74"/>
      <c r="B324" s="74"/>
      <c r="C324" s="74"/>
      <c r="D324" s="74"/>
      <c r="E324" s="74"/>
      <c r="F324" s="74"/>
      <c r="G324" s="74"/>
      <c r="H324" s="74"/>
      <c r="I324" s="203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>
      <c r="A325" s="74"/>
      <c r="B325" s="74"/>
      <c r="C325" s="74"/>
      <c r="D325" s="74"/>
      <c r="E325" s="74"/>
      <c r="F325" s="74"/>
      <c r="G325" s="74"/>
      <c r="H325" s="74"/>
      <c r="I325" s="203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>
      <c r="A326" s="74"/>
      <c r="B326" s="74"/>
      <c r="C326" s="74"/>
      <c r="D326" s="74"/>
      <c r="E326" s="74"/>
      <c r="F326" s="74"/>
      <c r="G326" s="74"/>
      <c r="H326" s="74"/>
      <c r="I326" s="203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>
      <c r="A327" s="74"/>
      <c r="B327" s="74"/>
      <c r="C327" s="74"/>
      <c r="D327" s="74"/>
      <c r="E327" s="74"/>
      <c r="F327" s="74"/>
      <c r="G327" s="74"/>
      <c r="H327" s="74"/>
      <c r="I327" s="203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>
      <c r="A328" s="74"/>
      <c r="B328" s="74"/>
      <c r="C328" s="74"/>
      <c r="D328" s="74"/>
      <c r="E328" s="74"/>
      <c r="F328" s="74"/>
      <c r="G328" s="74"/>
      <c r="H328" s="74"/>
      <c r="I328" s="203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>
      <c r="A329" s="74"/>
      <c r="B329" s="74"/>
      <c r="C329" s="74"/>
      <c r="D329" s="74"/>
      <c r="E329" s="74"/>
      <c r="F329" s="74"/>
      <c r="G329" s="74"/>
      <c r="H329" s="74"/>
      <c r="I329" s="203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>
      <c r="A330" s="74"/>
      <c r="B330" s="74"/>
      <c r="C330" s="74"/>
      <c r="D330" s="74"/>
      <c r="E330" s="74"/>
      <c r="F330" s="74"/>
      <c r="G330" s="74"/>
      <c r="H330" s="74"/>
      <c r="I330" s="203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>
      <c r="A331" s="74"/>
      <c r="B331" s="74"/>
      <c r="C331" s="74"/>
      <c r="D331" s="74"/>
      <c r="E331" s="74"/>
      <c r="F331" s="74"/>
      <c r="G331" s="74"/>
      <c r="H331" s="74"/>
      <c r="I331" s="203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>
      <c r="A332" s="74"/>
      <c r="B332" s="74"/>
      <c r="C332" s="74"/>
      <c r="D332" s="74"/>
      <c r="E332" s="74"/>
      <c r="F332" s="74"/>
      <c r="G332" s="74"/>
      <c r="H332" s="74"/>
      <c r="I332" s="203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>
      <c r="A333" s="74"/>
      <c r="B333" s="74"/>
      <c r="C333" s="74"/>
      <c r="D333" s="74"/>
      <c r="E333" s="74"/>
      <c r="F333" s="74"/>
      <c r="G333" s="74"/>
      <c r="H333" s="74"/>
      <c r="I333" s="203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>
      <c r="A334" s="74"/>
      <c r="B334" s="74"/>
      <c r="C334" s="74"/>
      <c r="D334" s="74"/>
      <c r="E334" s="74"/>
      <c r="F334" s="74"/>
      <c r="G334" s="74"/>
      <c r="H334" s="74"/>
      <c r="I334" s="203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>
      <c r="A335" s="74"/>
      <c r="B335" s="74"/>
      <c r="C335" s="74"/>
      <c r="D335" s="74"/>
      <c r="E335" s="74"/>
      <c r="F335" s="74"/>
      <c r="G335" s="74"/>
      <c r="H335" s="74"/>
      <c r="I335" s="203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>
      <c r="A336" s="74"/>
      <c r="B336" s="74"/>
      <c r="C336" s="74"/>
      <c r="D336" s="74"/>
      <c r="E336" s="74"/>
      <c r="F336" s="74"/>
      <c r="G336" s="74"/>
      <c r="H336" s="74"/>
      <c r="I336" s="203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>
      <c r="A337" s="74"/>
      <c r="B337" s="74"/>
      <c r="C337" s="74"/>
      <c r="D337" s="74"/>
      <c r="E337" s="74"/>
      <c r="F337" s="74"/>
      <c r="G337" s="74"/>
      <c r="H337" s="74"/>
      <c r="I337" s="203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>
      <c r="A338" s="74"/>
      <c r="B338" s="74"/>
      <c r="C338" s="74"/>
      <c r="D338" s="74"/>
      <c r="E338" s="74"/>
      <c r="F338" s="74"/>
      <c r="G338" s="74"/>
      <c r="H338" s="74"/>
      <c r="I338" s="203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>
      <c r="A339" s="74"/>
      <c r="B339" s="74"/>
      <c r="C339" s="74"/>
      <c r="D339" s="74"/>
      <c r="E339" s="74"/>
      <c r="F339" s="74"/>
      <c r="G339" s="74"/>
      <c r="H339" s="74"/>
      <c r="I339" s="203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>
      <c r="A340" s="74"/>
      <c r="B340" s="74"/>
      <c r="C340" s="74"/>
      <c r="D340" s="74"/>
      <c r="E340" s="74"/>
      <c r="F340" s="74"/>
      <c r="G340" s="74"/>
      <c r="H340" s="74"/>
      <c r="I340" s="203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>
      <c r="A341" s="74"/>
      <c r="B341" s="74"/>
      <c r="C341" s="74"/>
      <c r="D341" s="74"/>
      <c r="E341" s="74"/>
      <c r="F341" s="74"/>
      <c r="G341" s="74"/>
      <c r="H341" s="74"/>
      <c r="I341" s="203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>
      <c r="A342" s="74"/>
      <c r="B342" s="74"/>
      <c r="C342" s="74"/>
      <c r="D342" s="74"/>
      <c r="E342" s="74"/>
      <c r="F342" s="74"/>
      <c r="G342" s="74"/>
      <c r="H342" s="74"/>
      <c r="I342" s="203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>
      <c r="A343" s="74"/>
      <c r="B343" s="74"/>
      <c r="C343" s="74"/>
      <c r="D343" s="74"/>
      <c r="E343" s="74"/>
      <c r="F343" s="74"/>
      <c r="G343" s="74"/>
      <c r="H343" s="74"/>
      <c r="I343" s="203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>
      <c r="A344" s="74"/>
      <c r="B344" s="74"/>
      <c r="C344" s="74"/>
      <c r="D344" s="74"/>
      <c r="E344" s="74"/>
      <c r="F344" s="74"/>
      <c r="G344" s="74"/>
      <c r="H344" s="74"/>
      <c r="I344" s="203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>
      <c r="A345" s="74"/>
      <c r="B345" s="74"/>
      <c r="C345" s="74"/>
      <c r="D345" s="74"/>
      <c r="E345" s="74"/>
      <c r="F345" s="74"/>
      <c r="G345" s="74"/>
      <c r="H345" s="74"/>
      <c r="I345" s="203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>
      <c r="A346" s="74"/>
      <c r="B346" s="74"/>
      <c r="C346" s="74"/>
      <c r="D346" s="74"/>
      <c r="E346" s="74"/>
      <c r="F346" s="74"/>
      <c r="G346" s="74"/>
      <c r="H346" s="74"/>
      <c r="I346" s="203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>
      <c r="A347" s="74"/>
      <c r="B347" s="74"/>
      <c r="C347" s="74"/>
      <c r="D347" s="74"/>
      <c r="E347" s="74"/>
      <c r="F347" s="74"/>
      <c r="G347" s="74"/>
      <c r="H347" s="74"/>
      <c r="I347" s="203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>
      <c r="A348" s="74"/>
      <c r="B348" s="74"/>
      <c r="C348" s="74"/>
      <c r="D348" s="74"/>
      <c r="E348" s="74"/>
      <c r="F348" s="74"/>
      <c r="G348" s="74"/>
      <c r="H348" s="74"/>
      <c r="I348" s="203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>
      <c r="A349" s="74"/>
      <c r="B349" s="74"/>
      <c r="C349" s="74"/>
      <c r="D349" s="74"/>
      <c r="E349" s="74"/>
      <c r="F349" s="74"/>
      <c r="G349" s="74"/>
      <c r="H349" s="74"/>
      <c r="I349" s="203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>
      <c r="A350" s="74"/>
      <c r="B350" s="74"/>
      <c r="C350" s="74"/>
      <c r="D350" s="74"/>
      <c r="E350" s="74"/>
      <c r="F350" s="74"/>
      <c r="G350" s="74"/>
      <c r="H350" s="74"/>
      <c r="I350" s="203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>
      <c r="A351" s="74"/>
      <c r="B351" s="74"/>
      <c r="C351" s="74"/>
      <c r="D351" s="74"/>
      <c r="E351" s="74"/>
      <c r="F351" s="74"/>
      <c r="G351" s="74"/>
      <c r="H351" s="74"/>
      <c r="I351" s="203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>
      <c r="A352" s="74"/>
      <c r="B352" s="74"/>
      <c r="C352" s="74"/>
      <c r="D352" s="74"/>
      <c r="E352" s="74"/>
      <c r="F352" s="74"/>
      <c r="G352" s="74"/>
      <c r="H352" s="74"/>
      <c r="I352" s="203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>
      <c r="A353" s="74"/>
      <c r="B353" s="74"/>
      <c r="C353" s="74"/>
      <c r="D353" s="74"/>
      <c r="E353" s="74"/>
      <c r="F353" s="74"/>
      <c r="G353" s="74"/>
      <c r="H353" s="74"/>
      <c r="I353" s="203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>
      <c r="A354" s="74"/>
      <c r="B354" s="74"/>
      <c r="C354" s="74"/>
      <c r="D354" s="74"/>
      <c r="E354" s="74"/>
      <c r="F354" s="74"/>
      <c r="G354" s="74"/>
      <c r="H354" s="74"/>
      <c r="I354" s="203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>
      <c r="A355" s="74"/>
      <c r="B355" s="74"/>
      <c r="C355" s="74"/>
      <c r="D355" s="74"/>
      <c r="E355" s="74"/>
      <c r="F355" s="74"/>
      <c r="G355" s="74"/>
      <c r="H355" s="74"/>
      <c r="I355" s="203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>
      <c r="A356" s="74"/>
      <c r="B356" s="74"/>
      <c r="C356" s="74"/>
      <c r="D356" s="74"/>
      <c r="E356" s="74"/>
      <c r="F356" s="74"/>
      <c r="G356" s="74"/>
      <c r="H356" s="74"/>
      <c r="I356" s="203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>
      <c r="A357" s="74"/>
      <c r="B357" s="74"/>
      <c r="C357" s="74"/>
      <c r="D357" s="74"/>
      <c r="E357" s="74"/>
      <c r="F357" s="74"/>
      <c r="G357" s="74"/>
      <c r="H357" s="74"/>
      <c r="I357" s="203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>
      <c r="A358" s="74"/>
      <c r="B358" s="74"/>
      <c r="C358" s="74"/>
      <c r="D358" s="74"/>
      <c r="E358" s="74"/>
      <c r="F358" s="74"/>
      <c r="G358" s="74"/>
      <c r="H358" s="74"/>
      <c r="I358" s="203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>
      <c r="A359" s="74"/>
      <c r="B359" s="74"/>
      <c r="C359" s="74"/>
      <c r="D359" s="74"/>
      <c r="E359" s="74"/>
      <c r="F359" s="74"/>
      <c r="G359" s="74"/>
      <c r="H359" s="74"/>
      <c r="I359" s="203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>
      <c r="A360" s="74"/>
      <c r="B360" s="74"/>
      <c r="C360" s="74"/>
      <c r="D360" s="74"/>
      <c r="E360" s="74"/>
      <c r="F360" s="74"/>
      <c r="G360" s="74"/>
      <c r="H360" s="74"/>
      <c r="I360" s="203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>
      <c r="A361" s="74"/>
      <c r="B361" s="74"/>
      <c r="C361" s="74"/>
      <c r="D361" s="74"/>
      <c r="E361" s="74"/>
      <c r="F361" s="74"/>
      <c r="G361" s="74"/>
      <c r="H361" s="74"/>
      <c r="I361" s="203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>
      <c r="A362" s="74"/>
      <c r="B362" s="74"/>
      <c r="C362" s="74"/>
      <c r="D362" s="74"/>
      <c r="E362" s="74"/>
      <c r="F362" s="74"/>
      <c r="G362" s="74"/>
      <c r="H362" s="74"/>
      <c r="I362" s="203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>
      <c r="A363" s="74"/>
      <c r="B363" s="74"/>
      <c r="C363" s="74"/>
      <c r="D363" s="74"/>
      <c r="E363" s="74"/>
      <c r="F363" s="74"/>
      <c r="G363" s="74"/>
      <c r="H363" s="74"/>
      <c r="I363" s="203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>
      <c r="A364" s="74"/>
      <c r="B364" s="74"/>
      <c r="C364" s="74"/>
      <c r="D364" s="74"/>
      <c r="E364" s="74"/>
      <c r="F364" s="74"/>
      <c r="G364" s="74"/>
      <c r="H364" s="74"/>
      <c r="I364" s="203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>
      <c r="A365" s="74"/>
      <c r="B365" s="74"/>
      <c r="C365" s="74"/>
      <c r="D365" s="74"/>
      <c r="E365" s="74"/>
      <c r="F365" s="74"/>
      <c r="G365" s="74"/>
      <c r="H365" s="74"/>
      <c r="I365" s="203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>
      <c r="A366" s="74"/>
      <c r="B366" s="74"/>
      <c r="C366" s="74"/>
      <c r="D366" s="74"/>
      <c r="E366" s="74"/>
      <c r="F366" s="74"/>
      <c r="G366" s="74"/>
      <c r="H366" s="74"/>
      <c r="I366" s="203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>
      <c r="A367" s="74"/>
      <c r="B367" s="74"/>
      <c r="C367" s="74"/>
      <c r="D367" s="74"/>
      <c r="E367" s="74"/>
      <c r="F367" s="74"/>
      <c r="G367" s="74"/>
      <c r="H367" s="74"/>
      <c r="I367" s="203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>
      <c r="A368" s="74"/>
      <c r="B368" s="74"/>
      <c r="C368" s="74"/>
      <c r="D368" s="74"/>
      <c r="E368" s="74"/>
      <c r="F368" s="74"/>
      <c r="G368" s="74"/>
      <c r="H368" s="74"/>
      <c r="I368" s="203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>
      <c r="A369" s="74"/>
      <c r="B369" s="74"/>
      <c r="C369" s="74"/>
      <c r="D369" s="74"/>
      <c r="E369" s="74"/>
      <c r="F369" s="74"/>
      <c r="G369" s="74"/>
      <c r="H369" s="74"/>
      <c r="I369" s="203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>
      <c r="A370" s="74"/>
      <c r="B370" s="74"/>
      <c r="C370" s="74"/>
      <c r="D370" s="74"/>
      <c r="E370" s="74"/>
      <c r="F370" s="74"/>
      <c r="G370" s="74"/>
      <c r="H370" s="74"/>
      <c r="I370" s="203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>
      <c r="A371" s="74"/>
      <c r="B371" s="74"/>
      <c r="C371" s="74"/>
      <c r="D371" s="74"/>
      <c r="E371" s="74"/>
      <c r="F371" s="74"/>
      <c r="G371" s="74"/>
      <c r="H371" s="74"/>
      <c r="I371" s="203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>
      <c r="A372" s="74"/>
      <c r="B372" s="74"/>
      <c r="C372" s="74"/>
      <c r="D372" s="74"/>
      <c r="E372" s="74"/>
      <c r="F372" s="74"/>
      <c r="G372" s="74"/>
      <c r="H372" s="74"/>
      <c r="I372" s="203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>
      <c r="A373" s="74"/>
      <c r="B373" s="74"/>
      <c r="C373" s="74"/>
      <c r="D373" s="74"/>
      <c r="E373" s="74"/>
      <c r="F373" s="74"/>
      <c r="G373" s="74"/>
      <c r="H373" s="74"/>
      <c r="I373" s="203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>
      <c r="A374" s="74"/>
      <c r="B374" s="74"/>
      <c r="C374" s="74"/>
      <c r="D374" s="74"/>
      <c r="E374" s="74"/>
      <c r="F374" s="74"/>
      <c r="G374" s="74"/>
      <c r="H374" s="74"/>
      <c r="I374" s="203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>
      <c r="A375" s="74"/>
      <c r="B375" s="74"/>
      <c r="C375" s="74"/>
      <c r="D375" s="74"/>
      <c r="E375" s="74"/>
      <c r="F375" s="74"/>
      <c r="G375" s="74"/>
      <c r="H375" s="74"/>
      <c r="I375" s="203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>
      <c r="A376" s="74"/>
      <c r="B376" s="74"/>
      <c r="C376" s="74"/>
      <c r="D376" s="74"/>
      <c r="E376" s="74"/>
      <c r="F376" s="74"/>
      <c r="G376" s="74"/>
      <c r="H376" s="74"/>
      <c r="I376" s="203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>
      <c r="A377" s="74"/>
      <c r="B377" s="74"/>
      <c r="C377" s="74"/>
      <c r="D377" s="74"/>
      <c r="E377" s="74"/>
      <c r="F377" s="74"/>
      <c r="G377" s="74"/>
      <c r="H377" s="74"/>
      <c r="I377" s="203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>
      <c r="A378" s="74"/>
      <c r="B378" s="74"/>
      <c r="C378" s="74"/>
      <c r="D378" s="74"/>
      <c r="E378" s="74"/>
      <c r="F378" s="74"/>
      <c r="G378" s="74"/>
      <c r="H378" s="74"/>
      <c r="I378" s="203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>
      <c r="A379" s="74"/>
      <c r="B379" s="74"/>
      <c r="C379" s="74"/>
      <c r="D379" s="74"/>
      <c r="E379" s="74"/>
      <c r="F379" s="74"/>
      <c r="G379" s="74"/>
      <c r="H379" s="74"/>
      <c r="I379" s="203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>
      <c r="A380" s="74"/>
      <c r="B380" s="74"/>
      <c r="C380" s="74"/>
      <c r="D380" s="74"/>
      <c r="E380" s="74"/>
      <c r="F380" s="74"/>
      <c r="G380" s="74"/>
      <c r="H380" s="74"/>
      <c r="I380" s="203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>
      <c r="A381" s="74"/>
      <c r="B381" s="74"/>
      <c r="C381" s="74"/>
      <c r="D381" s="74"/>
      <c r="E381" s="74"/>
      <c r="F381" s="74"/>
      <c r="G381" s="74"/>
      <c r="H381" s="74"/>
      <c r="I381" s="203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>
      <c r="A382" s="74"/>
      <c r="B382" s="74"/>
      <c r="C382" s="74"/>
      <c r="D382" s="74"/>
      <c r="E382" s="74"/>
      <c r="F382" s="74"/>
      <c r="G382" s="74"/>
      <c r="H382" s="74"/>
      <c r="I382" s="203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>
      <c r="A383" s="74"/>
      <c r="B383" s="74"/>
      <c r="C383" s="74"/>
      <c r="D383" s="74"/>
      <c r="E383" s="74"/>
      <c r="F383" s="74"/>
      <c r="G383" s="74"/>
      <c r="H383" s="74"/>
      <c r="I383" s="203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>
      <c r="A384" s="74"/>
      <c r="B384" s="74"/>
      <c r="C384" s="74"/>
      <c r="D384" s="74"/>
      <c r="E384" s="74"/>
      <c r="F384" s="74"/>
      <c r="G384" s="74"/>
      <c r="H384" s="74"/>
      <c r="I384" s="203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>
      <c r="A385" s="74"/>
      <c r="B385" s="74"/>
      <c r="C385" s="74"/>
      <c r="D385" s="74"/>
      <c r="E385" s="74"/>
      <c r="F385" s="74"/>
      <c r="G385" s="74"/>
      <c r="H385" s="74"/>
      <c r="I385" s="203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>
      <c r="A386" s="74"/>
      <c r="B386" s="74"/>
      <c r="C386" s="74"/>
      <c r="D386" s="74"/>
      <c r="E386" s="74"/>
      <c r="F386" s="74"/>
      <c r="G386" s="74"/>
      <c r="H386" s="74"/>
      <c r="I386" s="203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>
      <c r="A387" s="74"/>
      <c r="B387" s="74"/>
      <c r="C387" s="74"/>
      <c r="D387" s="74"/>
      <c r="E387" s="74"/>
      <c r="F387" s="74"/>
      <c r="G387" s="74"/>
      <c r="H387" s="74"/>
      <c r="I387" s="203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>
      <c r="A388" s="74"/>
      <c r="B388" s="74"/>
      <c r="C388" s="74"/>
      <c r="D388" s="74"/>
      <c r="E388" s="74"/>
      <c r="F388" s="74"/>
      <c r="G388" s="74"/>
      <c r="H388" s="74"/>
      <c r="I388" s="203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>
      <c r="A389" s="74"/>
      <c r="B389" s="74"/>
      <c r="C389" s="74"/>
      <c r="D389" s="74"/>
      <c r="E389" s="74"/>
      <c r="F389" s="74"/>
      <c r="G389" s="74"/>
      <c r="H389" s="74"/>
      <c r="I389" s="203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>
      <c r="A390" s="74"/>
      <c r="B390" s="74"/>
      <c r="C390" s="74"/>
      <c r="D390" s="74"/>
      <c r="E390" s="74"/>
      <c r="F390" s="74"/>
      <c r="G390" s="74"/>
      <c r="H390" s="74"/>
      <c r="I390" s="203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>
      <c r="A391" s="74"/>
      <c r="B391" s="74"/>
      <c r="C391" s="74"/>
      <c r="D391" s="74"/>
      <c r="E391" s="74"/>
      <c r="F391" s="74"/>
      <c r="G391" s="74"/>
      <c r="H391" s="74"/>
      <c r="I391" s="203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>
      <c r="A392" s="74"/>
      <c r="B392" s="74"/>
      <c r="C392" s="74"/>
      <c r="D392" s="74"/>
      <c r="E392" s="74"/>
      <c r="F392" s="74"/>
      <c r="G392" s="74"/>
      <c r="H392" s="74"/>
      <c r="I392" s="203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>
      <c r="A393" s="74"/>
      <c r="B393" s="74"/>
      <c r="C393" s="74"/>
      <c r="D393" s="74"/>
      <c r="E393" s="74"/>
      <c r="F393" s="74"/>
      <c r="G393" s="74"/>
      <c r="H393" s="74"/>
      <c r="I393" s="203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>
      <c r="A394" s="74"/>
      <c r="B394" s="74"/>
      <c r="C394" s="74"/>
      <c r="D394" s="74"/>
      <c r="E394" s="74"/>
      <c r="F394" s="74"/>
      <c r="G394" s="74"/>
      <c r="H394" s="74"/>
      <c r="I394" s="203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>
      <c r="A395" s="74"/>
      <c r="B395" s="74"/>
      <c r="C395" s="74"/>
      <c r="D395" s="74"/>
      <c r="E395" s="74"/>
      <c r="F395" s="74"/>
      <c r="G395" s="74"/>
      <c r="H395" s="74"/>
      <c r="I395" s="203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>
      <c r="A396" s="74"/>
      <c r="B396" s="74"/>
      <c r="C396" s="74"/>
      <c r="D396" s="74"/>
      <c r="E396" s="74"/>
      <c r="F396" s="74"/>
      <c r="G396" s="74"/>
      <c r="H396" s="74"/>
      <c r="I396" s="203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>
      <c r="A397" s="74"/>
      <c r="B397" s="74"/>
      <c r="C397" s="74"/>
      <c r="D397" s="74"/>
      <c r="E397" s="74"/>
      <c r="F397" s="74"/>
      <c r="G397" s="74"/>
      <c r="H397" s="74"/>
      <c r="I397" s="203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>
      <c r="A398" s="74"/>
      <c r="B398" s="74"/>
      <c r="C398" s="74"/>
      <c r="D398" s="74"/>
      <c r="E398" s="74"/>
      <c r="F398" s="74"/>
      <c r="G398" s="74"/>
      <c r="H398" s="74"/>
      <c r="I398" s="203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>
      <c r="A399" s="74"/>
      <c r="B399" s="74"/>
      <c r="C399" s="74"/>
      <c r="D399" s="74"/>
      <c r="E399" s="74"/>
      <c r="F399" s="74"/>
      <c r="G399" s="74"/>
      <c r="H399" s="74"/>
      <c r="I399" s="203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>
      <c r="A400" s="74"/>
      <c r="B400" s="74"/>
      <c r="C400" s="74"/>
      <c r="D400" s="74"/>
      <c r="E400" s="74"/>
      <c r="F400" s="74"/>
      <c r="G400" s="74"/>
      <c r="H400" s="74"/>
      <c r="I400" s="203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>
      <c r="A401" s="74"/>
      <c r="B401" s="74"/>
      <c r="C401" s="74"/>
      <c r="D401" s="74"/>
      <c r="E401" s="74"/>
      <c r="F401" s="74"/>
      <c r="G401" s="74"/>
      <c r="H401" s="74"/>
      <c r="I401" s="203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>
      <c r="A402" s="74"/>
      <c r="B402" s="74"/>
      <c r="C402" s="74"/>
      <c r="D402" s="74"/>
      <c r="E402" s="74"/>
      <c r="F402" s="74"/>
      <c r="G402" s="74"/>
      <c r="H402" s="74"/>
      <c r="I402" s="203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>
      <c r="A403" s="74"/>
      <c r="B403" s="74"/>
      <c r="C403" s="74"/>
      <c r="D403" s="74"/>
      <c r="E403" s="74"/>
      <c r="F403" s="74"/>
      <c r="G403" s="74"/>
      <c r="H403" s="74"/>
      <c r="I403" s="203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>
      <c r="A404" s="74"/>
      <c r="B404" s="74"/>
      <c r="C404" s="74"/>
      <c r="D404" s="74"/>
      <c r="E404" s="74"/>
      <c r="F404" s="74"/>
      <c r="G404" s="74"/>
      <c r="H404" s="74"/>
      <c r="I404" s="203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>
      <c r="A405" s="74"/>
      <c r="B405" s="74"/>
      <c r="C405" s="74"/>
      <c r="D405" s="74"/>
      <c r="E405" s="74"/>
      <c r="F405" s="74"/>
      <c r="G405" s="74"/>
      <c r="H405" s="74"/>
      <c r="I405" s="203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>
      <c r="A406" s="74"/>
      <c r="B406" s="74"/>
      <c r="C406" s="74"/>
      <c r="D406" s="74"/>
      <c r="E406" s="74"/>
      <c r="F406" s="74"/>
      <c r="G406" s="74"/>
      <c r="H406" s="74"/>
      <c r="I406" s="203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>
      <c r="A407" s="74"/>
      <c r="B407" s="74"/>
      <c r="C407" s="74"/>
      <c r="D407" s="74"/>
      <c r="E407" s="74"/>
      <c r="F407" s="74"/>
      <c r="G407" s="74"/>
      <c r="H407" s="74"/>
      <c r="I407" s="203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>
      <c r="A408" s="74"/>
      <c r="B408" s="74"/>
      <c r="C408" s="74"/>
      <c r="D408" s="74"/>
      <c r="E408" s="74"/>
      <c r="F408" s="74"/>
      <c r="G408" s="74"/>
      <c r="H408" s="74"/>
      <c r="I408" s="203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>
      <c r="A409" s="74"/>
      <c r="B409" s="74"/>
      <c r="C409" s="74"/>
      <c r="D409" s="74"/>
      <c r="E409" s="74"/>
      <c r="F409" s="74"/>
      <c r="G409" s="74"/>
      <c r="H409" s="74"/>
      <c r="I409" s="203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>
      <c r="A410" s="74"/>
      <c r="B410" s="74"/>
      <c r="C410" s="74"/>
      <c r="D410" s="74"/>
      <c r="E410" s="74"/>
      <c r="F410" s="74"/>
      <c r="G410" s="74"/>
      <c r="H410" s="74"/>
      <c r="I410" s="203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>
      <c r="A411" s="74"/>
      <c r="B411" s="74"/>
      <c r="C411" s="74"/>
      <c r="D411" s="74"/>
      <c r="E411" s="74"/>
      <c r="F411" s="74"/>
      <c r="G411" s="74"/>
      <c r="H411" s="74"/>
      <c r="I411" s="203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>
      <c r="A412" s="74"/>
      <c r="B412" s="74"/>
      <c r="C412" s="74"/>
      <c r="D412" s="74"/>
      <c r="E412" s="74"/>
      <c r="F412" s="74"/>
      <c r="G412" s="74"/>
      <c r="H412" s="74"/>
      <c r="I412" s="203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>
      <c r="A413" s="74"/>
      <c r="B413" s="74"/>
      <c r="C413" s="74"/>
      <c r="D413" s="74"/>
      <c r="E413" s="74"/>
      <c r="F413" s="74"/>
      <c r="G413" s="74"/>
      <c r="H413" s="74"/>
      <c r="I413" s="203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>
      <c r="A414" s="74"/>
      <c r="B414" s="74"/>
      <c r="C414" s="74"/>
      <c r="D414" s="74"/>
      <c r="E414" s="74"/>
      <c r="F414" s="74"/>
      <c r="G414" s="74"/>
      <c r="H414" s="74"/>
      <c r="I414" s="203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>
      <c r="A415" s="74"/>
      <c r="B415" s="74"/>
      <c r="C415" s="74"/>
      <c r="D415" s="74"/>
      <c r="E415" s="74"/>
      <c r="F415" s="74"/>
      <c r="G415" s="74"/>
      <c r="H415" s="74"/>
      <c r="I415" s="203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>
      <c r="A416" s="74"/>
      <c r="B416" s="74"/>
      <c r="C416" s="74"/>
      <c r="D416" s="74"/>
      <c r="E416" s="74"/>
      <c r="F416" s="74"/>
      <c r="G416" s="74"/>
      <c r="H416" s="74"/>
      <c r="I416" s="203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>
      <c r="A417" s="74"/>
      <c r="B417" s="74"/>
      <c r="C417" s="74"/>
      <c r="D417" s="74"/>
      <c r="E417" s="74"/>
      <c r="F417" s="74"/>
      <c r="G417" s="74"/>
      <c r="H417" s="74"/>
      <c r="I417" s="203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>
      <c r="A418" s="74"/>
      <c r="B418" s="74"/>
      <c r="C418" s="74"/>
      <c r="D418" s="74"/>
      <c r="E418" s="74"/>
      <c r="F418" s="74"/>
      <c r="G418" s="74"/>
      <c r="H418" s="74"/>
      <c r="I418" s="203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>
      <c r="A419" s="74"/>
      <c r="B419" s="74"/>
      <c r="C419" s="74"/>
      <c r="D419" s="74"/>
      <c r="E419" s="74"/>
      <c r="F419" s="74"/>
      <c r="G419" s="74"/>
      <c r="H419" s="74"/>
      <c r="I419" s="203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>
      <c r="A420" s="74"/>
      <c r="B420" s="74"/>
      <c r="C420" s="74"/>
      <c r="D420" s="74"/>
      <c r="E420" s="74"/>
      <c r="F420" s="74"/>
      <c r="G420" s="74"/>
      <c r="H420" s="74"/>
      <c r="I420" s="203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>
      <c r="A421" s="74"/>
      <c r="B421" s="74"/>
      <c r="C421" s="74"/>
      <c r="D421" s="74"/>
      <c r="E421" s="74"/>
      <c r="F421" s="74"/>
      <c r="G421" s="74"/>
      <c r="H421" s="74"/>
      <c r="I421" s="203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>
      <c r="A422" s="74"/>
      <c r="B422" s="74"/>
      <c r="C422" s="74"/>
      <c r="D422" s="74"/>
      <c r="E422" s="74"/>
      <c r="F422" s="74"/>
      <c r="G422" s="74"/>
      <c r="H422" s="74"/>
      <c r="I422" s="203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>
      <c r="A423" s="74"/>
      <c r="B423" s="74"/>
      <c r="C423" s="74"/>
      <c r="D423" s="74"/>
      <c r="E423" s="74"/>
      <c r="F423" s="74"/>
      <c r="G423" s="74"/>
      <c r="H423" s="74"/>
      <c r="I423" s="203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>
      <c r="A424" s="74"/>
      <c r="B424" s="74"/>
      <c r="C424" s="74"/>
      <c r="D424" s="74"/>
      <c r="E424" s="74"/>
      <c r="F424" s="74"/>
      <c r="G424" s="74"/>
      <c r="H424" s="74"/>
      <c r="I424" s="203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>
      <c r="A425" s="74"/>
      <c r="B425" s="74"/>
      <c r="C425" s="74"/>
      <c r="D425" s="74"/>
      <c r="E425" s="74"/>
      <c r="F425" s="74"/>
      <c r="G425" s="74"/>
      <c r="H425" s="74"/>
      <c r="I425" s="203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>
      <c r="A426" s="74"/>
      <c r="B426" s="74"/>
      <c r="C426" s="74"/>
      <c r="D426" s="74"/>
      <c r="E426" s="74"/>
      <c r="F426" s="74"/>
      <c r="G426" s="74"/>
      <c r="H426" s="74"/>
      <c r="I426" s="203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>
      <c r="A427" s="74"/>
      <c r="B427" s="74"/>
      <c r="C427" s="74"/>
      <c r="D427" s="74"/>
      <c r="E427" s="74"/>
      <c r="F427" s="74"/>
      <c r="G427" s="74"/>
      <c r="H427" s="74"/>
      <c r="I427" s="203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>
      <c r="A428" s="74"/>
      <c r="B428" s="74"/>
      <c r="C428" s="74"/>
      <c r="D428" s="74"/>
      <c r="E428" s="74"/>
      <c r="F428" s="74"/>
      <c r="G428" s="74"/>
      <c r="H428" s="74"/>
      <c r="I428" s="203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>
      <c r="A429" s="74"/>
      <c r="B429" s="74"/>
      <c r="C429" s="74"/>
      <c r="D429" s="74"/>
      <c r="E429" s="74"/>
      <c r="F429" s="74"/>
      <c r="G429" s="74"/>
      <c r="H429" s="74"/>
      <c r="I429" s="203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>
      <c r="A430" s="74"/>
      <c r="B430" s="74"/>
      <c r="C430" s="74"/>
      <c r="D430" s="74"/>
      <c r="E430" s="74"/>
      <c r="F430" s="74"/>
      <c r="G430" s="74"/>
      <c r="H430" s="74"/>
      <c r="I430" s="203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>
      <c r="A431" s="74"/>
      <c r="B431" s="74"/>
      <c r="C431" s="74"/>
      <c r="D431" s="74"/>
      <c r="E431" s="74"/>
      <c r="F431" s="74"/>
      <c r="G431" s="74"/>
      <c r="H431" s="74"/>
      <c r="I431" s="203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>
      <c r="A432" s="74"/>
      <c r="B432" s="74"/>
      <c r="C432" s="74"/>
      <c r="D432" s="74"/>
      <c r="E432" s="74"/>
      <c r="F432" s="74"/>
      <c r="G432" s="74"/>
      <c r="H432" s="74"/>
      <c r="I432" s="203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>
      <c r="A433" s="74"/>
      <c r="B433" s="74"/>
      <c r="C433" s="74"/>
      <c r="D433" s="74"/>
      <c r="E433" s="74"/>
      <c r="F433" s="74"/>
      <c r="G433" s="74"/>
      <c r="H433" s="74"/>
      <c r="I433" s="203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>
      <c r="A434" s="74"/>
      <c r="B434" s="74"/>
      <c r="C434" s="74"/>
      <c r="D434" s="74"/>
      <c r="E434" s="74"/>
      <c r="F434" s="74"/>
      <c r="G434" s="74"/>
      <c r="H434" s="74"/>
      <c r="I434" s="203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>
      <c r="A435" s="74"/>
      <c r="B435" s="74"/>
      <c r="C435" s="74"/>
      <c r="D435" s="74"/>
      <c r="E435" s="74"/>
      <c r="F435" s="74"/>
      <c r="G435" s="74"/>
      <c r="H435" s="74"/>
      <c r="I435" s="203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>
      <c r="A436" s="74"/>
      <c r="B436" s="74"/>
      <c r="C436" s="74"/>
      <c r="D436" s="74"/>
      <c r="E436" s="74"/>
      <c r="F436" s="74"/>
      <c r="G436" s="74"/>
      <c r="H436" s="74"/>
      <c r="I436" s="203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>
      <c r="A437" s="74"/>
      <c r="B437" s="74"/>
      <c r="C437" s="74"/>
      <c r="D437" s="74"/>
      <c r="E437" s="74"/>
      <c r="F437" s="74"/>
      <c r="G437" s="74"/>
      <c r="H437" s="74"/>
      <c r="I437" s="203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>
      <c r="A438" s="74"/>
      <c r="B438" s="74"/>
      <c r="C438" s="74"/>
      <c r="D438" s="74"/>
      <c r="E438" s="74"/>
      <c r="F438" s="74"/>
      <c r="G438" s="74"/>
      <c r="H438" s="74"/>
      <c r="I438" s="203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>
      <c r="A439" s="74"/>
      <c r="B439" s="74"/>
      <c r="C439" s="74"/>
      <c r="D439" s="74"/>
      <c r="E439" s="74"/>
      <c r="F439" s="74"/>
      <c r="G439" s="74"/>
      <c r="H439" s="74"/>
      <c r="I439" s="203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>
      <c r="A440" s="74"/>
      <c r="B440" s="74"/>
      <c r="C440" s="74"/>
      <c r="D440" s="74"/>
      <c r="E440" s="74"/>
      <c r="F440" s="74"/>
      <c r="G440" s="74"/>
      <c r="H440" s="74"/>
      <c r="I440" s="203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>
      <c r="A441" s="74"/>
      <c r="B441" s="74"/>
      <c r="C441" s="74"/>
      <c r="D441" s="74"/>
      <c r="E441" s="74"/>
      <c r="F441" s="74"/>
      <c r="G441" s="74"/>
      <c r="H441" s="74"/>
      <c r="I441" s="203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>
      <c r="A442" s="74"/>
      <c r="B442" s="74"/>
      <c r="C442" s="74"/>
      <c r="D442" s="74"/>
      <c r="E442" s="74"/>
      <c r="F442" s="74"/>
      <c r="G442" s="74"/>
      <c r="H442" s="74"/>
      <c r="I442" s="203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>
      <c r="A443" s="74"/>
      <c r="B443" s="74"/>
      <c r="C443" s="74"/>
      <c r="D443" s="74"/>
      <c r="E443" s="74"/>
      <c r="F443" s="74"/>
      <c r="G443" s="74"/>
      <c r="H443" s="74"/>
      <c r="I443" s="203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>
      <c r="A444" s="74"/>
      <c r="B444" s="74"/>
      <c r="C444" s="74"/>
      <c r="D444" s="74"/>
      <c r="E444" s="74"/>
      <c r="F444" s="74"/>
      <c r="G444" s="74"/>
      <c r="H444" s="74"/>
      <c r="I444" s="203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>
      <c r="A445" s="74"/>
      <c r="B445" s="74"/>
      <c r="C445" s="74"/>
      <c r="D445" s="74"/>
      <c r="E445" s="74"/>
      <c r="F445" s="74"/>
      <c r="G445" s="74"/>
      <c r="H445" s="74"/>
      <c r="I445" s="203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>
      <c r="A446" s="74"/>
      <c r="B446" s="74"/>
      <c r="C446" s="74"/>
      <c r="D446" s="74"/>
      <c r="E446" s="74"/>
      <c r="F446" s="74"/>
      <c r="G446" s="74"/>
      <c r="H446" s="74"/>
      <c r="I446" s="203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>
      <c r="A447" s="74"/>
      <c r="B447" s="74"/>
      <c r="C447" s="74"/>
      <c r="D447" s="74"/>
      <c r="E447" s="74"/>
      <c r="F447" s="74"/>
      <c r="G447" s="74"/>
      <c r="H447" s="74"/>
      <c r="I447" s="203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>
      <c r="A448" s="74"/>
      <c r="B448" s="74"/>
      <c r="C448" s="74"/>
      <c r="D448" s="74"/>
      <c r="E448" s="74"/>
      <c r="F448" s="74"/>
      <c r="G448" s="74"/>
      <c r="H448" s="74"/>
      <c r="I448" s="203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>
      <c r="A449" s="74"/>
      <c r="B449" s="74"/>
      <c r="C449" s="74"/>
      <c r="D449" s="74"/>
      <c r="E449" s="74"/>
      <c r="F449" s="74"/>
      <c r="G449" s="74"/>
      <c r="H449" s="74"/>
      <c r="I449" s="203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>
      <c r="A450" s="74"/>
      <c r="B450" s="74"/>
      <c r="C450" s="74"/>
      <c r="D450" s="74"/>
      <c r="E450" s="74"/>
      <c r="F450" s="74"/>
      <c r="G450" s="74"/>
      <c r="H450" s="74"/>
      <c r="I450" s="203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>
      <c r="A451" s="74"/>
      <c r="B451" s="74"/>
      <c r="C451" s="74"/>
      <c r="D451" s="74"/>
      <c r="E451" s="74"/>
      <c r="F451" s="74"/>
      <c r="G451" s="74"/>
      <c r="H451" s="74"/>
      <c r="I451" s="203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>
      <c r="A452" s="74"/>
      <c r="B452" s="74"/>
      <c r="C452" s="74"/>
      <c r="D452" s="74"/>
      <c r="E452" s="74"/>
      <c r="F452" s="74"/>
      <c r="G452" s="74"/>
      <c r="H452" s="74"/>
      <c r="I452" s="203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>
      <c r="A453" s="74"/>
      <c r="B453" s="74"/>
      <c r="C453" s="74"/>
      <c r="D453" s="74"/>
      <c r="E453" s="74"/>
      <c r="F453" s="74"/>
      <c r="G453" s="74"/>
      <c r="H453" s="74"/>
      <c r="I453" s="203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>
      <c r="A454" s="74"/>
      <c r="B454" s="74"/>
      <c r="C454" s="74"/>
      <c r="D454" s="74"/>
      <c r="E454" s="74"/>
      <c r="F454" s="74"/>
      <c r="G454" s="74"/>
      <c r="H454" s="74"/>
      <c r="I454" s="203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>
      <c r="A455" s="74"/>
      <c r="B455" s="74"/>
      <c r="C455" s="74"/>
      <c r="D455" s="74"/>
      <c r="E455" s="74"/>
      <c r="F455" s="74"/>
      <c r="G455" s="74"/>
      <c r="H455" s="74"/>
      <c r="I455" s="203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>
      <c r="A456" s="74"/>
      <c r="B456" s="74"/>
      <c r="C456" s="74"/>
      <c r="D456" s="74"/>
      <c r="E456" s="74"/>
      <c r="F456" s="74"/>
      <c r="G456" s="74"/>
      <c r="H456" s="74"/>
      <c r="I456" s="203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>
      <c r="A457" s="74"/>
      <c r="B457" s="74"/>
      <c r="C457" s="74"/>
      <c r="D457" s="74"/>
      <c r="E457" s="74"/>
      <c r="F457" s="74"/>
      <c r="G457" s="74"/>
      <c r="H457" s="74"/>
      <c r="I457" s="203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>
      <c r="A458" s="74"/>
      <c r="B458" s="74"/>
      <c r="C458" s="74"/>
      <c r="D458" s="74"/>
      <c r="E458" s="74"/>
      <c r="F458" s="74"/>
      <c r="G458" s="74"/>
      <c r="H458" s="74"/>
      <c r="I458" s="203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>
      <c r="A459" s="74"/>
      <c r="B459" s="74"/>
      <c r="C459" s="74"/>
      <c r="D459" s="74"/>
      <c r="E459" s="74"/>
      <c r="F459" s="74"/>
      <c r="G459" s="74"/>
      <c r="H459" s="74"/>
      <c r="I459" s="203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>
      <c r="A460" s="74"/>
      <c r="B460" s="74"/>
      <c r="C460" s="74"/>
      <c r="D460" s="74"/>
      <c r="E460" s="74"/>
      <c r="F460" s="74"/>
      <c r="G460" s="74"/>
      <c r="H460" s="74"/>
      <c r="I460" s="203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>
      <c r="A461" s="74"/>
      <c r="B461" s="74"/>
      <c r="C461" s="74"/>
      <c r="D461" s="74"/>
      <c r="E461" s="74"/>
      <c r="F461" s="74"/>
      <c r="G461" s="74"/>
      <c r="H461" s="74"/>
      <c r="I461" s="203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>
      <c r="A462" s="74"/>
      <c r="B462" s="74"/>
      <c r="C462" s="74"/>
      <c r="D462" s="74"/>
      <c r="E462" s="74"/>
      <c r="F462" s="74"/>
      <c r="G462" s="74"/>
      <c r="H462" s="74"/>
      <c r="I462" s="203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>
      <c r="A463" s="74"/>
      <c r="B463" s="74"/>
      <c r="C463" s="74"/>
      <c r="D463" s="74"/>
      <c r="E463" s="74"/>
      <c r="F463" s="74"/>
      <c r="G463" s="74"/>
      <c r="H463" s="74"/>
      <c r="I463" s="203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>
      <c r="A464" s="74"/>
      <c r="B464" s="74"/>
      <c r="C464" s="74"/>
      <c r="D464" s="74"/>
      <c r="E464" s="74"/>
      <c r="F464" s="74"/>
      <c r="G464" s="74"/>
      <c r="H464" s="74"/>
      <c r="I464" s="203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>
      <c r="A465" s="74"/>
      <c r="B465" s="74"/>
      <c r="C465" s="74"/>
      <c r="D465" s="74"/>
      <c r="E465" s="74"/>
      <c r="F465" s="74"/>
      <c r="G465" s="74"/>
      <c r="H465" s="74"/>
      <c r="I465" s="203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>
      <c r="A466" s="74"/>
      <c r="B466" s="74"/>
      <c r="C466" s="74"/>
      <c r="D466" s="74"/>
      <c r="E466" s="74"/>
      <c r="F466" s="74"/>
      <c r="G466" s="74"/>
      <c r="H466" s="74"/>
      <c r="I466" s="203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>
      <c r="A467" s="74"/>
      <c r="B467" s="74"/>
      <c r="C467" s="74"/>
      <c r="D467" s="74"/>
      <c r="E467" s="74"/>
      <c r="F467" s="74"/>
      <c r="G467" s="74"/>
      <c r="H467" s="74"/>
      <c r="I467" s="203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>
      <c r="A468" s="74"/>
      <c r="B468" s="74"/>
      <c r="C468" s="74"/>
      <c r="D468" s="74"/>
      <c r="E468" s="74"/>
      <c r="F468" s="74"/>
      <c r="G468" s="74"/>
      <c r="H468" s="74"/>
      <c r="I468" s="203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>
      <c r="A469" s="74"/>
      <c r="B469" s="74"/>
      <c r="C469" s="74"/>
      <c r="D469" s="74"/>
      <c r="E469" s="74"/>
      <c r="F469" s="74"/>
      <c r="G469" s="74"/>
      <c r="H469" s="74"/>
      <c r="I469" s="203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>
      <c r="A470" s="74"/>
      <c r="B470" s="74"/>
      <c r="C470" s="74"/>
      <c r="D470" s="74"/>
      <c r="E470" s="74"/>
      <c r="F470" s="74"/>
      <c r="G470" s="74"/>
      <c r="H470" s="74"/>
      <c r="I470" s="203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>
      <c r="A471" s="74"/>
      <c r="B471" s="74"/>
      <c r="C471" s="74"/>
      <c r="D471" s="74"/>
      <c r="E471" s="74"/>
      <c r="F471" s="74"/>
      <c r="G471" s="74"/>
      <c r="H471" s="74"/>
      <c r="I471" s="203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>
      <c r="A472" s="74"/>
      <c r="B472" s="74"/>
      <c r="C472" s="74"/>
      <c r="D472" s="74"/>
      <c r="E472" s="74"/>
      <c r="F472" s="74"/>
      <c r="G472" s="74"/>
      <c r="H472" s="74"/>
      <c r="I472" s="203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>
      <c r="A473" s="74"/>
      <c r="B473" s="74"/>
      <c r="C473" s="74"/>
      <c r="D473" s="74"/>
      <c r="E473" s="74"/>
      <c r="F473" s="74"/>
      <c r="G473" s="74"/>
      <c r="H473" s="74"/>
      <c r="I473" s="203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>
      <c r="A474" s="74"/>
      <c r="B474" s="74"/>
      <c r="C474" s="74"/>
      <c r="D474" s="74"/>
      <c r="E474" s="74"/>
      <c r="F474" s="74"/>
      <c r="G474" s="74"/>
      <c r="H474" s="74"/>
      <c r="I474" s="203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>
      <c r="A475" s="74"/>
      <c r="B475" s="74"/>
      <c r="C475" s="74"/>
      <c r="D475" s="74"/>
      <c r="E475" s="74"/>
      <c r="F475" s="74"/>
      <c r="G475" s="74"/>
      <c r="H475" s="74"/>
      <c r="I475" s="203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>
      <c r="A476" s="74"/>
      <c r="B476" s="74"/>
      <c r="C476" s="74"/>
      <c r="D476" s="74"/>
      <c r="E476" s="74"/>
      <c r="F476" s="74"/>
      <c r="G476" s="74"/>
      <c r="H476" s="74"/>
      <c r="I476" s="203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>
      <c r="A477" s="74"/>
      <c r="B477" s="74"/>
      <c r="C477" s="74"/>
      <c r="D477" s="74"/>
      <c r="E477" s="74"/>
      <c r="F477" s="74"/>
      <c r="G477" s="74"/>
      <c r="H477" s="74"/>
      <c r="I477" s="203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>
      <c r="A478" s="74"/>
      <c r="B478" s="74"/>
      <c r="C478" s="74"/>
      <c r="D478" s="74"/>
      <c r="E478" s="74"/>
      <c r="F478" s="74"/>
      <c r="G478" s="74"/>
      <c r="H478" s="74"/>
      <c r="I478" s="203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>
      <c r="A479" s="74"/>
      <c r="B479" s="74"/>
      <c r="C479" s="74"/>
      <c r="D479" s="74"/>
      <c r="E479" s="74"/>
      <c r="F479" s="74"/>
      <c r="G479" s="74"/>
      <c r="H479" s="74"/>
      <c r="I479" s="203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>
      <c r="A480" s="74"/>
      <c r="B480" s="74"/>
      <c r="C480" s="74"/>
      <c r="D480" s="74"/>
      <c r="E480" s="74"/>
      <c r="F480" s="74"/>
      <c r="G480" s="74"/>
      <c r="H480" s="74"/>
      <c r="I480" s="203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>
      <c r="A481" s="74"/>
      <c r="B481" s="74"/>
      <c r="C481" s="74"/>
      <c r="D481" s="74"/>
      <c r="E481" s="74"/>
      <c r="F481" s="74"/>
      <c r="G481" s="74"/>
      <c r="H481" s="74"/>
      <c r="I481" s="203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>
      <c r="A482" s="74"/>
      <c r="B482" s="74"/>
      <c r="C482" s="74"/>
      <c r="D482" s="74"/>
      <c r="E482" s="74"/>
      <c r="F482" s="74"/>
      <c r="G482" s="74"/>
      <c r="H482" s="74"/>
      <c r="I482" s="203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>
      <c r="A483" s="74"/>
      <c r="B483" s="74"/>
      <c r="C483" s="74"/>
      <c r="D483" s="74"/>
      <c r="E483" s="74"/>
      <c r="F483" s="74"/>
      <c r="G483" s="74"/>
      <c r="H483" s="74"/>
      <c r="I483" s="203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>
      <c r="A484" s="74"/>
      <c r="B484" s="74"/>
      <c r="C484" s="74"/>
      <c r="D484" s="74"/>
      <c r="E484" s="74"/>
      <c r="F484" s="74"/>
      <c r="G484" s="74"/>
      <c r="H484" s="74"/>
      <c r="I484" s="203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>
      <c r="A485" s="74"/>
      <c r="B485" s="74"/>
      <c r="C485" s="74"/>
      <c r="D485" s="74"/>
      <c r="E485" s="74"/>
      <c r="F485" s="74"/>
      <c r="G485" s="74"/>
      <c r="H485" s="74"/>
      <c r="I485" s="203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>
      <c r="A486" s="74"/>
      <c r="B486" s="74"/>
      <c r="C486" s="74"/>
      <c r="D486" s="74"/>
      <c r="E486" s="74"/>
      <c r="F486" s="74"/>
      <c r="G486" s="74"/>
      <c r="H486" s="74"/>
      <c r="I486" s="203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>
      <c r="A487" s="74"/>
      <c r="B487" s="74"/>
      <c r="C487" s="74"/>
      <c r="D487" s="74"/>
      <c r="E487" s="74"/>
      <c r="F487" s="74"/>
      <c r="G487" s="74"/>
      <c r="H487" s="74"/>
      <c r="I487" s="203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>
      <c r="A488" s="74"/>
      <c r="B488" s="74"/>
      <c r="C488" s="74"/>
      <c r="D488" s="74"/>
      <c r="E488" s="74"/>
      <c r="F488" s="74"/>
      <c r="G488" s="74"/>
      <c r="H488" s="74"/>
      <c r="I488" s="203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>
      <c r="A489" s="74"/>
      <c r="B489" s="74"/>
      <c r="C489" s="74"/>
      <c r="D489" s="74"/>
      <c r="E489" s="74"/>
      <c r="F489" s="74"/>
      <c r="G489" s="74"/>
      <c r="H489" s="74"/>
      <c r="I489" s="203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>
      <c r="A490" s="74"/>
      <c r="B490" s="74"/>
      <c r="C490" s="74"/>
      <c r="D490" s="74"/>
      <c r="E490" s="74"/>
      <c r="F490" s="74"/>
      <c r="G490" s="74"/>
      <c r="H490" s="74"/>
      <c r="I490" s="203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>
      <c r="A491" s="74"/>
      <c r="B491" s="74"/>
      <c r="C491" s="74"/>
      <c r="D491" s="74"/>
      <c r="E491" s="74"/>
      <c r="F491" s="74"/>
      <c r="G491" s="74"/>
      <c r="H491" s="74"/>
      <c r="I491" s="203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>
      <c r="A492" s="74"/>
      <c r="B492" s="74"/>
      <c r="C492" s="74"/>
      <c r="D492" s="74"/>
      <c r="E492" s="74"/>
      <c r="F492" s="74"/>
      <c r="G492" s="74"/>
      <c r="H492" s="74"/>
      <c r="I492" s="203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>
      <c r="A493" s="74"/>
      <c r="B493" s="74"/>
      <c r="C493" s="74"/>
      <c r="D493" s="74"/>
      <c r="E493" s="74"/>
      <c r="F493" s="74"/>
      <c r="G493" s="74"/>
      <c r="H493" s="74"/>
      <c r="I493" s="203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>
      <c r="A494" s="74"/>
      <c r="B494" s="74"/>
      <c r="C494" s="74"/>
      <c r="D494" s="74"/>
      <c r="E494" s="74"/>
      <c r="F494" s="74"/>
      <c r="G494" s="74"/>
      <c r="H494" s="74"/>
      <c r="I494" s="203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>
      <c r="A495" s="74"/>
      <c r="B495" s="74"/>
      <c r="C495" s="74"/>
      <c r="D495" s="74"/>
      <c r="E495" s="74"/>
      <c r="F495" s="74"/>
      <c r="G495" s="74"/>
      <c r="H495" s="74"/>
      <c r="I495" s="203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>
      <c r="A496" s="74"/>
      <c r="B496" s="74"/>
      <c r="C496" s="74"/>
      <c r="D496" s="74"/>
      <c r="E496" s="74"/>
      <c r="F496" s="74"/>
      <c r="G496" s="74"/>
      <c r="H496" s="74"/>
      <c r="I496" s="203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>
      <c r="A497" s="74"/>
      <c r="B497" s="74"/>
      <c r="C497" s="74"/>
      <c r="D497" s="74"/>
      <c r="E497" s="74"/>
      <c r="F497" s="74"/>
      <c r="G497" s="74"/>
      <c r="H497" s="74"/>
      <c r="I497" s="203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>
      <c r="A498" s="74"/>
      <c r="B498" s="74"/>
      <c r="C498" s="74"/>
      <c r="D498" s="74"/>
      <c r="E498" s="74"/>
      <c r="F498" s="74"/>
      <c r="G498" s="74"/>
      <c r="H498" s="74"/>
      <c r="I498" s="203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>
      <c r="A499" s="74"/>
      <c r="B499" s="74"/>
      <c r="C499" s="74"/>
      <c r="D499" s="74"/>
      <c r="E499" s="74"/>
      <c r="F499" s="74"/>
      <c r="G499" s="74"/>
      <c r="H499" s="74"/>
      <c r="I499" s="203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>
      <c r="A500" s="74"/>
      <c r="B500" s="74"/>
      <c r="C500" s="74"/>
      <c r="D500" s="74"/>
      <c r="E500" s="74"/>
      <c r="F500" s="74"/>
      <c r="G500" s="74"/>
      <c r="H500" s="74"/>
      <c r="I500" s="203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>
      <c r="A501" s="74"/>
      <c r="B501" s="74"/>
      <c r="C501" s="74"/>
      <c r="D501" s="74"/>
      <c r="E501" s="74"/>
      <c r="F501" s="74"/>
      <c r="G501" s="74"/>
      <c r="H501" s="74"/>
      <c r="I501" s="203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>
      <c r="A502" s="74"/>
      <c r="B502" s="74"/>
      <c r="C502" s="74"/>
      <c r="D502" s="74"/>
      <c r="E502" s="74"/>
      <c r="F502" s="74"/>
      <c r="G502" s="74"/>
      <c r="H502" s="74"/>
      <c r="I502" s="203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>
      <c r="A503" s="74"/>
      <c r="B503" s="74"/>
      <c r="C503" s="74"/>
      <c r="D503" s="74"/>
      <c r="E503" s="74"/>
      <c r="F503" s="74"/>
      <c r="G503" s="74"/>
      <c r="H503" s="74"/>
      <c r="I503" s="203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>
      <c r="A504" s="74"/>
      <c r="B504" s="74"/>
      <c r="C504" s="74"/>
      <c r="D504" s="74"/>
      <c r="E504" s="74"/>
      <c r="F504" s="74"/>
      <c r="G504" s="74"/>
      <c r="H504" s="74"/>
      <c r="I504" s="203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>
      <c r="A505" s="74"/>
      <c r="B505" s="74"/>
      <c r="C505" s="74"/>
      <c r="D505" s="74"/>
      <c r="E505" s="74"/>
      <c r="F505" s="74"/>
      <c r="G505" s="74"/>
      <c r="H505" s="74"/>
      <c r="I505" s="203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>
      <c r="A506" s="74"/>
      <c r="B506" s="74"/>
      <c r="C506" s="74"/>
      <c r="D506" s="74"/>
      <c r="E506" s="74"/>
      <c r="F506" s="74"/>
      <c r="G506" s="74"/>
      <c r="H506" s="74"/>
      <c r="I506" s="203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>
      <c r="A507" s="74"/>
      <c r="B507" s="74"/>
      <c r="C507" s="74"/>
      <c r="D507" s="74"/>
      <c r="E507" s="74"/>
      <c r="F507" s="74"/>
      <c r="G507" s="74"/>
      <c r="H507" s="74"/>
      <c r="I507" s="203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>
      <c r="A508" s="74"/>
      <c r="B508" s="74"/>
      <c r="C508" s="74"/>
      <c r="D508" s="74"/>
      <c r="E508" s="74"/>
      <c r="F508" s="74"/>
      <c r="G508" s="74"/>
      <c r="H508" s="74"/>
      <c r="I508" s="203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>
      <c r="A509" s="74"/>
      <c r="B509" s="74"/>
      <c r="C509" s="74"/>
      <c r="D509" s="74"/>
      <c r="E509" s="74"/>
      <c r="F509" s="74"/>
      <c r="G509" s="74"/>
      <c r="H509" s="74"/>
      <c r="I509" s="203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>
      <c r="A510" s="74"/>
      <c r="B510" s="74"/>
      <c r="C510" s="74"/>
      <c r="D510" s="74"/>
      <c r="E510" s="74"/>
      <c r="F510" s="74"/>
      <c r="G510" s="74"/>
      <c r="H510" s="74"/>
      <c r="I510" s="203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>
      <c r="A511" s="74"/>
      <c r="B511" s="74"/>
      <c r="C511" s="74"/>
      <c r="D511" s="74"/>
      <c r="E511" s="74"/>
      <c r="F511" s="74"/>
      <c r="G511" s="74"/>
      <c r="H511" s="74"/>
      <c r="I511" s="203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>
      <c r="A512" s="74"/>
      <c r="B512" s="74"/>
      <c r="C512" s="74"/>
      <c r="D512" s="74"/>
      <c r="E512" s="74"/>
      <c r="F512" s="74"/>
      <c r="G512" s="74"/>
      <c r="H512" s="74"/>
      <c r="I512" s="203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>
      <c r="A513" s="74"/>
      <c r="B513" s="74"/>
      <c r="C513" s="74"/>
      <c r="D513" s="74"/>
      <c r="E513" s="74"/>
      <c r="F513" s="74"/>
      <c r="G513" s="74"/>
      <c r="H513" s="74"/>
      <c r="I513" s="203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>
      <c r="A514" s="74"/>
      <c r="B514" s="74"/>
      <c r="C514" s="74"/>
      <c r="D514" s="74"/>
      <c r="E514" s="74"/>
      <c r="F514" s="74"/>
      <c r="G514" s="74"/>
      <c r="H514" s="74"/>
      <c r="I514" s="203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>
      <c r="A515" s="74"/>
      <c r="B515" s="74"/>
      <c r="C515" s="74"/>
      <c r="D515" s="74"/>
      <c r="E515" s="74"/>
      <c r="F515" s="74"/>
      <c r="G515" s="74"/>
      <c r="H515" s="74"/>
      <c r="I515" s="203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>
      <c r="A516" s="74"/>
      <c r="B516" s="74"/>
      <c r="C516" s="74"/>
      <c r="D516" s="74"/>
      <c r="E516" s="74"/>
      <c r="F516" s="74"/>
      <c r="G516" s="74"/>
      <c r="H516" s="74"/>
      <c r="I516" s="203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>
      <c r="A517" s="74"/>
      <c r="B517" s="74"/>
      <c r="C517" s="74"/>
      <c r="D517" s="74"/>
      <c r="E517" s="74"/>
      <c r="F517" s="74"/>
      <c r="G517" s="74"/>
      <c r="H517" s="74"/>
      <c r="I517" s="203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>
      <c r="A518" s="74"/>
      <c r="B518" s="74"/>
      <c r="C518" s="74"/>
      <c r="D518" s="74"/>
      <c r="E518" s="74"/>
      <c r="F518" s="74"/>
      <c r="G518" s="74"/>
      <c r="H518" s="74"/>
      <c r="I518" s="203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>
      <c r="A519" s="74"/>
      <c r="B519" s="74"/>
      <c r="C519" s="74"/>
      <c r="D519" s="74"/>
      <c r="E519" s="74"/>
      <c r="F519" s="74"/>
      <c r="G519" s="74"/>
      <c r="H519" s="74"/>
      <c r="I519" s="203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>
      <c r="A520" s="74"/>
      <c r="B520" s="74"/>
      <c r="C520" s="74"/>
      <c r="D520" s="74"/>
      <c r="E520" s="74"/>
      <c r="F520" s="74"/>
      <c r="G520" s="74"/>
      <c r="H520" s="74"/>
      <c r="I520" s="203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>
      <c r="A521" s="74"/>
      <c r="B521" s="74"/>
      <c r="C521" s="74"/>
      <c r="D521" s="74"/>
      <c r="E521" s="74"/>
      <c r="F521" s="74"/>
      <c r="G521" s="74"/>
      <c r="H521" s="74"/>
      <c r="I521" s="203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>
      <c r="A522" s="74"/>
      <c r="B522" s="74"/>
      <c r="C522" s="74"/>
      <c r="D522" s="74"/>
      <c r="E522" s="74"/>
      <c r="F522" s="74"/>
      <c r="G522" s="74"/>
      <c r="H522" s="74"/>
      <c r="I522" s="203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>
      <c r="A523" s="74"/>
      <c r="B523" s="74"/>
      <c r="C523" s="74"/>
      <c r="D523" s="74"/>
      <c r="E523" s="74"/>
      <c r="F523" s="74"/>
      <c r="G523" s="74"/>
      <c r="H523" s="74"/>
      <c r="I523" s="203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>
      <c r="A524" s="74"/>
      <c r="B524" s="74"/>
      <c r="C524" s="74"/>
      <c r="D524" s="74"/>
      <c r="E524" s="74"/>
      <c r="F524" s="74"/>
      <c r="G524" s="74"/>
      <c r="H524" s="74"/>
      <c r="I524" s="203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>
      <c r="A525" s="74"/>
      <c r="B525" s="74"/>
      <c r="C525" s="74"/>
      <c r="D525" s="74"/>
      <c r="E525" s="74"/>
      <c r="F525" s="74"/>
      <c r="G525" s="74"/>
      <c r="H525" s="74"/>
      <c r="I525" s="203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>
      <c r="A526" s="74"/>
      <c r="B526" s="74"/>
      <c r="C526" s="74"/>
      <c r="D526" s="74"/>
      <c r="E526" s="74"/>
      <c r="F526" s="74"/>
      <c r="G526" s="74"/>
      <c r="H526" s="74"/>
      <c r="I526" s="203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>
      <c r="A527" s="74"/>
      <c r="B527" s="74"/>
      <c r="C527" s="74"/>
      <c r="D527" s="74"/>
      <c r="E527" s="74"/>
      <c r="F527" s="74"/>
      <c r="G527" s="74"/>
      <c r="H527" s="74"/>
      <c r="I527" s="203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>
      <c r="A528" s="74"/>
      <c r="B528" s="74"/>
      <c r="C528" s="74"/>
      <c r="D528" s="74"/>
      <c r="E528" s="74"/>
      <c r="F528" s="74"/>
      <c r="G528" s="74"/>
      <c r="H528" s="74"/>
      <c r="I528" s="203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>
      <c r="A529" s="74"/>
      <c r="B529" s="74"/>
      <c r="C529" s="74"/>
      <c r="D529" s="74"/>
      <c r="E529" s="74"/>
      <c r="F529" s="74"/>
      <c r="G529" s="74"/>
      <c r="H529" s="74"/>
      <c r="I529" s="203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>
      <c r="A530" s="74"/>
      <c r="B530" s="74"/>
      <c r="C530" s="74"/>
      <c r="D530" s="74"/>
      <c r="E530" s="74"/>
      <c r="F530" s="74"/>
      <c r="G530" s="74"/>
      <c r="H530" s="74"/>
      <c r="I530" s="203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>
      <c r="A531" s="74"/>
      <c r="B531" s="74"/>
      <c r="C531" s="74"/>
      <c r="D531" s="74"/>
      <c r="E531" s="74"/>
      <c r="F531" s="74"/>
      <c r="G531" s="74"/>
      <c r="H531" s="74"/>
      <c r="I531" s="203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>
      <c r="A532" s="74"/>
      <c r="B532" s="74"/>
      <c r="C532" s="74"/>
      <c r="D532" s="74"/>
      <c r="E532" s="74"/>
      <c r="F532" s="74"/>
      <c r="G532" s="74"/>
      <c r="H532" s="74"/>
      <c r="I532" s="203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>
      <c r="A533" s="74"/>
      <c r="B533" s="74"/>
      <c r="C533" s="74"/>
      <c r="D533" s="74"/>
      <c r="E533" s="74"/>
      <c r="F533" s="74"/>
      <c r="G533" s="74"/>
      <c r="H533" s="74"/>
      <c r="I533" s="203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>
      <c r="A534" s="74"/>
      <c r="B534" s="74"/>
      <c r="C534" s="74"/>
      <c r="D534" s="74"/>
      <c r="E534" s="74"/>
      <c r="F534" s="74"/>
      <c r="G534" s="74"/>
      <c r="H534" s="74"/>
      <c r="I534" s="203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>
      <c r="A535" s="74"/>
      <c r="B535" s="74"/>
      <c r="C535" s="74"/>
      <c r="D535" s="74"/>
      <c r="E535" s="74"/>
      <c r="F535" s="74"/>
      <c r="G535" s="74"/>
      <c r="H535" s="74"/>
      <c r="I535" s="203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>
      <c r="A536" s="74"/>
      <c r="B536" s="74"/>
      <c r="C536" s="74"/>
      <c r="D536" s="74"/>
      <c r="E536" s="74"/>
      <c r="F536" s="74"/>
      <c r="G536" s="74"/>
      <c r="H536" s="74"/>
      <c r="I536" s="203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>
      <c r="A537" s="74"/>
      <c r="B537" s="74"/>
      <c r="C537" s="74"/>
      <c r="D537" s="74"/>
      <c r="E537" s="74"/>
      <c r="F537" s="74"/>
      <c r="G537" s="74"/>
      <c r="H537" s="74"/>
      <c r="I537" s="203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>
      <c r="A538" s="74"/>
      <c r="B538" s="74"/>
      <c r="C538" s="74"/>
      <c r="D538" s="74"/>
      <c r="E538" s="74"/>
      <c r="F538" s="74"/>
      <c r="G538" s="74"/>
      <c r="H538" s="74"/>
      <c r="I538" s="203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>
      <c r="A539" s="74"/>
      <c r="B539" s="74"/>
      <c r="C539" s="74"/>
      <c r="D539" s="74"/>
      <c r="E539" s="74"/>
      <c r="F539" s="74"/>
      <c r="G539" s="74"/>
      <c r="H539" s="74"/>
      <c r="I539" s="203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>
      <c r="A540" s="74"/>
      <c r="B540" s="74"/>
      <c r="C540" s="74"/>
      <c r="D540" s="74"/>
      <c r="E540" s="74"/>
      <c r="F540" s="74"/>
      <c r="G540" s="74"/>
      <c r="H540" s="74"/>
      <c r="I540" s="203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>
      <c r="A541" s="74"/>
      <c r="B541" s="74"/>
      <c r="C541" s="74"/>
      <c r="D541" s="74"/>
      <c r="E541" s="74"/>
      <c r="F541" s="74"/>
      <c r="G541" s="74"/>
      <c r="H541" s="74"/>
      <c r="I541" s="203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>
      <c r="A542" s="74"/>
      <c r="B542" s="74"/>
      <c r="C542" s="74"/>
      <c r="D542" s="74"/>
      <c r="E542" s="74"/>
      <c r="F542" s="74"/>
      <c r="G542" s="74"/>
      <c r="H542" s="74"/>
      <c r="I542" s="203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>
      <c r="A543" s="74"/>
      <c r="B543" s="74"/>
      <c r="C543" s="74"/>
      <c r="D543" s="74"/>
      <c r="E543" s="74"/>
      <c r="F543" s="74"/>
      <c r="G543" s="74"/>
      <c r="H543" s="74"/>
      <c r="I543" s="203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>
      <c r="A544" s="74"/>
      <c r="B544" s="74"/>
      <c r="C544" s="74"/>
      <c r="D544" s="74"/>
      <c r="E544" s="74"/>
      <c r="F544" s="74"/>
      <c r="G544" s="74"/>
      <c r="H544" s="74"/>
      <c r="I544" s="203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>
      <c r="A545" s="74"/>
      <c r="B545" s="74"/>
      <c r="C545" s="74"/>
      <c r="D545" s="74"/>
      <c r="E545" s="74"/>
      <c r="F545" s="74"/>
      <c r="G545" s="74"/>
      <c r="H545" s="74"/>
      <c r="I545" s="203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>
      <c r="A546" s="74"/>
      <c r="B546" s="74"/>
      <c r="C546" s="74"/>
      <c r="D546" s="74"/>
      <c r="E546" s="74"/>
      <c r="F546" s="74"/>
      <c r="G546" s="74"/>
      <c r="H546" s="74"/>
      <c r="I546" s="203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>
      <c r="A547" s="74"/>
      <c r="B547" s="74"/>
      <c r="C547" s="74"/>
      <c r="D547" s="74"/>
      <c r="E547" s="74"/>
      <c r="F547" s="74"/>
      <c r="G547" s="74"/>
      <c r="H547" s="74"/>
      <c r="I547" s="203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>
      <c r="A548" s="74"/>
      <c r="B548" s="74"/>
      <c r="C548" s="74"/>
      <c r="D548" s="74"/>
      <c r="E548" s="74"/>
      <c r="F548" s="74"/>
      <c r="G548" s="74"/>
      <c r="H548" s="74"/>
      <c r="I548" s="203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>
      <c r="A549" s="74"/>
      <c r="B549" s="74"/>
      <c r="C549" s="74"/>
      <c r="D549" s="74"/>
      <c r="E549" s="74"/>
      <c r="F549" s="74"/>
      <c r="G549" s="74"/>
      <c r="H549" s="74"/>
      <c r="I549" s="203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>
      <c r="A550" s="74"/>
      <c r="B550" s="74"/>
      <c r="C550" s="74"/>
      <c r="D550" s="74"/>
      <c r="E550" s="74"/>
      <c r="F550" s="74"/>
      <c r="G550" s="74"/>
      <c r="H550" s="74"/>
      <c r="I550" s="203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>
      <c r="A551" s="74"/>
      <c r="B551" s="74"/>
      <c r="C551" s="74"/>
      <c r="D551" s="74"/>
      <c r="E551" s="74"/>
      <c r="F551" s="74"/>
      <c r="G551" s="74"/>
      <c r="H551" s="74"/>
      <c r="I551" s="203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>
      <c r="A552" s="74"/>
      <c r="B552" s="74"/>
      <c r="C552" s="74"/>
      <c r="D552" s="74"/>
      <c r="E552" s="74"/>
      <c r="F552" s="74"/>
      <c r="G552" s="74"/>
      <c r="H552" s="74"/>
      <c r="I552" s="203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>
      <c r="A553" s="74"/>
      <c r="B553" s="74"/>
      <c r="C553" s="74"/>
      <c r="D553" s="74"/>
      <c r="E553" s="74"/>
      <c r="F553" s="74"/>
      <c r="G553" s="74"/>
      <c r="H553" s="74"/>
      <c r="I553" s="203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>
      <c r="A554" s="74"/>
      <c r="B554" s="74"/>
      <c r="C554" s="74"/>
      <c r="D554" s="74"/>
      <c r="E554" s="74"/>
      <c r="F554" s="74"/>
      <c r="G554" s="74"/>
      <c r="H554" s="74"/>
      <c r="I554" s="203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>
      <c r="A555" s="74"/>
      <c r="B555" s="74"/>
      <c r="C555" s="74"/>
      <c r="D555" s="74"/>
      <c r="E555" s="74"/>
      <c r="F555" s="74"/>
      <c r="G555" s="74"/>
      <c r="H555" s="74"/>
      <c r="I555" s="203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>
      <c r="A556" s="74"/>
      <c r="B556" s="74"/>
      <c r="C556" s="74"/>
      <c r="D556" s="74"/>
      <c r="E556" s="74"/>
      <c r="F556" s="74"/>
      <c r="G556" s="74"/>
      <c r="H556" s="74"/>
      <c r="I556" s="203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>
      <c r="A557" s="74"/>
      <c r="B557" s="74"/>
      <c r="C557" s="74"/>
      <c r="D557" s="74"/>
      <c r="E557" s="74"/>
      <c r="F557" s="74"/>
      <c r="G557" s="74"/>
      <c r="H557" s="74"/>
      <c r="I557" s="203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>
      <c r="A558" s="74"/>
      <c r="B558" s="74"/>
      <c r="C558" s="74"/>
      <c r="D558" s="74"/>
      <c r="E558" s="74"/>
      <c r="F558" s="74"/>
      <c r="G558" s="74"/>
      <c r="H558" s="74"/>
      <c r="I558" s="203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>
      <c r="A559" s="74"/>
      <c r="B559" s="74"/>
      <c r="C559" s="74"/>
      <c r="D559" s="74"/>
      <c r="E559" s="74"/>
      <c r="F559" s="74"/>
      <c r="G559" s="74"/>
      <c r="H559" s="74"/>
      <c r="I559" s="203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>
      <c r="A560" s="74"/>
      <c r="B560" s="74"/>
      <c r="C560" s="74"/>
      <c r="D560" s="74"/>
      <c r="E560" s="74"/>
      <c r="F560" s="74"/>
      <c r="G560" s="74"/>
      <c r="H560" s="74"/>
      <c r="I560" s="203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>
      <c r="A561" s="74"/>
      <c r="B561" s="74"/>
      <c r="C561" s="74"/>
      <c r="D561" s="74"/>
      <c r="E561" s="74"/>
      <c r="F561" s="74"/>
      <c r="G561" s="74"/>
      <c r="H561" s="74"/>
      <c r="I561" s="203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>
      <c r="A562" s="74"/>
      <c r="B562" s="74"/>
      <c r="C562" s="74"/>
      <c r="D562" s="74"/>
      <c r="E562" s="74"/>
      <c r="F562" s="74"/>
      <c r="G562" s="74"/>
      <c r="H562" s="74"/>
      <c r="I562" s="203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>
      <c r="A563" s="74"/>
      <c r="B563" s="74"/>
      <c r="C563" s="74"/>
      <c r="D563" s="74"/>
      <c r="E563" s="74"/>
      <c r="F563" s="74"/>
      <c r="G563" s="74"/>
      <c r="H563" s="74"/>
      <c r="I563" s="203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>
      <c r="A564" s="74"/>
      <c r="B564" s="74"/>
      <c r="C564" s="74"/>
      <c r="D564" s="74"/>
      <c r="E564" s="74"/>
      <c r="F564" s="74"/>
      <c r="G564" s="74"/>
      <c r="H564" s="74"/>
      <c r="I564" s="203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>
      <c r="A565" s="74"/>
      <c r="B565" s="74"/>
      <c r="C565" s="74"/>
      <c r="D565" s="74"/>
      <c r="E565" s="74"/>
      <c r="F565" s="74"/>
      <c r="G565" s="74"/>
      <c r="H565" s="74"/>
      <c r="I565" s="203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>
      <c r="A566" s="74"/>
      <c r="B566" s="74"/>
      <c r="C566" s="74"/>
      <c r="D566" s="74"/>
      <c r="E566" s="74"/>
      <c r="F566" s="74"/>
      <c r="G566" s="74"/>
      <c r="H566" s="74"/>
      <c r="I566" s="203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>
      <c r="A567" s="74"/>
      <c r="B567" s="74"/>
      <c r="C567" s="74"/>
      <c r="D567" s="74"/>
      <c r="E567" s="74"/>
      <c r="F567" s="74"/>
      <c r="G567" s="74"/>
      <c r="H567" s="74"/>
      <c r="I567" s="203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>
      <c r="A568" s="74"/>
      <c r="B568" s="74"/>
      <c r="C568" s="74"/>
      <c r="D568" s="74"/>
      <c r="E568" s="74"/>
      <c r="F568" s="74"/>
      <c r="G568" s="74"/>
      <c r="H568" s="74"/>
      <c r="I568" s="203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>
      <c r="A569" s="74"/>
      <c r="B569" s="74"/>
      <c r="C569" s="74"/>
      <c r="D569" s="74"/>
      <c r="E569" s="74"/>
      <c r="F569" s="74"/>
      <c r="G569" s="74"/>
      <c r="H569" s="74"/>
      <c r="I569" s="203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>
      <c r="A570" s="74"/>
      <c r="B570" s="74"/>
      <c r="C570" s="74"/>
      <c r="D570" s="74"/>
      <c r="E570" s="74"/>
      <c r="F570" s="74"/>
      <c r="G570" s="74"/>
      <c r="H570" s="74"/>
      <c r="I570" s="203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>
      <c r="A571" s="74"/>
      <c r="B571" s="74"/>
      <c r="C571" s="74"/>
      <c r="D571" s="74"/>
      <c r="E571" s="74"/>
      <c r="F571" s="74"/>
      <c r="G571" s="74"/>
      <c r="H571" s="74"/>
      <c r="I571" s="203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>
      <c r="A572" s="74"/>
      <c r="B572" s="74"/>
      <c r="C572" s="74"/>
      <c r="D572" s="74"/>
      <c r="E572" s="74"/>
      <c r="F572" s="74"/>
      <c r="G572" s="74"/>
      <c r="H572" s="74"/>
      <c r="I572" s="203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>
      <c r="A573" s="74"/>
      <c r="B573" s="74"/>
      <c r="C573" s="74"/>
      <c r="D573" s="74"/>
      <c r="E573" s="74"/>
      <c r="F573" s="74"/>
      <c r="G573" s="74"/>
      <c r="H573" s="74"/>
      <c r="I573" s="203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>
      <c r="A574" s="74"/>
      <c r="B574" s="74"/>
      <c r="C574" s="74"/>
      <c r="D574" s="74"/>
      <c r="E574" s="74"/>
      <c r="F574" s="74"/>
      <c r="G574" s="74"/>
      <c r="H574" s="74"/>
      <c r="I574" s="203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>
      <c r="A575" s="74"/>
      <c r="B575" s="74"/>
      <c r="C575" s="74"/>
      <c r="D575" s="74"/>
      <c r="E575" s="74"/>
      <c r="F575" s="74"/>
      <c r="G575" s="74"/>
      <c r="H575" s="74"/>
      <c r="I575" s="203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>
      <c r="A576" s="74"/>
      <c r="B576" s="74"/>
      <c r="C576" s="74"/>
      <c r="D576" s="74"/>
      <c r="E576" s="74"/>
      <c r="F576" s="74"/>
      <c r="G576" s="74"/>
      <c r="H576" s="74"/>
      <c r="I576" s="203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>
      <c r="A577" s="74"/>
      <c r="B577" s="74"/>
      <c r="C577" s="74"/>
      <c r="D577" s="74"/>
      <c r="E577" s="74"/>
      <c r="F577" s="74"/>
      <c r="G577" s="74"/>
      <c r="H577" s="74"/>
      <c r="I577" s="203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>
      <c r="A578" s="74"/>
      <c r="B578" s="74"/>
      <c r="C578" s="74"/>
      <c r="D578" s="74"/>
      <c r="E578" s="74"/>
      <c r="F578" s="74"/>
      <c r="G578" s="74"/>
      <c r="H578" s="74"/>
      <c r="I578" s="203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>
      <c r="A579" s="74"/>
      <c r="B579" s="74"/>
      <c r="C579" s="74"/>
      <c r="D579" s="74"/>
      <c r="E579" s="74"/>
      <c r="F579" s="74"/>
      <c r="G579" s="74"/>
      <c r="H579" s="74"/>
      <c r="I579" s="203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>
      <c r="A580" s="74"/>
      <c r="B580" s="74"/>
      <c r="C580" s="74"/>
      <c r="D580" s="74"/>
      <c r="E580" s="74"/>
      <c r="F580" s="74"/>
      <c r="G580" s="74"/>
      <c r="H580" s="74"/>
      <c r="I580" s="203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>
      <c r="A581" s="74"/>
      <c r="B581" s="74"/>
      <c r="C581" s="74"/>
      <c r="D581" s="74"/>
      <c r="E581" s="74"/>
      <c r="F581" s="74"/>
      <c r="G581" s="74"/>
      <c r="H581" s="74"/>
      <c r="I581" s="203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>
      <c r="A582" s="74"/>
      <c r="B582" s="74"/>
      <c r="C582" s="74"/>
      <c r="D582" s="74"/>
      <c r="E582" s="74"/>
      <c r="F582" s="74"/>
      <c r="G582" s="74"/>
      <c r="H582" s="74"/>
      <c r="I582" s="203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>
      <c r="A583" s="74"/>
      <c r="B583" s="74"/>
      <c r="C583" s="74"/>
      <c r="D583" s="74"/>
      <c r="E583" s="74"/>
      <c r="F583" s="74"/>
      <c r="G583" s="74"/>
      <c r="H583" s="74"/>
      <c r="I583" s="203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>
      <c r="A584" s="74"/>
      <c r="B584" s="74"/>
      <c r="C584" s="74"/>
      <c r="D584" s="74"/>
      <c r="E584" s="74"/>
      <c r="F584" s="74"/>
      <c r="G584" s="74"/>
      <c r="H584" s="74"/>
      <c r="I584" s="203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>
      <c r="A585" s="74"/>
      <c r="B585" s="74"/>
      <c r="C585" s="74"/>
      <c r="D585" s="74"/>
      <c r="E585" s="74"/>
      <c r="F585" s="74"/>
      <c r="G585" s="74"/>
      <c r="H585" s="74"/>
      <c r="I585" s="203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>
      <c r="A586" s="74"/>
      <c r="B586" s="74"/>
      <c r="C586" s="74"/>
      <c r="D586" s="74"/>
      <c r="E586" s="74"/>
      <c r="F586" s="74"/>
      <c r="G586" s="74"/>
      <c r="H586" s="74"/>
      <c r="I586" s="203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>
      <c r="A587" s="74"/>
      <c r="B587" s="74"/>
      <c r="C587" s="74"/>
      <c r="D587" s="74"/>
      <c r="E587" s="74"/>
      <c r="F587" s="74"/>
      <c r="G587" s="74"/>
      <c r="H587" s="74"/>
      <c r="I587" s="203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>
      <c r="A588" s="74"/>
      <c r="B588" s="74"/>
      <c r="C588" s="74"/>
      <c r="D588" s="74"/>
      <c r="E588" s="74"/>
      <c r="F588" s="74"/>
      <c r="G588" s="74"/>
      <c r="H588" s="74"/>
      <c r="I588" s="203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>
      <c r="A589" s="74"/>
      <c r="B589" s="74"/>
      <c r="C589" s="74"/>
      <c r="D589" s="74"/>
      <c r="E589" s="74"/>
      <c r="F589" s="74"/>
      <c r="G589" s="74"/>
      <c r="H589" s="74"/>
      <c r="I589" s="203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>
      <c r="A590" s="74"/>
      <c r="B590" s="74"/>
      <c r="C590" s="74"/>
      <c r="D590" s="74"/>
      <c r="E590" s="74"/>
      <c r="F590" s="74"/>
      <c r="G590" s="74"/>
      <c r="H590" s="74"/>
      <c r="I590" s="203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>
      <c r="A591" s="74"/>
      <c r="B591" s="74"/>
      <c r="C591" s="74"/>
      <c r="D591" s="74"/>
      <c r="E591" s="74"/>
      <c r="F591" s="74"/>
      <c r="G591" s="74"/>
      <c r="H591" s="74"/>
      <c r="I591" s="203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>
      <c r="A592" s="74"/>
      <c r="B592" s="74"/>
      <c r="C592" s="74"/>
      <c r="D592" s="74"/>
      <c r="E592" s="74"/>
      <c r="F592" s="74"/>
      <c r="G592" s="74"/>
      <c r="H592" s="74"/>
      <c r="I592" s="203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>
      <c r="A593" s="74"/>
      <c r="B593" s="74"/>
      <c r="C593" s="74"/>
      <c r="D593" s="74"/>
      <c r="E593" s="74"/>
      <c r="F593" s="74"/>
      <c r="G593" s="74"/>
      <c r="H593" s="74"/>
      <c r="I593" s="203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>
      <c r="A594" s="74"/>
      <c r="B594" s="74"/>
      <c r="C594" s="74"/>
      <c r="D594" s="74"/>
      <c r="E594" s="74"/>
      <c r="F594" s="74"/>
      <c r="G594" s="74"/>
      <c r="H594" s="74"/>
      <c r="I594" s="203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>
      <c r="A595" s="74"/>
      <c r="B595" s="74"/>
      <c r="C595" s="74"/>
      <c r="D595" s="74"/>
      <c r="E595" s="74"/>
      <c r="F595" s="74"/>
      <c r="G595" s="74"/>
      <c r="H595" s="74"/>
      <c r="I595" s="203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>
      <c r="A596" s="74"/>
      <c r="B596" s="74"/>
      <c r="C596" s="74"/>
      <c r="D596" s="74"/>
      <c r="E596" s="74"/>
      <c r="F596" s="74"/>
      <c r="G596" s="74"/>
      <c r="H596" s="74"/>
      <c r="I596" s="203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>
      <c r="A597" s="74"/>
      <c r="B597" s="74"/>
      <c r="C597" s="74"/>
      <c r="D597" s="74"/>
      <c r="E597" s="74"/>
      <c r="F597" s="74"/>
      <c r="G597" s="74"/>
      <c r="H597" s="74"/>
      <c r="I597" s="203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>
      <c r="A598" s="74"/>
      <c r="B598" s="74"/>
      <c r="C598" s="74"/>
      <c r="D598" s="74"/>
      <c r="E598" s="74"/>
      <c r="F598" s="74"/>
      <c r="G598" s="74"/>
      <c r="H598" s="74"/>
      <c r="I598" s="203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>
      <c r="A599" s="74"/>
      <c r="B599" s="74"/>
      <c r="C599" s="74"/>
      <c r="D599" s="74"/>
      <c r="E599" s="74"/>
      <c r="F599" s="74"/>
      <c r="G599" s="74"/>
      <c r="H599" s="74"/>
      <c r="I599" s="203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>
      <c r="A600" s="74"/>
      <c r="B600" s="74"/>
      <c r="C600" s="74"/>
      <c r="D600" s="74"/>
      <c r="E600" s="74"/>
      <c r="F600" s="74"/>
      <c r="G600" s="74"/>
      <c r="H600" s="74"/>
      <c r="I600" s="203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>
      <c r="A601" s="74"/>
      <c r="B601" s="74"/>
      <c r="C601" s="74"/>
      <c r="D601" s="74"/>
      <c r="E601" s="74"/>
      <c r="F601" s="74"/>
      <c r="G601" s="74"/>
      <c r="H601" s="74"/>
      <c r="I601" s="203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>
      <c r="A602" s="74"/>
      <c r="B602" s="74"/>
      <c r="C602" s="74"/>
      <c r="D602" s="74"/>
      <c r="E602" s="74"/>
      <c r="F602" s="74"/>
      <c r="G602" s="74"/>
      <c r="H602" s="74"/>
      <c r="I602" s="203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>
      <c r="A603" s="74"/>
      <c r="B603" s="74"/>
      <c r="C603" s="74"/>
      <c r="D603" s="74"/>
      <c r="E603" s="74"/>
      <c r="F603" s="74"/>
      <c r="G603" s="74"/>
      <c r="H603" s="74"/>
      <c r="I603" s="203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>
      <c r="A604" s="74"/>
      <c r="B604" s="74"/>
      <c r="C604" s="74"/>
      <c r="D604" s="74"/>
      <c r="E604" s="74"/>
      <c r="F604" s="74"/>
      <c r="G604" s="74"/>
      <c r="H604" s="74"/>
      <c r="I604" s="203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>
      <c r="A605" s="74"/>
      <c r="B605" s="74"/>
      <c r="C605" s="74"/>
      <c r="D605" s="74"/>
      <c r="E605" s="74"/>
      <c r="F605" s="74"/>
      <c r="G605" s="74"/>
      <c r="H605" s="74"/>
      <c r="I605" s="203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>
      <c r="A606" s="74"/>
      <c r="B606" s="74"/>
      <c r="C606" s="74"/>
      <c r="D606" s="74"/>
      <c r="E606" s="74"/>
      <c r="F606" s="74"/>
      <c r="G606" s="74"/>
      <c r="H606" s="74"/>
      <c r="I606" s="203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>
      <c r="A607" s="74"/>
      <c r="B607" s="74"/>
      <c r="C607" s="74"/>
      <c r="D607" s="74"/>
      <c r="E607" s="74"/>
      <c r="F607" s="74"/>
      <c r="G607" s="74"/>
      <c r="H607" s="74"/>
      <c r="I607" s="203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>
      <c r="A608" s="74"/>
      <c r="B608" s="74"/>
      <c r="C608" s="74"/>
      <c r="D608" s="74"/>
      <c r="E608" s="74"/>
      <c r="F608" s="74"/>
      <c r="G608" s="74"/>
      <c r="H608" s="74"/>
      <c r="I608" s="203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>
      <c r="A609" s="74"/>
      <c r="B609" s="74"/>
      <c r="C609" s="74"/>
      <c r="D609" s="74"/>
      <c r="E609" s="74"/>
      <c r="F609" s="74"/>
      <c r="G609" s="74"/>
      <c r="H609" s="74"/>
      <c r="I609" s="203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>
      <c r="A610" s="74"/>
      <c r="B610" s="74"/>
      <c r="C610" s="74"/>
      <c r="D610" s="74"/>
      <c r="E610" s="74"/>
      <c r="F610" s="74"/>
      <c r="G610" s="74"/>
      <c r="H610" s="74"/>
      <c r="I610" s="203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>
      <c r="A611" s="74"/>
      <c r="B611" s="74"/>
      <c r="C611" s="74"/>
      <c r="D611" s="74"/>
      <c r="E611" s="74"/>
      <c r="F611" s="74"/>
      <c r="G611" s="74"/>
      <c r="H611" s="74"/>
      <c r="I611" s="203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>
      <c r="A612" s="74"/>
      <c r="B612" s="74"/>
      <c r="C612" s="74"/>
      <c r="D612" s="74"/>
      <c r="E612" s="74"/>
      <c r="F612" s="74"/>
      <c r="G612" s="74"/>
      <c r="H612" s="74"/>
      <c r="I612" s="203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>
      <c r="A613" s="74"/>
      <c r="B613" s="74"/>
      <c r="C613" s="74"/>
      <c r="D613" s="74"/>
      <c r="E613" s="74"/>
      <c r="F613" s="74"/>
      <c r="G613" s="74"/>
      <c r="H613" s="74"/>
      <c r="I613" s="203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>
      <c r="A614" s="74"/>
      <c r="B614" s="74"/>
      <c r="C614" s="74"/>
      <c r="D614" s="74"/>
      <c r="E614" s="74"/>
      <c r="F614" s="74"/>
      <c r="G614" s="74"/>
      <c r="H614" s="74"/>
      <c r="I614" s="203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>
      <c r="A615" s="74"/>
      <c r="B615" s="74"/>
      <c r="C615" s="74"/>
      <c r="D615" s="74"/>
      <c r="E615" s="74"/>
      <c r="F615" s="74"/>
      <c r="G615" s="74"/>
      <c r="H615" s="74"/>
      <c r="I615" s="203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>
      <c r="A616" s="74"/>
      <c r="B616" s="74"/>
      <c r="C616" s="74"/>
      <c r="D616" s="74"/>
      <c r="E616" s="74"/>
      <c r="F616" s="74"/>
      <c r="G616" s="74"/>
      <c r="H616" s="74"/>
      <c r="I616" s="203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>
      <c r="A617" s="74"/>
      <c r="B617" s="74"/>
      <c r="C617" s="74"/>
      <c r="D617" s="74"/>
      <c r="E617" s="74"/>
      <c r="F617" s="74"/>
      <c r="G617" s="74"/>
      <c r="H617" s="74"/>
      <c r="I617" s="203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>
      <c r="A618" s="74"/>
      <c r="B618" s="74"/>
      <c r="C618" s="74"/>
      <c r="D618" s="74"/>
      <c r="E618" s="74"/>
      <c r="F618" s="74"/>
      <c r="G618" s="74"/>
      <c r="H618" s="74"/>
      <c r="I618" s="203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>
      <c r="A619" s="74"/>
      <c r="B619" s="74"/>
      <c r="C619" s="74"/>
      <c r="D619" s="74"/>
      <c r="E619" s="74"/>
      <c r="F619" s="74"/>
      <c r="G619" s="74"/>
      <c r="H619" s="74"/>
      <c r="I619" s="203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>
      <c r="A620" s="74"/>
      <c r="B620" s="74"/>
      <c r="C620" s="74"/>
      <c r="D620" s="74"/>
      <c r="E620" s="74"/>
      <c r="F620" s="74"/>
      <c r="G620" s="74"/>
      <c r="H620" s="74"/>
      <c r="I620" s="203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>
      <c r="A621" s="74"/>
      <c r="B621" s="74"/>
      <c r="C621" s="74"/>
      <c r="D621" s="74"/>
      <c r="E621" s="74"/>
      <c r="F621" s="74"/>
      <c r="G621" s="74"/>
      <c r="H621" s="74"/>
      <c r="I621" s="203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>
      <c r="A622" s="74"/>
      <c r="B622" s="74"/>
      <c r="C622" s="74"/>
      <c r="D622" s="74"/>
      <c r="E622" s="74"/>
      <c r="F622" s="74"/>
      <c r="G622" s="74"/>
      <c r="H622" s="74"/>
      <c r="I622" s="203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>
      <c r="A623" s="74"/>
      <c r="B623" s="74"/>
      <c r="C623" s="74"/>
      <c r="D623" s="74"/>
      <c r="E623" s="74"/>
      <c r="F623" s="74"/>
      <c r="G623" s="74"/>
      <c r="H623" s="74"/>
      <c r="I623" s="203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>
      <c r="A624" s="74"/>
      <c r="B624" s="74"/>
      <c r="C624" s="74"/>
      <c r="D624" s="74"/>
      <c r="E624" s="74"/>
      <c r="F624" s="74"/>
      <c r="G624" s="74"/>
      <c r="H624" s="74"/>
      <c r="I624" s="203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>
      <c r="A625" s="74"/>
      <c r="B625" s="74"/>
      <c r="C625" s="74"/>
      <c r="D625" s="74"/>
      <c r="E625" s="74"/>
      <c r="F625" s="74"/>
      <c r="G625" s="74"/>
      <c r="H625" s="74"/>
      <c r="I625" s="203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>
      <c r="A626" s="74"/>
      <c r="B626" s="74"/>
      <c r="C626" s="74"/>
      <c r="D626" s="74"/>
      <c r="E626" s="74"/>
      <c r="F626" s="74"/>
      <c r="G626" s="74"/>
      <c r="H626" s="74"/>
      <c r="I626" s="203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>
      <c r="A627" s="74"/>
      <c r="B627" s="74"/>
      <c r="C627" s="74"/>
      <c r="D627" s="74"/>
      <c r="E627" s="74"/>
      <c r="F627" s="74"/>
      <c r="G627" s="74"/>
      <c r="H627" s="74"/>
      <c r="I627" s="203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>
      <c r="A628" s="74"/>
      <c r="B628" s="74"/>
      <c r="C628" s="74"/>
      <c r="D628" s="74"/>
      <c r="E628" s="74"/>
      <c r="F628" s="74"/>
      <c r="G628" s="74"/>
      <c r="H628" s="74"/>
      <c r="I628" s="203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>
      <c r="A629" s="74"/>
      <c r="B629" s="74"/>
      <c r="C629" s="74"/>
      <c r="D629" s="74"/>
      <c r="E629" s="74"/>
      <c r="F629" s="74"/>
      <c r="G629" s="74"/>
      <c r="H629" s="74"/>
      <c r="I629" s="203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>
      <c r="A630" s="74"/>
      <c r="B630" s="74"/>
      <c r="C630" s="74"/>
      <c r="D630" s="74"/>
      <c r="E630" s="74"/>
      <c r="F630" s="74"/>
      <c r="G630" s="74"/>
      <c r="H630" s="74"/>
      <c r="I630" s="203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>
      <c r="A631" s="74"/>
      <c r="B631" s="74"/>
      <c r="C631" s="74"/>
      <c r="D631" s="74"/>
      <c r="E631" s="74"/>
      <c r="F631" s="74"/>
      <c r="G631" s="74"/>
      <c r="H631" s="74"/>
      <c r="I631" s="203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>
      <c r="A632" s="74"/>
      <c r="B632" s="74"/>
      <c r="C632" s="74"/>
      <c r="D632" s="74"/>
      <c r="E632" s="74"/>
      <c r="F632" s="74"/>
      <c r="G632" s="74"/>
      <c r="H632" s="74"/>
      <c r="I632" s="203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>
      <c r="A633" s="74"/>
      <c r="B633" s="74"/>
      <c r="C633" s="74"/>
      <c r="D633" s="74"/>
      <c r="E633" s="74"/>
      <c r="F633" s="74"/>
      <c r="G633" s="74"/>
      <c r="H633" s="74"/>
      <c r="I633" s="203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>
      <c r="A634" s="74"/>
      <c r="B634" s="74"/>
      <c r="C634" s="74"/>
      <c r="D634" s="74"/>
      <c r="E634" s="74"/>
      <c r="F634" s="74"/>
      <c r="G634" s="74"/>
      <c r="H634" s="74"/>
      <c r="I634" s="203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>
      <c r="A635" s="74"/>
      <c r="B635" s="74"/>
      <c r="C635" s="74"/>
      <c r="D635" s="74"/>
      <c r="E635" s="74"/>
      <c r="F635" s="74"/>
      <c r="G635" s="74"/>
      <c r="H635" s="74"/>
      <c r="I635" s="203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>
      <c r="A636" s="74"/>
      <c r="B636" s="74"/>
      <c r="C636" s="74"/>
      <c r="D636" s="74"/>
      <c r="E636" s="74"/>
      <c r="F636" s="74"/>
      <c r="G636" s="74"/>
      <c r="H636" s="74"/>
      <c r="I636" s="203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>
      <c r="A637" s="74"/>
      <c r="B637" s="74"/>
      <c r="C637" s="74"/>
      <c r="D637" s="74"/>
      <c r="E637" s="74"/>
      <c r="F637" s="74"/>
      <c r="G637" s="74"/>
      <c r="H637" s="74"/>
      <c r="I637" s="203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>
      <c r="A638" s="74"/>
      <c r="B638" s="74"/>
      <c r="C638" s="74"/>
      <c r="D638" s="74"/>
      <c r="E638" s="74"/>
      <c r="F638" s="74"/>
      <c r="G638" s="74"/>
      <c r="H638" s="74"/>
      <c r="I638" s="203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>
      <c r="A639" s="74"/>
      <c r="B639" s="74"/>
      <c r="C639" s="74"/>
      <c r="D639" s="74"/>
      <c r="E639" s="74"/>
      <c r="F639" s="74"/>
      <c r="G639" s="74"/>
      <c r="H639" s="74"/>
      <c r="I639" s="203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>
      <c r="A640" s="74"/>
      <c r="B640" s="74"/>
      <c r="C640" s="74"/>
      <c r="D640" s="74"/>
      <c r="E640" s="74"/>
      <c r="F640" s="74"/>
      <c r="G640" s="74"/>
      <c r="H640" s="74"/>
      <c r="I640" s="203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>
      <c r="A641" s="74"/>
      <c r="B641" s="74"/>
      <c r="C641" s="74"/>
      <c r="D641" s="74"/>
      <c r="E641" s="74"/>
      <c r="F641" s="74"/>
      <c r="G641" s="74"/>
      <c r="H641" s="74"/>
      <c r="I641" s="203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>
      <c r="A642" s="74"/>
      <c r="B642" s="74"/>
      <c r="C642" s="74"/>
      <c r="D642" s="74"/>
      <c r="E642" s="74"/>
      <c r="F642" s="74"/>
      <c r="G642" s="74"/>
      <c r="H642" s="74"/>
      <c r="I642" s="203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>
      <c r="A643" s="74"/>
      <c r="B643" s="74"/>
      <c r="C643" s="74"/>
      <c r="D643" s="74"/>
      <c r="E643" s="74"/>
      <c r="F643" s="74"/>
      <c r="G643" s="74"/>
      <c r="H643" s="74"/>
      <c r="I643" s="203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>
      <c r="A644" s="74"/>
      <c r="B644" s="74"/>
      <c r="C644" s="74"/>
      <c r="D644" s="74"/>
      <c r="E644" s="74"/>
      <c r="F644" s="74"/>
      <c r="G644" s="74"/>
      <c r="H644" s="74"/>
      <c r="I644" s="203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>
      <c r="A645" s="74"/>
      <c r="B645" s="74"/>
      <c r="C645" s="74"/>
      <c r="D645" s="74"/>
      <c r="E645" s="74"/>
      <c r="F645" s="74"/>
      <c r="G645" s="74"/>
      <c r="H645" s="74"/>
      <c r="I645" s="203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>
      <c r="A646" s="74"/>
      <c r="B646" s="74"/>
      <c r="C646" s="74"/>
      <c r="D646" s="74"/>
      <c r="E646" s="74"/>
      <c r="F646" s="74"/>
      <c r="G646" s="74"/>
      <c r="H646" s="74"/>
      <c r="I646" s="203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>
      <c r="A647" s="74"/>
      <c r="B647" s="74"/>
      <c r="C647" s="74"/>
      <c r="D647" s="74"/>
      <c r="E647" s="74"/>
      <c r="F647" s="74"/>
      <c r="G647" s="74"/>
      <c r="H647" s="74"/>
      <c r="I647" s="203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>
      <c r="A648" s="74"/>
      <c r="B648" s="74"/>
      <c r="C648" s="74"/>
      <c r="D648" s="74"/>
      <c r="E648" s="74"/>
      <c r="F648" s="74"/>
      <c r="G648" s="74"/>
      <c r="H648" s="74"/>
      <c r="I648" s="203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>
      <c r="A649" s="74"/>
      <c r="B649" s="74"/>
      <c r="C649" s="74"/>
      <c r="D649" s="74"/>
      <c r="E649" s="74"/>
      <c r="F649" s="74"/>
      <c r="G649" s="74"/>
      <c r="H649" s="74"/>
      <c r="I649" s="203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>
      <c r="A650" s="74"/>
      <c r="B650" s="74"/>
      <c r="C650" s="74"/>
      <c r="D650" s="74"/>
      <c r="E650" s="74"/>
      <c r="F650" s="74"/>
      <c r="G650" s="74"/>
      <c r="H650" s="74"/>
      <c r="I650" s="203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>
      <c r="A651" s="74"/>
      <c r="B651" s="74"/>
      <c r="C651" s="74"/>
      <c r="D651" s="74"/>
      <c r="E651" s="74"/>
      <c r="F651" s="74"/>
      <c r="G651" s="74"/>
      <c r="H651" s="74"/>
      <c r="I651" s="203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>
      <c r="A652" s="74"/>
      <c r="B652" s="74"/>
      <c r="C652" s="74"/>
      <c r="D652" s="74"/>
      <c r="E652" s="74"/>
      <c r="F652" s="74"/>
      <c r="G652" s="74"/>
      <c r="H652" s="74"/>
      <c r="I652" s="203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>
      <c r="A653" s="74"/>
      <c r="B653" s="74"/>
      <c r="C653" s="74"/>
      <c r="D653" s="74"/>
      <c r="E653" s="74"/>
      <c r="F653" s="74"/>
      <c r="G653" s="74"/>
      <c r="H653" s="74"/>
      <c r="I653" s="203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>
      <c r="A654" s="74"/>
      <c r="B654" s="74"/>
      <c r="C654" s="74"/>
      <c r="D654" s="74"/>
      <c r="E654" s="74"/>
      <c r="F654" s="74"/>
      <c r="G654" s="74"/>
      <c r="H654" s="74"/>
      <c r="I654" s="203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>
      <c r="A655" s="74"/>
      <c r="B655" s="74"/>
      <c r="C655" s="74"/>
      <c r="D655" s="74"/>
      <c r="E655" s="74"/>
      <c r="F655" s="74"/>
      <c r="G655" s="74"/>
      <c r="H655" s="74"/>
      <c r="I655" s="203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>
      <c r="A656" s="74"/>
      <c r="B656" s="74"/>
      <c r="C656" s="74"/>
      <c r="D656" s="74"/>
      <c r="E656" s="74"/>
      <c r="F656" s="74"/>
      <c r="G656" s="74"/>
      <c r="H656" s="74"/>
      <c r="I656" s="203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>
      <c r="A657" s="74"/>
      <c r="B657" s="74"/>
      <c r="C657" s="74"/>
      <c r="D657" s="74"/>
      <c r="E657" s="74"/>
      <c r="F657" s="74"/>
      <c r="G657" s="74"/>
      <c r="H657" s="74"/>
      <c r="I657" s="203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>
      <c r="A658" s="74"/>
      <c r="B658" s="74"/>
      <c r="C658" s="74"/>
      <c r="D658" s="74"/>
      <c r="E658" s="74"/>
      <c r="F658" s="74"/>
      <c r="G658" s="74"/>
      <c r="H658" s="74"/>
      <c r="I658" s="203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>
      <c r="A659" s="74"/>
      <c r="B659" s="74"/>
      <c r="C659" s="74"/>
      <c r="D659" s="74"/>
      <c r="E659" s="74"/>
      <c r="F659" s="74"/>
      <c r="G659" s="74"/>
      <c r="H659" s="74"/>
      <c r="I659" s="203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>
      <c r="A660" s="74"/>
      <c r="B660" s="74"/>
      <c r="C660" s="74"/>
      <c r="D660" s="74"/>
      <c r="E660" s="74"/>
      <c r="F660" s="74"/>
      <c r="G660" s="74"/>
      <c r="H660" s="74"/>
      <c r="I660" s="203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>
      <c r="A661" s="74"/>
      <c r="B661" s="74"/>
      <c r="C661" s="74"/>
      <c r="D661" s="74"/>
      <c r="E661" s="74"/>
      <c r="F661" s="74"/>
      <c r="G661" s="74"/>
      <c r="H661" s="74"/>
      <c r="I661" s="203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>
      <c r="A662" s="74"/>
      <c r="B662" s="74"/>
      <c r="C662" s="74"/>
      <c r="D662" s="74"/>
      <c r="E662" s="74"/>
      <c r="F662" s="74"/>
      <c r="G662" s="74"/>
      <c r="H662" s="74"/>
      <c r="I662" s="203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>
      <c r="A663" s="74"/>
      <c r="B663" s="74"/>
      <c r="C663" s="74"/>
      <c r="D663" s="74"/>
      <c r="E663" s="74"/>
      <c r="F663" s="74"/>
      <c r="G663" s="74"/>
      <c r="H663" s="74"/>
      <c r="I663" s="203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>
      <c r="A664" s="74"/>
      <c r="B664" s="74"/>
      <c r="C664" s="74"/>
      <c r="D664" s="74"/>
      <c r="E664" s="74"/>
      <c r="F664" s="74"/>
      <c r="G664" s="74"/>
      <c r="H664" s="74"/>
      <c r="I664" s="203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>
      <c r="A665" s="74"/>
      <c r="B665" s="74"/>
      <c r="C665" s="74"/>
      <c r="D665" s="74"/>
      <c r="E665" s="74"/>
      <c r="F665" s="74"/>
      <c r="G665" s="74"/>
      <c r="H665" s="74"/>
      <c r="I665" s="203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>
      <c r="A666" s="74"/>
      <c r="B666" s="74"/>
      <c r="C666" s="74"/>
      <c r="D666" s="74"/>
      <c r="E666" s="74"/>
      <c r="F666" s="74"/>
      <c r="G666" s="74"/>
      <c r="H666" s="74"/>
      <c r="I666" s="203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>
      <c r="A667" s="74"/>
      <c r="B667" s="74"/>
      <c r="C667" s="74"/>
      <c r="D667" s="74"/>
      <c r="E667" s="74"/>
      <c r="F667" s="74"/>
      <c r="G667" s="74"/>
      <c r="H667" s="74"/>
      <c r="I667" s="203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>
      <c r="A668" s="74"/>
      <c r="B668" s="74"/>
      <c r="C668" s="74"/>
      <c r="D668" s="74"/>
      <c r="E668" s="74"/>
      <c r="F668" s="74"/>
      <c r="G668" s="74"/>
      <c r="H668" s="74"/>
      <c r="I668" s="203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>
      <c r="A669" s="74"/>
      <c r="B669" s="74"/>
      <c r="C669" s="74"/>
      <c r="D669" s="74"/>
      <c r="E669" s="74"/>
      <c r="F669" s="74"/>
      <c r="G669" s="74"/>
      <c r="H669" s="74"/>
      <c r="I669" s="203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>
      <c r="A670" s="74"/>
      <c r="B670" s="74"/>
      <c r="C670" s="74"/>
      <c r="D670" s="74"/>
      <c r="E670" s="74"/>
      <c r="F670" s="74"/>
      <c r="G670" s="74"/>
      <c r="H670" s="74"/>
      <c r="I670" s="203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>
      <c r="A671" s="74"/>
      <c r="B671" s="74"/>
      <c r="C671" s="74"/>
      <c r="D671" s="74"/>
      <c r="E671" s="74"/>
      <c r="F671" s="74"/>
      <c r="G671" s="74"/>
      <c r="H671" s="74"/>
      <c r="I671" s="203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>
      <c r="A672" s="74"/>
      <c r="B672" s="74"/>
      <c r="C672" s="74"/>
      <c r="D672" s="74"/>
      <c r="E672" s="74"/>
      <c r="F672" s="74"/>
      <c r="G672" s="74"/>
      <c r="H672" s="74"/>
      <c r="I672" s="203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>
      <c r="A673" s="74"/>
      <c r="B673" s="74"/>
      <c r="C673" s="74"/>
      <c r="D673" s="74"/>
      <c r="E673" s="74"/>
      <c r="F673" s="74"/>
      <c r="G673" s="74"/>
      <c r="H673" s="74"/>
      <c r="I673" s="203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>
      <c r="A674" s="74"/>
      <c r="B674" s="74"/>
      <c r="C674" s="74"/>
      <c r="D674" s="74"/>
      <c r="E674" s="74"/>
      <c r="F674" s="74"/>
      <c r="G674" s="74"/>
      <c r="H674" s="74"/>
      <c r="I674" s="203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>
      <c r="A675" s="74"/>
      <c r="B675" s="74"/>
      <c r="C675" s="74"/>
      <c r="D675" s="74"/>
      <c r="E675" s="74"/>
      <c r="F675" s="74"/>
      <c r="G675" s="74"/>
      <c r="H675" s="74"/>
      <c r="I675" s="203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>
      <c r="A676" s="74"/>
      <c r="B676" s="74"/>
      <c r="C676" s="74"/>
      <c r="D676" s="74"/>
      <c r="E676" s="74"/>
      <c r="F676" s="74"/>
      <c r="G676" s="74"/>
      <c r="H676" s="74"/>
      <c r="I676" s="203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>
      <c r="A677" s="74"/>
      <c r="B677" s="74"/>
      <c r="C677" s="74"/>
      <c r="D677" s="74"/>
      <c r="E677" s="74"/>
      <c r="F677" s="74"/>
      <c r="G677" s="74"/>
      <c r="H677" s="74"/>
      <c r="I677" s="203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>
      <c r="A678" s="74"/>
      <c r="B678" s="74"/>
      <c r="C678" s="74"/>
      <c r="D678" s="74"/>
      <c r="E678" s="74"/>
      <c r="F678" s="74"/>
      <c r="G678" s="74"/>
      <c r="H678" s="74"/>
      <c r="I678" s="203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>
      <c r="A679" s="74"/>
      <c r="B679" s="74"/>
      <c r="C679" s="74"/>
      <c r="D679" s="74"/>
      <c r="E679" s="74"/>
      <c r="F679" s="74"/>
      <c r="G679" s="74"/>
      <c r="H679" s="74"/>
      <c r="I679" s="203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>
      <c r="A680" s="74"/>
      <c r="B680" s="74"/>
      <c r="C680" s="74"/>
      <c r="D680" s="74"/>
      <c r="E680" s="74"/>
      <c r="F680" s="74"/>
      <c r="G680" s="74"/>
      <c r="H680" s="74"/>
      <c r="I680" s="203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>
      <c r="A681" s="74"/>
      <c r="B681" s="74"/>
      <c r="C681" s="74"/>
      <c r="D681" s="74"/>
      <c r="E681" s="74"/>
      <c r="F681" s="74"/>
      <c r="G681" s="74"/>
      <c r="H681" s="74"/>
      <c r="I681" s="203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>
      <c r="A682" s="74"/>
      <c r="B682" s="74"/>
      <c r="C682" s="74"/>
      <c r="D682" s="74"/>
      <c r="E682" s="74"/>
      <c r="F682" s="74"/>
      <c r="G682" s="74"/>
      <c r="H682" s="74"/>
      <c r="I682" s="203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>
      <c r="A683" s="74"/>
      <c r="B683" s="74"/>
      <c r="C683" s="74"/>
      <c r="D683" s="74"/>
      <c r="E683" s="74"/>
      <c r="F683" s="74"/>
      <c r="G683" s="74"/>
      <c r="H683" s="74"/>
      <c r="I683" s="203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>
      <c r="A684" s="74"/>
      <c r="B684" s="74"/>
      <c r="C684" s="74"/>
      <c r="D684" s="74"/>
      <c r="E684" s="74"/>
      <c r="F684" s="74"/>
      <c r="G684" s="74"/>
      <c r="H684" s="74"/>
      <c r="I684" s="203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>
      <c r="A685" s="74"/>
      <c r="B685" s="74"/>
      <c r="C685" s="74"/>
      <c r="D685" s="74"/>
      <c r="E685" s="74"/>
      <c r="F685" s="74"/>
      <c r="G685" s="74"/>
      <c r="H685" s="74"/>
      <c r="I685" s="203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>
      <c r="A686" s="74"/>
      <c r="B686" s="74"/>
      <c r="C686" s="74"/>
      <c r="D686" s="74"/>
      <c r="E686" s="74"/>
      <c r="F686" s="74"/>
      <c r="G686" s="74"/>
      <c r="H686" s="74"/>
      <c r="I686" s="203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>
      <c r="A687" s="74"/>
      <c r="B687" s="74"/>
      <c r="C687" s="74"/>
      <c r="D687" s="74"/>
      <c r="E687" s="74"/>
      <c r="F687" s="74"/>
      <c r="G687" s="74"/>
      <c r="H687" s="74"/>
      <c r="I687" s="203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>
      <c r="A688" s="74"/>
      <c r="B688" s="74"/>
      <c r="C688" s="74"/>
      <c r="D688" s="74"/>
      <c r="E688" s="74"/>
      <c r="F688" s="74"/>
      <c r="G688" s="74"/>
      <c r="H688" s="74"/>
      <c r="I688" s="203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>
      <c r="A689" s="74"/>
      <c r="B689" s="74"/>
      <c r="C689" s="74"/>
      <c r="D689" s="74"/>
      <c r="E689" s="74"/>
      <c r="F689" s="74"/>
      <c r="G689" s="74"/>
      <c r="H689" s="74"/>
      <c r="I689" s="203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>
      <c r="A690" s="74"/>
      <c r="B690" s="74"/>
      <c r="C690" s="74"/>
      <c r="D690" s="74"/>
      <c r="E690" s="74"/>
      <c r="F690" s="74"/>
      <c r="G690" s="74"/>
      <c r="H690" s="74"/>
      <c r="I690" s="203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>
      <c r="A691" s="74"/>
      <c r="B691" s="74"/>
      <c r="C691" s="74"/>
      <c r="D691" s="74"/>
      <c r="E691" s="74"/>
      <c r="F691" s="74"/>
      <c r="G691" s="74"/>
      <c r="H691" s="74"/>
      <c r="I691" s="203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>
      <c r="A692" s="74"/>
      <c r="B692" s="74"/>
      <c r="C692" s="74"/>
      <c r="D692" s="74"/>
      <c r="E692" s="74"/>
      <c r="F692" s="74"/>
      <c r="G692" s="74"/>
      <c r="H692" s="74"/>
      <c r="I692" s="203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>
      <c r="A693" s="74"/>
      <c r="B693" s="74"/>
      <c r="C693" s="74"/>
      <c r="D693" s="74"/>
      <c r="E693" s="74"/>
      <c r="F693" s="74"/>
      <c r="G693" s="74"/>
      <c r="H693" s="74"/>
      <c r="I693" s="203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>
      <c r="A694" s="74"/>
      <c r="B694" s="74"/>
      <c r="C694" s="74"/>
      <c r="D694" s="74"/>
      <c r="E694" s="74"/>
      <c r="F694" s="74"/>
      <c r="G694" s="74"/>
      <c r="H694" s="74"/>
      <c r="I694" s="203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>
      <c r="A695" s="74"/>
      <c r="B695" s="74"/>
      <c r="C695" s="74"/>
      <c r="D695" s="74"/>
      <c r="E695" s="74"/>
      <c r="F695" s="74"/>
      <c r="G695" s="74"/>
      <c r="H695" s="74"/>
      <c r="I695" s="203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>
      <c r="A696" s="74"/>
      <c r="B696" s="74"/>
      <c r="C696" s="74"/>
      <c r="D696" s="74"/>
      <c r="E696" s="74"/>
      <c r="F696" s="74"/>
      <c r="G696" s="74"/>
      <c r="H696" s="74"/>
      <c r="I696" s="203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>
      <c r="A697" s="74"/>
      <c r="B697" s="74"/>
      <c r="C697" s="74"/>
      <c r="D697" s="74"/>
      <c r="E697" s="74"/>
      <c r="F697" s="74"/>
      <c r="G697" s="74"/>
      <c r="H697" s="74"/>
      <c r="I697" s="203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>
      <c r="A698" s="74"/>
      <c r="B698" s="74"/>
      <c r="C698" s="74"/>
      <c r="D698" s="74"/>
      <c r="E698" s="74"/>
      <c r="F698" s="74"/>
      <c r="G698" s="74"/>
      <c r="H698" s="74"/>
      <c r="I698" s="203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>
      <c r="A699" s="74"/>
      <c r="B699" s="74"/>
      <c r="C699" s="74"/>
      <c r="D699" s="74"/>
      <c r="E699" s="74"/>
      <c r="F699" s="74"/>
      <c r="G699" s="74"/>
      <c r="H699" s="74"/>
      <c r="I699" s="203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>
      <c r="A700" s="74"/>
      <c r="B700" s="74"/>
      <c r="C700" s="74"/>
      <c r="D700" s="74"/>
      <c r="E700" s="74"/>
      <c r="F700" s="74"/>
      <c r="G700" s="74"/>
      <c r="H700" s="74"/>
      <c r="I700" s="203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>
      <c r="A701" s="74"/>
      <c r="B701" s="74"/>
      <c r="C701" s="74"/>
      <c r="D701" s="74"/>
      <c r="E701" s="74"/>
      <c r="F701" s="74"/>
      <c r="G701" s="74"/>
      <c r="H701" s="74"/>
      <c r="I701" s="203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>
      <c r="A702" s="74"/>
      <c r="B702" s="74"/>
      <c r="C702" s="74"/>
      <c r="D702" s="74"/>
      <c r="E702" s="74"/>
      <c r="F702" s="74"/>
      <c r="G702" s="74"/>
      <c r="H702" s="74"/>
      <c r="I702" s="203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>
      <c r="A703" s="74"/>
      <c r="B703" s="74"/>
      <c r="C703" s="74"/>
      <c r="D703" s="74"/>
      <c r="E703" s="74"/>
      <c r="F703" s="74"/>
      <c r="G703" s="74"/>
      <c r="H703" s="74"/>
      <c r="I703" s="203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>
      <c r="A704" s="74"/>
      <c r="B704" s="74"/>
      <c r="C704" s="74"/>
      <c r="D704" s="74"/>
      <c r="E704" s="74"/>
      <c r="F704" s="74"/>
      <c r="G704" s="74"/>
      <c r="H704" s="74"/>
      <c r="I704" s="203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>
      <c r="A705" s="74"/>
      <c r="B705" s="74"/>
      <c r="C705" s="74"/>
      <c r="D705" s="74"/>
      <c r="E705" s="74"/>
      <c r="F705" s="74"/>
      <c r="G705" s="74"/>
      <c r="H705" s="74"/>
      <c r="I705" s="203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>
      <c r="A706" s="74"/>
      <c r="B706" s="74"/>
      <c r="C706" s="74"/>
      <c r="D706" s="74"/>
      <c r="E706" s="74"/>
      <c r="F706" s="74"/>
      <c r="G706" s="74"/>
      <c r="H706" s="74"/>
      <c r="I706" s="203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>
      <c r="A707" s="74"/>
      <c r="B707" s="74"/>
      <c r="C707" s="74"/>
      <c r="D707" s="74"/>
      <c r="E707" s="74"/>
      <c r="F707" s="74"/>
      <c r="G707" s="74"/>
      <c r="H707" s="74"/>
      <c r="I707" s="203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>
      <c r="A708" s="74"/>
      <c r="B708" s="74"/>
      <c r="C708" s="74"/>
      <c r="D708" s="74"/>
      <c r="E708" s="74"/>
      <c r="F708" s="74"/>
      <c r="G708" s="74"/>
      <c r="H708" s="74"/>
      <c r="I708" s="203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>
      <c r="A709" s="74"/>
      <c r="B709" s="74"/>
      <c r="C709" s="74"/>
      <c r="D709" s="74"/>
      <c r="E709" s="74"/>
      <c r="F709" s="74"/>
      <c r="G709" s="74"/>
      <c r="H709" s="74"/>
      <c r="I709" s="203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>
      <c r="A710" s="74"/>
      <c r="B710" s="74"/>
      <c r="C710" s="74"/>
      <c r="D710" s="74"/>
      <c r="E710" s="74"/>
      <c r="F710" s="74"/>
      <c r="G710" s="74"/>
      <c r="H710" s="74"/>
      <c r="I710" s="203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>
      <c r="A711" s="74"/>
      <c r="B711" s="74"/>
      <c r="C711" s="74"/>
      <c r="D711" s="74"/>
      <c r="E711" s="74"/>
      <c r="F711" s="74"/>
      <c r="G711" s="74"/>
      <c r="H711" s="74"/>
      <c r="I711" s="203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>
      <c r="A712" s="74"/>
      <c r="B712" s="74"/>
      <c r="C712" s="74"/>
      <c r="D712" s="74"/>
      <c r="E712" s="74"/>
      <c r="F712" s="74"/>
      <c r="G712" s="74"/>
      <c r="H712" s="74"/>
      <c r="I712" s="203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>
      <c r="A713" s="74"/>
      <c r="B713" s="74"/>
      <c r="C713" s="74"/>
      <c r="D713" s="74"/>
      <c r="E713" s="74"/>
      <c r="F713" s="74"/>
      <c r="G713" s="74"/>
      <c r="H713" s="74"/>
      <c r="I713" s="203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>
      <c r="A714" s="74"/>
      <c r="B714" s="74"/>
      <c r="C714" s="74"/>
      <c r="D714" s="74"/>
      <c r="E714" s="74"/>
      <c r="F714" s="74"/>
      <c r="G714" s="74"/>
      <c r="H714" s="74"/>
      <c r="I714" s="203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>
      <c r="A715" s="74"/>
      <c r="B715" s="74"/>
      <c r="C715" s="74"/>
      <c r="D715" s="74"/>
      <c r="E715" s="74"/>
      <c r="F715" s="74"/>
      <c r="G715" s="74"/>
      <c r="H715" s="74"/>
      <c r="I715" s="203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>
      <c r="A716" s="74"/>
      <c r="B716" s="74"/>
      <c r="C716" s="74"/>
      <c r="D716" s="74"/>
      <c r="E716" s="74"/>
      <c r="F716" s="74"/>
      <c r="G716" s="74"/>
      <c r="H716" s="74"/>
      <c r="I716" s="203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>
      <c r="A717" s="74"/>
      <c r="B717" s="74"/>
      <c r="C717" s="74"/>
      <c r="D717" s="74"/>
      <c r="E717" s="74"/>
      <c r="F717" s="74"/>
      <c r="G717" s="74"/>
      <c r="H717" s="74"/>
      <c r="I717" s="203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>
      <c r="A718" s="74"/>
      <c r="B718" s="74"/>
      <c r="C718" s="74"/>
      <c r="D718" s="74"/>
      <c r="E718" s="74"/>
      <c r="F718" s="74"/>
      <c r="G718" s="74"/>
      <c r="H718" s="74"/>
      <c r="I718" s="203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>
      <c r="A719" s="74"/>
      <c r="B719" s="74"/>
      <c r="C719" s="74"/>
      <c r="D719" s="74"/>
      <c r="E719" s="74"/>
      <c r="F719" s="74"/>
      <c r="G719" s="74"/>
      <c r="H719" s="74"/>
      <c r="I719" s="203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>
      <c r="A720" s="74"/>
      <c r="B720" s="74"/>
      <c r="C720" s="74"/>
      <c r="D720" s="74"/>
      <c r="E720" s="74"/>
      <c r="F720" s="74"/>
      <c r="G720" s="74"/>
      <c r="H720" s="74"/>
      <c r="I720" s="203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>
      <c r="A721" s="74"/>
      <c r="B721" s="74"/>
      <c r="C721" s="74"/>
      <c r="D721" s="74"/>
      <c r="E721" s="74"/>
      <c r="F721" s="74"/>
      <c r="G721" s="74"/>
      <c r="H721" s="74"/>
      <c r="I721" s="203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>
      <c r="A722" s="74"/>
      <c r="B722" s="74"/>
      <c r="C722" s="74"/>
      <c r="D722" s="74"/>
      <c r="E722" s="74"/>
      <c r="F722" s="74"/>
      <c r="G722" s="74"/>
      <c r="H722" s="74"/>
      <c r="I722" s="203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>
      <c r="A723" s="74"/>
      <c r="B723" s="74"/>
      <c r="C723" s="74"/>
      <c r="D723" s="74"/>
      <c r="E723" s="74"/>
      <c r="F723" s="74"/>
      <c r="G723" s="74"/>
      <c r="H723" s="74"/>
      <c r="I723" s="203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>
      <c r="A724" s="74"/>
      <c r="B724" s="74"/>
      <c r="C724" s="74"/>
      <c r="D724" s="74"/>
      <c r="E724" s="74"/>
      <c r="F724" s="74"/>
      <c r="G724" s="74"/>
      <c r="H724" s="74"/>
      <c r="I724" s="203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>
      <c r="A725" s="74"/>
      <c r="B725" s="74"/>
      <c r="C725" s="74"/>
      <c r="D725" s="74"/>
      <c r="E725" s="74"/>
      <c r="F725" s="74"/>
      <c r="G725" s="74"/>
      <c r="H725" s="74"/>
      <c r="I725" s="203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>
      <c r="A726" s="74"/>
      <c r="B726" s="74"/>
      <c r="C726" s="74"/>
      <c r="D726" s="74"/>
      <c r="E726" s="74"/>
      <c r="F726" s="74"/>
      <c r="G726" s="74"/>
      <c r="H726" s="74"/>
      <c r="I726" s="203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>
      <c r="A727" s="74"/>
      <c r="B727" s="74"/>
      <c r="C727" s="74"/>
      <c r="D727" s="74"/>
      <c r="E727" s="74"/>
      <c r="F727" s="74"/>
      <c r="G727" s="74"/>
      <c r="H727" s="74"/>
      <c r="I727" s="203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>
      <c r="A728" s="74"/>
      <c r="B728" s="74"/>
      <c r="C728" s="74"/>
      <c r="D728" s="74"/>
      <c r="E728" s="74"/>
      <c r="F728" s="74"/>
      <c r="G728" s="74"/>
      <c r="H728" s="74"/>
      <c r="I728" s="203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>
      <c r="A729" s="74"/>
      <c r="B729" s="74"/>
      <c r="C729" s="74"/>
      <c r="D729" s="74"/>
      <c r="E729" s="74"/>
      <c r="F729" s="74"/>
      <c r="G729" s="74"/>
      <c r="H729" s="74"/>
      <c r="I729" s="203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>
      <c r="A730" s="74"/>
      <c r="B730" s="74"/>
      <c r="C730" s="74"/>
      <c r="D730" s="74"/>
      <c r="E730" s="74"/>
      <c r="F730" s="74"/>
      <c r="G730" s="74"/>
      <c r="H730" s="74"/>
      <c r="I730" s="203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>
      <c r="A731" s="74"/>
      <c r="B731" s="74"/>
      <c r="C731" s="74"/>
      <c r="D731" s="74"/>
      <c r="E731" s="74"/>
      <c r="F731" s="74"/>
      <c r="G731" s="74"/>
      <c r="H731" s="74"/>
      <c r="I731" s="203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>
      <c r="A732" s="74"/>
      <c r="B732" s="74"/>
      <c r="C732" s="74"/>
      <c r="D732" s="74"/>
      <c r="E732" s="74"/>
      <c r="F732" s="74"/>
      <c r="G732" s="74"/>
      <c r="H732" s="74"/>
      <c r="I732" s="203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>
      <c r="A733" s="74"/>
      <c r="B733" s="74"/>
      <c r="C733" s="74"/>
      <c r="D733" s="74"/>
      <c r="E733" s="74"/>
      <c r="F733" s="74"/>
      <c r="G733" s="74"/>
      <c r="H733" s="74"/>
      <c r="I733" s="203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>
      <c r="A734" s="74"/>
      <c r="B734" s="74"/>
      <c r="C734" s="74"/>
      <c r="D734" s="74"/>
      <c r="E734" s="74"/>
      <c r="F734" s="74"/>
      <c r="G734" s="74"/>
      <c r="H734" s="74"/>
      <c r="I734" s="203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>
      <c r="A735" s="74"/>
      <c r="B735" s="74"/>
      <c r="C735" s="74"/>
      <c r="D735" s="74"/>
      <c r="E735" s="74"/>
      <c r="F735" s="74"/>
      <c r="G735" s="74"/>
      <c r="H735" s="74"/>
      <c r="I735" s="203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>
      <c r="A736" s="74"/>
      <c r="B736" s="74"/>
      <c r="C736" s="74"/>
      <c r="D736" s="74"/>
      <c r="E736" s="74"/>
      <c r="F736" s="74"/>
      <c r="G736" s="74"/>
      <c r="H736" s="74"/>
      <c r="I736" s="203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>
      <c r="A737" s="74"/>
      <c r="B737" s="74"/>
      <c r="C737" s="74"/>
      <c r="D737" s="74"/>
      <c r="E737" s="74"/>
      <c r="F737" s="74"/>
      <c r="G737" s="74"/>
      <c r="H737" s="74"/>
      <c r="I737" s="203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>
      <c r="A738" s="74"/>
      <c r="B738" s="74"/>
      <c r="C738" s="74"/>
      <c r="D738" s="74"/>
      <c r="E738" s="74"/>
      <c r="F738" s="74"/>
      <c r="G738" s="74"/>
      <c r="H738" s="74"/>
      <c r="I738" s="203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>
      <c r="A739" s="74"/>
      <c r="B739" s="74"/>
      <c r="C739" s="74"/>
      <c r="D739" s="74"/>
      <c r="E739" s="74"/>
      <c r="F739" s="74"/>
      <c r="G739" s="74"/>
      <c r="H739" s="74"/>
      <c r="I739" s="203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>
      <c r="A740" s="74"/>
      <c r="B740" s="74"/>
      <c r="C740" s="74"/>
      <c r="D740" s="74"/>
      <c r="E740" s="74"/>
      <c r="F740" s="74"/>
      <c r="G740" s="74"/>
      <c r="H740" s="74"/>
      <c r="I740" s="203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>
      <c r="A741" s="74"/>
      <c r="B741" s="74"/>
      <c r="C741" s="74"/>
      <c r="D741" s="74"/>
      <c r="E741" s="74"/>
      <c r="F741" s="74"/>
      <c r="G741" s="74"/>
      <c r="H741" s="74"/>
      <c r="I741" s="203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>
      <c r="A742" s="74"/>
      <c r="B742" s="74"/>
      <c r="C742" s="74"/>
      <c r="D742" s="74"/>
      <c r="E742" s="74"/>
      <c r="F742" s="74"/>
      <c r="G742" s="74"/>
      <c r="H742" s="74"/>
      <c r="I742" s="203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>
      <c r="A743" s="74"/>
      <c r="B743" s="74"/>
      <c r="C743" s="74"/>
      <c r="D743" s="74"/>
      <c r="E743" s="74"/>
      <c r="F743" s="74"/>
      <c r="G743" s="74"/>
      <c r="H743" s="74"/>
      <c r="I743" s="203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>
      <c r="A744" s="74"/>
      <c r="B744" s="74"/>
      <c r="C744" s="74"/>
      <c r="D744" s="74"/>
      <c r="E744" s="74"/>
      <c r="F744" s="74"/>
      <c r="G744" s="74"/>
      <c r="H744" s="74"/>
      <c r="I744" s="203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>
      <c r="A745" s="74"/>
      <c r="B745" s="74"/>
      <c r="C745" s="74"/>
      <c r="D745" s="74"/>
      <c r="E745" s="74"/>
      <c r="F745" s="74"/>
      <c r="G745" s="74"/>
      <c r="H745" s="74"/>
      <c r="I745" s="203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>
      <c r="A746" s="74"/>
      <c r="B746" s="74"/>
      <c r="C746" s="74"/>
      <c r="D746" s="74"/>
      <c r="E746" s="74"/>
      <c r="F746" s="74"/>
      <c r="G746" s="74"/>
      <c r="H746" s="74"/>
      <c r="I746" s="203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>
      <c r="A747" s="74"/>
      <c r="B747" s="74"/>
      <c r="C747" s="74"/>
      <c r="D747" s="74"/>
      <c r="E747" s="74"/>
      <c r="F747" s="74"/>
      <c r="G747" s="74"/>
      <c r="H747" s="74"/>
      <c r="I747" s="203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>
      <c r="A748" s="74"/>
      <c r="B748" s="74"/>
      <c r="C748" s="74"/>
      <c r="D748" s="74"/>
      <c r="E748" s="74"/>
      <c r="F748" s="74"/>
      <c r="G748" s="74"/>
      <c r="H748" s="74"/>
      <c r="I748" s="203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>
      <c r="A749" s="74"/>
      <c r="B749" s="74"/>
      <c r="C749" s="74"/>
      <c r="D749" s="74"/>
      <c r="E749" s="74"/>
      <c r="F749" s="74"/>
      <c r="G749" s="74"/>
      <c r="H749" s="74"/>
      <c r="I749" s="203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>
      <c r="A750" s="74"/>
      <c r="B750" s="74"/>
      <c r="C750" s="74"/>
      <c r="D750" s="74"/>
      <c r="E750" s="74"/>
      <c r="F750" s="74"/>
      <c r="G750" s="74"/>
      <c r="H750" s="74"/>
      <c r="I750" s="203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>
      <c r="A751" s="74"/>
      <c r="B751" s="74"/>
      <c r="C751" s="74"/>
      <c r="D751" s="74"/>
      <c r="E751" s="74"/>
      <c r="F751" s="74"/>
      <c r="G751" s="74"/>
      <c r="H751" s="74"/>
      <c r="I751" s="203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>
      <c r="A752" s="74"/>
      <c r="B752" s="74"/>
      <c r="C752" s="74"/>
      <c r="D752" s="74"/>
      <c r="E752" s="74"/>
      <c r="F752" s="74"/>
      <c r="G752" s="74"/>
      <c r="H752" s="74"/>
      <c r="I752" s="203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>
      <c r="A753" s="74"/>
      <c r="B753" s="74"/>
      <c r="C753" s="74"/>
      <c r="D753" s="74"/>
      <c r="E753" s="74"/>
      <c r="F753" s="74"/>
      <c r="G753" s="74"/>
      <c r="H753" s="74"/>
      <c r="I753" s="203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>
      <c r="A754" s="74"/>
      <c r="B754" s="74"/>
      <c r="C754" s="74"/>
      <c r="D754" s="74"/>
      <c r="E754" s="74"/>
      <c r="F754" s="74"/>
      <c r="G754" s="74"/>
      <c r="H754" s="74"/>
      <c r="I754" s="203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>
      <c r="A755" s="74"/>
      <c r="B755" s="74"/>
      <c r="C755" s="74"/>
      <c r="D755" s="74"/>
      <c r="E755" s="74"/>
      <c r="F755" s="74"/>
      <c r="G755" s="74"/>
      <c r="H755" s="74"/>
      <c r="I755" s="203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>
      <c r="A756" s="74"/>
      <c r="B756" s="74"/>
      <c r="C756" s="74"/>
      <c r="D756" s="74"/>
      <c r="E756" s="74"/>
      <c r="F756" s="74"/>
      <c r="G756" s="74"/>
      <c r="H756" s="74"/>
      <c r="I756" s="203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>
      <c r="A757" s="74"/>
      <c r="B757" s="74"/>
      <c r="C757" s="74"/>
      <c r="D757" s="74"/>
      <c r="E757" s="74"/>
      <c r="F757" s="74"/>
      <c r="G757" s="74"/>
      <c r="H757" s="74"/>
      <c r="I757" s="203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>
      <c r="A758" s="74"/>
      <c r="B758" s="74"/>
      <c r="C758" s="74"/>
      <c r="D758" s="74"/>
      <c r="E758" s="74"/>
      <c r="F758" s="74"/>
      <c r="G758" s="74"/>
      <c r="H758" s="74"/>
      <c r="I758" s="203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>
      <c r="A759" s="74"/>
      <c r="B759" s="74"/>
      <c r="C759" s="74"/>
      <c r="D759" s="74"/>
      <c r="E759" s="74"/>
      <c r="F759" s="74"/>
      <c r="G759" s="74"/>
      <c r="H759" s="74"/>
      <c r="I759" s="203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>
      <c r="A760" s="74"/>
      <c r="B760" s="74"/>
      <c r="C760" s="74"/>
      <c r="D760" s="74"/>
      <c r="E760" s="74"/>
      <c r="F760" s="74"/>
      <c r="G760" s="74"/>
      <c r="H760" s="74"/>
      <c r="I760" s="203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>
      <c r="A761" s="74"/>
      <c r="B761" s="74"/>
      <c r="C761" s="74"/>
      <c r="D761" s="74"/>
      <c r="E761" s="74"/>
      <c r="F761" s="74"/>
      <c r="G761" s="74"/>
      <c r="H761" s="74"/>
      <c r="I761" s="203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>
      <c r="A762" s="74"/>
      <c r="B762" s="74"/>
      <c r="C762" s="74"/>
      <c r="D762" s="74"/>
      <c r="E762" s="74"/>
      <c r="F762" s="74"/>
      <c r="G762" s="74"/>
      <c r="H762" s="74"/>
      <c r="I762" s="203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>
      <c r="A763" s="74"/>
      <c r="B763" s="74"/>
      <c r="C763" s="74"/>
      <c r="D763" s="74"/>
      <c r="E763" s="74"/>
      <c r="F763" s="74"/>
      <c r="G763" s="74"/>
      <c r="H763" s="74"/>
      <c r="I763" s="203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>
      <c r="A764" s="74"/>
      <c r="B764" s="74"/>
      <c r="C764" s="74"/>
      <c r="D764" s="74"/>
      <c r="E764" s="74"/>
      <c r="F764" s="74"/>
      <c r="G764" s="74"/>
      <c r="H764" s="74"/>
      <c r="I764" s="203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>
      <c r="A765" s="74"/>
      <c r="B765" s="74"/>
      <c r="C765" s="74"/>
      <c r="D765" s="74"/>
      <c r="E765" s="74"/>
      <c r="F765" s="74"/>
      <c r="G765" s="74"/>
      <c r="H765" s="74"/>
      <c r="I765" s="203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>
      <c r="A766" s="74"/>
      <c r="B766" s="74"/>
      <c r="C766" s="74"/>
      <c r="D766" s="74"/>
      <c r="E766" s="74"/>
      <c r="F766" s="74"/>
      <c r="G766" s="74"/>
      <c r="H766" s="74"/>
      <c r="I766" s="203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>
      <c r="A767" s="74"/>
      <c r="B767" s="74"/>
      <c r="C767" s="74"/>
      <c r="D767" s="74"/>
      <c r="E767" s="74"/>
      <c r="F767" s="74"/>
      <c r="G767" s="74"/>
      <c r="H767" s="74"/>
      <c r="I767" s="203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>
      <c r="A768" s="74"/>
      <c r="B768" s="74"/>
      <c r="C768" s="74"/>
      <c r="D768" s="74"/>
      <c r="E768" s="74"/>
      <c r="F768" s="74"/>
      <c r="G768" s="74"/>
      <c r="H768" s="74"/>
      <c r="I768" s="203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>
      <c r="A769" s="74"/>
      <c r="B769" s="74"/>
      <c r="C769" s="74"/>
      <c r="D769" s="74"/>
      <c r="E769" s="74"/>
      <c r="F769" s="74"/>
      <c r="G769" s="74"/>
      <c r="H769" s="74"/>
      <c r="I769" s="203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>
      <c r="A770" s="74"/>
      <c r="B770" s="74"/>
      <c r="C770" s="74"/>
      <c r="D770" s="74"/>
      <c r="E770" s="74"/>
      <c r="F770" s="74"/>
      <c r="G770" s="74"/>
      <c r="H770" s="74"/>
      <c r="I770" s="203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>
      <c r="A771" s="74"/>
      <c r="B771" s="74"/>
      <c r="C771" s="74"/>
      <c r="D771" s="74"/>
      <c r="E771" s="74"/>
      <c r="F771" s="74"/>
      <c r="G771" s="74"/>
      <c r="H771" s="74"/>
      <c r="I771" s="203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>
      <c r="A772" s="74"/>
      <c r="B772" s="74"/>
      <c r="C772" s="74"/>
      <c r="D772" s="74"/>
      <c r="E772" s="74"/>
      <c r="F772" s="74"/>
      <c r="G772" s="74"/>
      <c r="H772" s="74"/>
      <c r="I772" s="203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>
      <c r="A773" s="74"/>
      <c r="B773" s="74"/>
      <c r="C773" s="74"/>
      <c r="D773" s="74"/>
      <c r="E773" s="74"/>
      <c r="F773" s="74"/>
      <c r="G773" s="74"/>
      <c r="H773" s="74"/>
      <c r="I773" s="203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>
      <c r="A774" s="74"/>
      <c r="B774" s="74"/>
      <c r="C774" s="74"/>
      <c r="D774" s="74"/>
      <c r="E774" s="74"/>
      <c r="F774" s="74"/>
      <c r="G774" s="74"/>
      <c r="H774" s="74"/>
      <c r="I774" s="203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>
      <c r="A775" s="74"/>
      <c r="B775" s="74"/>
      <c r="C775" s="74"/>
      <c r="D775" s="74"/>
      <c r="E775" s="74"/>
      <c r="F775" s="74"/>
      <c r="G775" s="74"/>
      <c r="H775" s="74"/>
      <c r="I775" s="203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>
      <c r="A776" s="74"/>
      <c r="B776" s="74"/>
      <c r="C776" s="74"/>
      <c r="D776" s="74"/>
      <c r="E776" s="74"/>
      <c r="F776" s="74"/>
      <c r="G776" s="74"/>
      <c r="H776" s="74"/>
      <c r="I776" s="203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>
      <c r="A777" s="74"/>
      <c r="B777" s="74"/>
      <c r="C777" s="74"/>
      <c r="D777" s="74"/>
      <c r="E777" s="74"/>
      <c r="F777" s="74"/>
      <c r="G777" s="74"/>
      <c r="H777" s="74"/>
      <c r="I777" s="203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>
      <c r="A778" s="74"/>
      <c r="B778" s="74"/>
      <c r="C778" s="74"/>
      <c r="D778" s="74"/>
      <c r="E778" s="74"/>
      <c r="F778" s="74"/>
      <c r="G778" s="74"/>
      <c r="H778" s="74"/>
      <c r="I778" s="203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>
      <c r="A779" s="74"/>
      <c r="B779" s="74"/>
      <c r="C779" s="74"/>
      <c r="D779" s="74"/>
      <c r="E779" s="74"/>
      <c r="F779" s="74"/>
      <c r="G779" s="74"/>
      <c r="H779" s="74"/>
      <c r="I779" s="203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>
      <c r="A780" s="74"/>
      <c r="B780" s="74"/>
      <c r="C780" s="74"/>
      <c r="D780" s="74"/>
      <c r="E780" s="74"/>
      <c r="F780" s="74"/>
      <c r="G780" s="74"/>
      <c r="H780" s="74"/>
      <c r="I780" s="203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>
      <c r="A781" s="74"/>
      <c r="B781" s="74"/>
      <c r="C781" s="74"/>
      <c r="D781" s="74"/>
      <c r="E781" s="74"/>
      <c r="F781" s="74"/>
      <c r="G781" s="74"/>
      <c r="H781" s="74"/>
      <c r="I781" s="203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>
      <c r="A782" s="74"/>
      <c r="B782" s="74"/>
      <c r="C782" s="74"/>
      <c r="D782" s="74"/>
      <c r="E782" s="74"/>
      <c r="F782" s="74"/>
      <c r="G782" s="74"/>
      <c r="H782" s="74"/>
      <c r="I782" s="203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>
      <c r="A783" s="74"/>
      <c r="B783" s="74"/>
      <c r="C783" s="74"/>
      <c r="D783" s="74"/>
      <c r="E783" s="74"/>
      <c r="F783" s="74"/>
      <c r="G783" s="74"/>
      <c r="H783" s="74"/>
      <c r="I783" s="203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>
      <c r="A784" s="74"/>
      <c r="B784" s="74"/>
      <c r="C784" s="74"/>
      <c r="D784" s="74"/>
      <c r="E784" s="74"/>
      <c r="F784" s="74"/>
      <c r="G784" s="74"/>
      <c r="H784" s="74"/>
      <c r="I784" s="203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>
      <c r="A785" s="74"/>
      <c r="B785" s="74"/>
      <c r="C785" s="74"/>
      <c r="D785" s="74"/>
      <c r="E785" s="74"/>
      <c r="F785" s="74"/>
      <c r="G785" s="74"/>
      <c r="H785" s="74"/>
      <c r="I785" s="203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>
      <c r="A786" s="74"/>
      <c r="B786" s="74"/>
      <c r="C786" s="74"/>
      <c r="D786" s="74"/>
      <c r="E786" s="74"/>
      <c r="F786" s="74"/>
      <c r="G786" s="74"/>
      <c r="H786" s="74"/>
      <c r="I786" s="203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>
      <c r="A787" s="74"/>
      <c r="B787" s="74"/>
      <c r="C787" s="74"/>
      <c r="D787" s="74"/>
      <c r="E787" s="74"/>
      <c r="F787" s="74"/>
      <c r="G787" s="74"/>
      <c r="H787" s="74"/>
      <c r="I787" s="203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>
      <c r="A788" s="74"/>
      <c r="B788" s="74"/>
      <c r="C788" s="74"/>
      <c r="D788" s="74"/>
      <c r="E788" s="74"/>
      <c r="F788" s="74"/>
      <c r="G788" s="74"/>
      <c r="H788" s="74"/>
      <c r="I788" s="203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>
      <c r="A789" s="74"/>
      <c r="B789" s="74"/>
      <c r="C789" s="74"/>
      <c r="D789" s="74"/>
      <c r="E789" s="74"/>
      <c r="F789" s="74"/>
      <c r="G789" s="74"/>
      <c r="H789" s="74"/>
      <c r="I789" s="203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>
      <c r="A790" s="74"/>
      <c r="B790" s="74"/>
      <c r="C790" s="74"/>
      <c r="D790" s="74"/>
      <c r="E790" s="74"/>
      <c r="F790" s="74"/>
      <c r="G790" s="74"/>
      <c r="H790" s="74"/>
      <c r="I790" s="203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>
      <c r="A791" s="74"/>
      <c r="B791" s="74"/>
      <c r="C791" s="74"/>
      <c r="D791" s="74"/>
      <c r="E791" s="74"/>
      <c r="F791" s="74"/>
      <c r="G791" s="74"/>
      <c r="H791" s="74"/>
      <c r="I791" s="203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>
      <c r="A792" s="74"/>
      <c r="B792" s="74"/>
      <c r="C792" s="74"/>
      <c r="D792" s="74"/>
      <c r="E792" s="74"/>
      <c r="F792" s="74"/>
      <c r="G792" s="74"/>
      <c r="H792" s="74"/>
      <c r="I792" s="203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>
      <c r="A793" s="74"/>
      <c r="B793" s="74"/>
      <c r="C793" s="74"/>
      <c r="D793" s="74"/>
      <c r="E793" s="74"/>
      <c r="F793" s="74"/>
      <c r="G793" s="74"/>
      <c r="H793" s="74"/>
      <c r="I793" s="203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>
      <c r="A794" s="74"/>
      <c r="B794" s="74"/>
      <c r="C794" s="74"/>
      <c r="D794" s="74"/>
      <c r="E794" s="74"/>
      <c r="F794" s="74"/>
      <c r="G794" s="74"/>
      <c r="H794" s="74"/>
      <c r="I794" s="203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>
      <c r="A795" s="74"/>
      <c r="B795" s="74"/>
      <c r="C795" s="74"/>
      <c r="D795" s="74"/>
      <c r="E795" s="74"/>
      <c r="F795" s="74"/>
      <c r="G795" s="74"/>
      <c r="H795" s="74"/>
      <c r="I795" s="203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>
      <c r="A796" s="74"/>
      <c r="B796" s="74"/>
      <c r="C796" s="74"/>
      <c r="D796" s="74"/>
      <c r="E796" s="74"/>
      <c r="F796" s="74"/>
      <c r="G796" s="74"/>
      <c r="H796" s="74"/>
      <c r="I796" s="203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>
      <c r="A797" s="74"/>
      <c r="B797" s="74"/>
      <c r="C797" s="74"/>
      <c r="D797" s="74"/>
      <c r="E797" s="74"/>
      <c r="F797" s="74"/>
      <c r="G797" s="74"/>
      <c r="H797" s="74"/>
      <c r="I797" s="203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>
      <c r="A798" s="74"/>
      <c r="B798" s="74"/>
      <c r="C798" s="74"/>
      <c r="D798" s="74"/>
      <c r="E798" s="74"/>
      <c r="F798" s="74"/>
      <c r="G798" s="74"/>
      <c r="H798" s="74"/>
      <c r="I798" s="203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>
      <c r="A799" s="74"/>
      <c r="B799" s="74"/>
      <c r="C799" s="74"/>
      <c r="D799" s="74"/>
      <c r="E799" s="74"/>
      <c r="F799" s="74"/>
      <c r="G799" s="74"/>
      <c r="H799" s="74"/>
      <c r="I799" s="203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>
      <c r="A800" s="74"/>
      <c r="B800" s="74"/>
      <c r="C800" s="74"/>
      <c r="D800" s="74"/>
      <c r="E800" s="74"/>
      <c r="F800" s="74"/>
      <c r="G800" s="74"/>
      <c r="H800" s="74"/>
      <c r="I800" s="203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>
      <c r="A801" s="74"/>
      <c r="B801" s="74"/>
      <c r="C801" s="74"/>
      <c r="D801" s="74"/>
      <c r="E801" s="74"/>
      <c r="F801" s="74"/>
      <c r="G801" s="74"/>
      <c r="H801" s="74"/>
      <c r="I801" s="203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>
      <c r="A802" s="74"/>
      <c r="B802" s="74"/>
      <c r="C802" s="74"/>
      <c r="D802" s="74"/>
      <c r="E802" s="74"/>
      <c r="F802" s="74"/>
      <c r="G802" s="74"/>
      <c r="H802" s="74"/>
      <c r="I802" s="203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>
      <c r="A803" s="74"/>
      <c r="B803" s="74"/>
      <c r="C803" s="74"/>
      <c r="D803" s="74"/>
      <c r="E803" s="74"/>
      <c r="F803" s="74"/>
      <c r="G803" s="74"/>
      <c r="H803" s="74"/>
      <c r="I803" s="203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>
      <c r="A804" s="74"/>
      <c r="B804" s="74"/>
      <c r="C804" s="74"/>
      <c r="D804" s="74"/>
      <c r="E804" s="74"/>
      <c r="F804" s="74"/>
      <c r="G804" s="74"/>
      <c r="H804" s="74"/>
      <c r="I804" s="203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>
      <c r="A805" s="74"/>
      <c r="B805" s="74"/>
      <c r="C805" s="74"/>
      <c r="D805" s="74"/>
      <c r="E805" s="74"/>
      <c r="F805" s="74"/>
      <c r="G805" s="74"/>
      <c r="H805" s="74"/>
      <c r="I805" s="203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>
      <c r="A806" s="74"/>
      <c r="B806" s="74"/>
      <c r="C806" s="74"/>
      <c r="D806" s="74"/>
      <c r="E806" s="74"/>
      <c r="F806" s="74"/>
      <c r="G806" s="74"/>
      <c r="H806" s="74"/>
      <c r="I806" s="203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>
      <c r="A807" s="74"/>
      <c r="B807" s="74"/>
      <c r="C807" s="74"/>
      <c r="D807" s="74"/>
      <c r="E807" s="74"/>
      <c r="F807" s="74"/>
      <c r="G807" s="74"/>
      <c r="H807" s="74"/>
      <c r="I807" s="203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>
      <c r="A808" s="74"/>
      <c r="B808" s="74"/>
      <c r="C808" s="74"/>
      <c r="D808" s="74"/>
      <c r="E808" s="74"/>
      <c r="F808" s="74"/>
      <c r="G808" s="74"/>
      <c r="H808" s="74"/>
      <c r="I808" s="203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>
      <c r="A809" s="74"/>
      <c r="B809" s="74"/>
      <c r="C809" s="74"/>
      <c r="D809" s="74"/>
      <c r="E809" s="74"/>
      <c r="F809" s="74"/>
      <c r="G809" s="74"/>
      <c r="H809" s="74"/>
      <c r="I809" s="203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>
      <c r="A810" s="74"/>
      <c r="B810" s="74"/>
      <c r="C810" s="74"/>
      <c r="D810" s="74"/>
      <c r="E810" s="74"/>
      <c r="F810" s="74"/>
      <c r="G810" s="74"/>
      <c r="H810" s="74"/>
      <c r="I810" s="203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>
      <c r="A811" s="74"/>
      <c r="B811" s="74"/>
      <c r="C811" s="74"/>
      <c r="D811" s="74"/>
      <c r="E811" s="74"/>
      <c r="F811" s="74"/>
      <c r="G811" s="74"/>
      <c r="H811" s="74"/>
      <c r="I811" s="203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>
      <c r="A812" s="74"/>
      <c r="B812" s="74"/>
      <c r="C812" s="74"/>
      <c r="D812" s="74"/>
      <c r="E812" s="74"/>
      <c r="F812" s="74"/>
      <c r="G812" s="74"/>
      <c r="H812" s="74"/>
      <c r="I812" s="203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>
      <c r="A813" s="74"/>
      <c r="B813" s="74"/>
      <c r="C813" s="74"/>
      <c r="D813" s="74"/>
      <c r="E813" s="74"/>
      <c r="F813" s="74"/>
      <c r="G813" s="74"/>
      <c r="H813" s="74"/>
      <c r="I813" s="203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>
      <c r="A814" s="74"/>
      <c r="B814" s="74"/>
      <c r="C814" s="74"/>
      <c r="D814" s="74"/>
      <c r="E814" s="74"/>
      <c r="F814" s="74"/>
      <c r="G814" s="74"/>
      <c r="H814" s="74"/>
      <c r="I814" s="203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>
      <c r="A815" s="74"/>
      <c r="B815" s="74"/>
      <c r="C815" s="74"/>
      <c r="D815" s="74"/>
      <c r="E815" s="74"/>
      <c r="F815" s="74"/>
      <c r="G815" s="74"/>
      <c r="H815" s="74"/>
      <c r="I815" s="203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>
      <c r="A816" s="74"/>
      <c r="B816" s="74"/>
      <c r="C816" s="74"/>
      <c r="D816" s="74"/>
      <c r="E816" s="74"/>
      <c r="F816" s="74"/>
      <c r="G816" s="74"/>
      <c r="H816" s="74"/>
      <c r="I816" s="203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>
      <c r="A817" s="74"/>
      <c r="B817" s="74"/>
      <c r="C817" s="74"/>
      <c r="D817" s="74"/>
      <c r="E817" s="74"/>
      <c r="F817" s="74"/>
      <c r="G817" s="74"/>
      <c r="H817" s="74"/>
      <c r="I817" s="203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>
      <c r="A818" s="74"/>
      <c r="B818" s="74"/>
      <c r="C818" s="74"/>
      <c r="D818" s="74"/>
      <c r="E818" s="74"/>
      <c r="F818" s="74"/>
      <c r="G818" s="74"/>
      <c r="H818" s="74"/>
      <c r="I818" s="203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>
      <c r="A819" s="74"/>
      <c r="B819" s="74"/>
      <c r="C819" s="74"/>
      <c r="D819" s="74"/>
      <c r="E819" s="74"/>
      <c r="F819" s="74"/>
      <c r="G819" s="74"/>
      <c r="H819" s="74"/>
      <c r="I819" s="203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>
      <c r="A820" s="74"/>
      <c r="B820" s="74"/>
      <c r="C820" s="74"/>
      <c r="D820" s="74"/>
      <c r="E820" s="74"/>
      <c r="F820" s="74"/>
      <c r="G820" s="74"/>
      <c r="H820" s="74"/>
      <c r="I820" s="203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>
      <c r="A821" s="74"/>
      <c r="B821" s="74"/>
      <c r="C821" s="74"/>
      <c r="D821" s="74"/>
      <c r="E821" s="74"/>
      <c r="F821" s="74"/>
      <c r="G821" s="74"/>
      <c r="H821" s="74"/>
      <c r="I821" s="203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>
      <c r="A822" s="74"/>
      <c r="B822" s="74"/>
      <c r="C822" s="74"/>
      <c r="D822" s="74"/>
      <c r="E822" s="74"/>
      <c r="F822" s="74"/>
      <c r="G822" s="74"/>
      <c r="H822" s="74"/>
      <c r="I822" s="203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>
      <c r="A823" s="74"/>
      <c r="B823" s="74"/>
      <c r="C823" s="74"/>
      <c r="D823" s="74"/>
      <c r="E823" s="74"/>
      <c r="F823" s="74"/>
      <c r="G823" s="74"/>
      <c r="H823" s="74"/>
      <c r="I823" s="203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>
      <c r="A824" s="74"/>
      <c r="B824" s="74"/>
      <c r="C824" s="74"/>
      <c r="D824" s="74"/>
      <c r="E824" s="74"/>
      <c r="F824" s="74"/>
      <c r="G824" s="74"/>
      <c r="H824" s="74"/>
      <c r="I824" s="203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>
      <c r="A825" s="74"/>
      <c r="B825" s="74"/>
      <c r="C825" s="74"/>
      <c r="D825" s="74"/>
      <c r="E825" s="74"/>
      <c r="F825" s="74"/>
      <c r="G825" s="74"/>
      <c r="H825" s="74"/>
      <c r="I825" s="203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>
      <c r="A826" s="74"/>
      <c r="B826" s="74"/>
      <c r="C826" s="74"/>
      <c r="D826" s="74"/>
      <c r="E826" s="74"/>
      <c r="F826" s="74"/>
      <c r="G826" s="74"/>
      <c r="H826" s="74"/>
      <c r="I826" s="203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>
      <c r="A827" s="74"/>
      <c r="B827" s="74"/>
      <c r="C827" s="74"/>
      <c r="D827" s="74"/>
      <c r="E827" s="74"/>
      <c r="F827" s="74"/>
      <c r="G827" s="74"/>
      <c r="H827" s="74"/>
      <c r="I827" s="203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>
      <c r="A828" s="74"/>
      <c r="B828" s="74"/>
      <c r="C828" s="74"/>
      <c r="D828" s="74"/>
      <c r="E828" s="74"/>
      <c r="F828" s="74"/>
      <c r="G828" s="74"/>
      <c r="H828" s="74"/>
      <c r="I828" s="203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>
      <c r="A829" s="74"/>
      <c r="B829" s="74"/>
      <c r="C829" s="74"/>
      <c r="D829" s="74"/>
      <c r="E829" s="74"/>
      <c r="F829" s="74"/>
      <c r="G829" s="74"/>
      <c r="H829" s="74"/>
      <c r="I829" s="203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>
      <c r="A830" s="74"/>
      <c r="B830" s="74"/>
      <c r="C830" s="74"/>
      <c r="D830" s="74"/>
      <c r="E830" s="74"/>
      <c r="F830" s="74"/>
      <c r="G830" s="74"/>
      <c r="H830" s="74"/>
      <c r="I830" s="203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>
      <c r="A831" s="74"/>
      <c r="B831" s="74"/>
      <c r="C831" s="74"/>
      <c r="D831" s="74"/>
      <c r="E831" s="74"/>
      <c r="F831" s="74"/>
      <c r="G831" s="74"/>
      <c r="H831" s="74"/>
      <c r="I831" s="203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>
      <c r="A832" s="74"/>
      <c r="B832" s="74"/>
      <c r="C832" s="74"/>
      <c r="D832" s="74"/>
      <c r="E832" s="74"/>
      <c r="F832" s="74"/>
      <c r="G832" s="74"/>
      <c r="H832" s="74"/>
      <c r="I832" s="203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>
      <c r="A833" s="74"/>
      <c r="B833" s="74"/>
      <c r="C833" s="74"/>
      <c r="D833" s="74"/>
      <c r="E833" s="74"/>
      <c r="F833" s="74"/>
      <c r="G833" s="74"/>
      <c r="H833" s="74"/>
      <c r="I833" s="203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>
      <c r="A834" s="74"/>
      <c r="B834" s="74"/>
      <c r="C834" s="74"/>
      <c r="D834" s="74"/>
      <c r="E834" s="74"/>
      <c r="F834" s="74"/>
      <c r="G834" s="74"/>
      <c r="H834" s="74"/>
      <c r="I834" s="203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>
      <c r="A835" s="74"/>
      <c r="B835" s="74"/>
      <c r="C835" s="74"/>
      <c r="D835" s="74"/>
      <c r="E835" s="74"/>
      <c r="F835" s="74"/>
      <c r="G835" s="74"/>
      <c r="H835" s="74"/>
      <c r="I835" s="203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>
      <c r="A836" s="74"/>
      <c r="B836" s="74"/>
      <c r="C836" s="74"/>
      <c r="D836" s="74"/>
      <c r="E836" s="74"/>
      <c r="F836" s="74"/>
      <c r="G836" s="74"/>
      <c r="H836" s="74"/>
      <c r="I836" s="203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>
      <c r="A837" s="74"/>
      <c r="B837" s="74"/>
      <c r="C837" s="74"/>
      <c r="D837" s="74"/>
      <c r="E837" s="74"/>
      <c r="F837" s="74"/>
      <c r="G837" s="74"/>
      <c r="H837" s="74"/>
      <c r="I837" s="203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>
      <c r="A838" s="74"/>
      <c r="B838" s="74"/>
      <c r="C838" s="74"/>
      <c r="D838" s="74"/>
      <c r="E838" s="74"/>
      <c r="F838" s="74"/>
      <c r="G838" s="74"/>
      <c r="H838" s="74"/>
      <c r="I838" s="203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>
      <c r="A839" s="74"/>
      <c r="B839" s="74"/>
      <c r="C839" s="74"/>
      <c r="D839" s="74"/>
      <c r="E839" s="74"/>
      <c r="F839" s="74"/>
      <c r="G839" s="74"/>
      <c r="H839" s="74"/>
      <c r="I839" s="203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>
      <c r="A840" s="74"/>
      <c r="B840" s="74"/>
      <c r="C840" s="74"/>
      <c r="D840" s="74"/>
      <c r="E840" s="74"/>
      <c r="F840" s="74"/>
      <c r="G840" s="74"/>
      <c r="H840" s="74"/>
      <c r="I840" s="203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>
      <c r="A841" s="74"/>
      <c r="B841" s="74"/>
      <c r="C841" s="74"/>
      <c r="D841" s="74"/>
      <c r="E841" s="74"/>
      <c r="F841" s="74"/>
      <c r="G841" s="74"/>
      <c r="H841" s="74"/>
      <c r="I841" s="203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>
      <c r="A842" s="74"/>
      <c r="B842" s="74"/>
      <c r="C842" s="74"/>
      <c r="D842" s="74"/>
      <c r="E842" s="74"/>
      <c r="F842" s="74"/>
      <c r="G842" s="74"/>
      <c r="H842" s="74"/>
      <c r="I842" s="203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>
      <c r="A843" s="74"/>
      <c r="B843" s="74"/>
      <c r="C843" s="74"/>
      <c r="D843" s="74"/>
      <c r="E843" s="74"/>
      <c r="F843" s="74"/>
      <c r="G843" s="74"/>
      <c r="H843" s="74"/>
      <c r="I843" s="203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>
      <c r="A844" s="74"/>
      <c r="B844" s="74"/>
      <c r="C844" s="74"/>
      <c r="D844" s="74"/>
      <c r="E844" s="74"/>
      <c r="F844" s="74"/>
      <c r="G844" s="74"/>
      <c r="H844" s="74"/>
      <c r="I844" s="203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>
      <c r="A845" s="74"/>
      <c r="B845" s="74"/>
      <c r="C845" s="74"/>
      <c r="D845" s="74"/>
      <c r="E845" s="74"/>
      <c r="F845" s="74"/>
      <c r="G845" s="74"/>
      <c r="H845" s="74"/>
      <c r="I845" s="203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>
      <c r="A846" s="74"/>
      <c r="B846" s="74"/>
      <c r="C846" s="74"/>
      <c r="D846" s="74"/>
      <c r="E846" s="74"/>
      <c r="F846" s="74"/>
      <c r="G846" s="74"/>
      <c r="H846" s="74"/>
      <c r="I846" s="203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>
      <c r="A847" s="74"/>
      <c r="B847" s="74"/>
      <c r="C847" s="74"/>
      <c r="D847" s="74"/>
      <c r="E847" s="74"/>
      <c r="F847" s="74"/>
      <c r="G847" s="74"/>
      <c r="H847" s="74"/>
      <c r="I847" s="203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>
      <c r="A848" s="74"/>
      <c r="B848" s="74"/>
      <c r="C848" s="74"/>
      <c r="D848" s="74"/>
      <c r="E848" s="74"/>
      <c r="F848" s="74"/>
      <c r="G848" s="74"/>
      <c r="H848" s="74"/>
      <c r="I848" s="203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>
      <c r="A849" s="74"/>
      <c r="B849" s="74"/>
      <c r="C849" s="74"/>
      <c r="D849" s="74"/>
      <c r="E849" s="74"/>
      <c r="F849" s="74"/>
      <c r="G849" s="74"/>
      <c r="H849" s="74"/>
      <c r="I849" s="203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>
      <c r="A850" s="74"/>
      <c r="B850" s="74"/>
      <c r="C850" s="74"/>
      <c r="D850" s="74"/>
      <c r="E850" s="74"/>
      <c r="F850" s="74"/>
      <c r="G850" s="74"/>
      <c r="H850" s="74"/>
      <c r="I850" s="203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>
      <c r="A851" s="74"/>
      <c r="B851" s="74"/>
      <c r="C851" s="74"/>
      <c r="D851" s="74"/>
      <c r="E851" s="74"/>
      <c r="F851" s="74"/>
      <c r="G851" s="74"/>
      <c r="H851" s="74"/>
      <c r="I851" s="203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>
      <c r="A852" s="74"/>
      <c r="B852" s="74"/>
      <c r="C852" s="74"/>
      <c r="D852" s="74"/>
      <c r="E852" s="74"/>
      <c r="F852" s="74"/>
      <c r="G852" s="74"/>
      <c r="H852" s="74"/>
      <c r="I852" s="203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>
      <c r="A853" s="74"/>
      <c r="B853" s="74"/>
      <c r="C853" s="74"/>
      <c r="D853" s="74"/>
      <c r="E853" s="74"/>
      <c r="F853" s="74"/>
      <c r="G853" s="74"/>
      <c r="H853" s="74"/>
      <c r="I853" s="203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>
      <c r="A854" s="74"/>
      <c r="B854" s="74"/>
      <c r="C854" s="74"/>
      <c r="D854" s="74"/>
      <c r="E854" s="74"/>
      <c r="F854" s="74"/>
      <c r="G854" s="74"/>
      <c r="H854" s="74"/>
      <c r="I854" s="203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>
      <c r="A855" s="74"/>
      <c r="B855" s="74"/>
      <c r="C855" s="74"/>
      <c r="D855" s="74"/>
      <c r="E855" s="74"/>
      <c r="F855" s="74"/>
      <c r="G855" s="74"/>
      <c r="H855" s="74"/>
      <c r="I855" s="203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>
      <c r="A856" s="74"/>
      <c r="B856" s="74"/>
      <c r="C856" s="74"/>
      <c r="D856" s="74"/>
      <c r="E856" s="74"/>
      <c r="F856" s="74"/>
      <c r="G856" s="74"/>
      <c r="H856" s="74"/>
      <c r="I856" s="203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>
      <c r="A857" s="74"/>
      <c r="B857" s="74"/>
      <c r="C857" s="74"/>
      <c r="D857" s="74"/>
      <c r="E857" s="74"/>
      <c r="F857" s="74"/>
      <c r="G857" s="74"/>
      <c r="H857" s="74"/>
      <c r="I857" s="203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>
      <c r="A858" s="74"/>
      <c r="B858" s="74"/>
      <c r="C858" s="74"/>
      <c r="D858" s="74"/>
      <c r="E858" s="74"/>
      <c r="F858" s="74"/>
      <c r="G858" s="74"/>
      <c r="H858" s="74"/>
      <c r="I858" s="203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>
      <c r="A859" s="74"/>
      <c r="B859" s="74"/>
      <c r="C859" s="74"/>
      <c r="D859" s="74"/>
      <c r="E859" s="74"/>
      <c r="F859" s="74"/>
      <c r="G859" s="74"/>
      <c r="H859" s="74"/>
      <c r="I859" s="203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>
      <c r="A860" s="74"/>
      <c r="B860" s="74"/>
      <c r="C860" s="74"/>
      <c r="D860" s="74"/>
      <c r="E860" s="74"/>
      <c r="F860" s="74"/>
      <c r="G860" s="74"/>
      <c r="H860" s="74"/>
      <c r="I860" s="203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>
      <c r="A861" s="74"/>
      <c r="B861" s="74"/>
      <c r="C861" s="74"/>
      <c r="D861" s="74"/>
      <c r="E861" s="74"/>
      <c r="F861" s="74"/>
      <c r="G861" s="74"/>
      <c r="H861" s="74"/>
      <c r="I861" s="203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>
      <c r="A862" s="74"/>
      <c r="B862" s="74"/>
      <c r="C862" s="74"/>
      <c r="D862" s="74"/>
      <c r="E862" s="74"/>
      <c r="F862" s="74"/>
      <c r="G862" s="74"/>
      <c r="H862" s="74"/>
      <c r="I862" s="203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>
      <c r="A863" s="74"/>
      <c r="B863" s="74"/>
      <c r="C863" s="74"/>
      <c r="D863" s="74"/>
      <c r="E863" s="74"/>
      <c r="F863" s="74"/>
      <c r="G863" s="74"/>
      <c r="H863" s="74"/>
      <c r="I863" s="203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>
      <c r="A864" s="74"/>
      <c r="B864" s="74"/>
      <c r="C864" s="74"/>
      <c r="D864" s="74"/>
      <c r="E864" s="74"/>
      <c r="F864" s="74"/>
      <c r="G864" s="74"/>
      <c r="H864" s="74"/>
      <c r="I864" s="203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>
      <c r="A865" s="74"/>
      <c r="B865" s="74"/>
      <c r="C865" s="74"/>
      <c r="D865" s="74"/>
      <c r="E865" s="74"/>
      <c r="F865" s="74"/>
      <c r="G865" s="74"/>
      <c r="H865" s="74"/>
      <c r="I865" s="203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>
      <c r="A866" s="74"/>
      <c r="B866" s="74"/>
      <c r="C866" s="74"/>
      <c r="D866" s="74"/>
      <c r="E866" s="74"/>
      <c r="F866" s="74"/>
      <c r="G866" s="74"/>
      <c r="H866" s="74"/>
      <c r="I866" s="203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>
      <c r="A867" s="74"/>
      <c r="B867" s="74"/>
      <c r="C867" s="74"/>
      <c r="D867" s="74"/>
      <c r="E867" s="74"/>
      <c r="F867" s="74"/>
      <c r="G867" s="74"/>
      <c r="H867" s="74"/>
      <c r="I867" s="203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>
      <c r="A868" s="74"/>
      <c r="B868" s="74"/>
      <c r="C868" s="74"/>
      <c r="D868" s="74"/>
      <c r="E868" s="74"/>
      <c r="F868" s="74"/>
      <c r="G868" s="74"/>
      <c r="H868" s="74"/>
      <c r="I868" s="203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>
      <c r="A869" s="74"/>
      <c r="B869" s="74"/>
      <c r="C869" s="74"/>
      <c r="D869" s="74"/>
      <c r="E869" s="74"/>
      <c r="F869" s="74"/>
      <c r="G869" s="74"/>
      <c r="H869" s="74"/>
      <c r="I869" s="203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>
      <c r="A870" s="74"/>
      <c r="B870" s="74"/>
      <c r="C870" s="74"/>
      <c r="D870" s="74"/>
      <c r="E870" s="74"/>
      <c r="F870" s="74"/>
      <c r="G870" s="74"/>
      <c r="H870" s="74"/>
      <c r="I870" s="203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>
      <c r="A871" s="74"/>
      <c r="B871" s="74"/>
      <c r="C871" s="74"/>
      <c r="D871" s="74"/>
      <c r="E871" s="74"/>
      <c r="F871" s="74"/>
      <c r="G871" s="74"/>
      <c r="H871" s="74"/>
      <c r="I871" s="203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>
      <c r="A872" s="74"/>
      <c r="B872" s="74"/>
      <c r="C872" s="74"/>
      <c r="D872" s="74"/>
      <c r="E872" s="74"/>
      <c r="F872" s="74"/>
      <c r="G872" s="74"/>
      <c r="H872" s="74"/>
      <c r="I872" s="203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>
      <c r="A873" s="74"/>
      <c r="B873" s="74"/>
      <c r="C873" s="74"/>
      <c r="D873" s="74"/>
      <c r="E873" s="74"/>
      <c r="F873" s="74"/>
      <c r="G873" s="74"/>
      <c r="H873" s="74"/>
      <c r="I873" s="203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>
      <c r="A874" s="74"/>
      <c r="B874" s="74"/>
      <c r="C874" s="74"/>
      <c r="D874" s="74"/>
      <c r="E874" s="74"/>
      <c r="F874" s="74"/>
      <c r="G874" s="74"/>
      <c r="H874" s="74"/>
      <c r="I874" s="203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>
      <c r="A875" s="74"/>
      <c r="B875" s="74"/>
      <c r="C875" s="74"/>
      <c r="D875" s="74"/>
      <c r="E875" s="74"/>
      <c r="F875" s="74"/>
      <c r="G875" s="74"/>
      <c r="H875" s="74"/>
      <c r="I875" s="203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>
      <c r="A876" s="74"/>
      <c r="B876" s="74"/>
      <c r="C876" s="74"/>
      <c r="D876" s="74"/>
      <c r="E876" s="74"/>
      <c r="F876" s="74"/>
      <c r="G876" s="74"/>
      <c r="H876" s="74"/>
      <c r="I876" s="203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>
      <c r="A877" s="74"/>
      <c r="B877" s="74"/>
      <c r="C877" s="74"/>
      <c r="D877" s="74"/>
      <c r="E877" s="74"/>
      <c r="F877" s="74"/>
      <c r="G877" s="74"/>
      <c r="H877" s="74"/>
      <c r="I877" s="203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>
      <c r="A878" s="74"/>
      <c r="B878" s="74"/>
      <c r="C878" s="74"/>
      <c r="D878" s="74"/>
      <c r="E878" s="74"/>
      <c r="F878" s="74"/>
      <c r="G878" s="74"/>
      <c r="H878" s="74"/>
      <c r="I878" s="203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>
      <c r="A879" s="74"/>
      <c r="B879" s="74"/>
      <c r="C879" s="74"/>
      <c r="D879" s="74"/>
      <c r="E879" s="74"/>
      <c r="F879" s="74"/>
      <c r="G879" s="74"/>
      <c r="H879" s="74"/>
      <c r="I879" s="203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>
      <c r="A880" s="74"/>
      <c r="B880" s="74"/>
      <c r="C880" s="74"/>
      <c r="D880" s="74"/>
      <c r="E880" s="74"/>
      <c r="F880" s="74"/>
      <c r="G880" s="74"/>
      <c r="H880" s="74"/>
      <c r="I880" s="203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>
      <c r="A881" s="74"/>
      <c r="B881" s="74"/>
      <c r="C881" s="74"/>
      <c r="D881" s="74"/>
      <c r="E881" s="74"/>
      <c r="F881" s="74"/>
      <c r="G881" s="74"/>
      <c r="H881" s="74"/>
      <c r="I881" s="203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>
      <c r="A882" s="74"/>
      <c r="B882" s="74"/>
      <c r="C882" s="74"/>
      <c r="D882" s="74"/>
      <c r="E882" s="74"/>
      <c r="F882" s="74"/>
      <c r="G882" s="74"/>
      <c r="H882" s="74"/>
      <c r="I882" s="203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>
      <c r="A883" s="74"/>
      <c r="B883" s="74"/>
      <c r="C883" s="74"/>
      <c r="D883" s="74"/>
      <c r="E883" s="74"/>
      <c r="F883" s="74"/>
      <c r="G883" s="74"/>
      <c r="H883" s="74"/>
      <c r="I883" s="203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>
      <c r="A884" s="74"/>
      <c r="B884" s="74"/>
      <c r="C884" s="74"/>
      <c r="D884" s="74"/>
      <c r="E884" s="74"/>
      <c r="F884" s="74"/>
      <c r="G884" s="74"/>
      <c r="H884" s="74"/>
      <c r="I884" s="203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>
      <c r="A885" s="74"/>
      <c r="B885" s="74"/>
      <c r="C885" s="74"/>
      <c r="D885" s="74"/>
      <c r="E885" s="74"/>
      <c r="F885" s="74"/>
      <c r="G885" s="74"/>
      <c r="H885" s="74"/>
      <c r="I885" s="203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>
      <c r="A886" s="74"/>
      <c r="B886" s="74"/>
      <c r="C886" s="74"/>
      <c r="D886" s="74"/>
      <c r="E886" s="74"/>
      <c r="F886" s="74"/>
      <c r="G886" s="74"/>
      <c r="H886" s="74"/>
      <c r="I886" s="203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>
      <c r="A887" s="74"/>
      <c r="B887" s="74"/>
      <c r="C887" s="74"/>
      <c r="D887" s="74"/>
      <c r="E887" s="74"/>
      <c r="F887" s="74"/>
      <c r="G887" s="74"/>
      <c r="H887" s="74"/>
      <c r="I887" s="203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>
      <c r="A888" s="74"/>
      <c r="B888" s="74"/>
      <c r="C888" s="74"/>
      <c r="D888" s="74"/>
      <c r="E888" s="74"/>
      <c r="F888" s="74"/>
      <c r="G888" s="74"/>
      <c r="H888" s="74"/>
      <c r="I888" s="203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>
      <c r="A889" s="74"/>
      <c r="B889" s="74"/>
      <c r="C889" s="74"/>
      <c r="D889" s="74"/>
      <c r="E889" s="74"/>
      <c r="F889" s="74"/>
      <c r="G889" s="74"/>
      <c r="H889" s="74"/>
      <c r="I889" s="203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>
      <c r="A890" s="74"/>
      <c r="B890" s="74"/>
      <c r="C890" s="74"/>
      <c r="D890" s="74"/>
      <c r="E890" s="74"/>
      <c r="F890" s="74"/>
      <c r="G890" s="74"/>
      <c r="H890" s="74"/>
      <c r="I890" s="203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>
      <c r="A891" s="74"/>
      <c r="B891" s="74"/>
      <c r="C891" s="74"/>
      <c r="D891" s="74"/>
      <c r="E891" s="74"/>
      <c r="F891" s="74"/>
      <c r="G891" s="74"/>
      <c r="H891" s="74"/>
      <c r="I891" s="203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>
      <c r="A892" s="74"/>
      <c r="B892" s="74"/>
      <c r="C892" s="74"/>
      <c r="D892" s="74"/>
      <c r="E892" s="74"/>
      <c r="F892" s="74"/>
      <c r="G892" s="74"/>
      <c r="H892" s="74"/>
      <c r="I892" s="203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>
      <c r="A893" s="74"/>
      <c r="B893" s="74"/>
      <c r="C893" s="74"/>
      <c r="D893" s="74"/>
      <c r="E893" s="74"/>
      <c r="F893" s="74"/>
      <c r="G893" s="74"/>
      <c r="H893" s="74"/>
      <c r="I893" s="203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>
      <c r="A894" s="74"/>
      <c r="B894" s="74"/>
      <c r="C894" s="74"/>
      <c r="D894" s="74"/>
      <c r="E894" s="74"/>
      <c r="F894" s="74"/>
      <c r="G894" s="74"/>
      <c r="H894" s="74"/>
      <c r="I894" s="203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>
      <c r="A895" s="74"/>
      <c r="B895" s="74"/>
      <c r="C895" s="74"/>
      <c r="D895" s="74"/>
      <c r="E895" s="74"/>
      <c r="F895" s="74"/>
      <c r="G895" s="74"/>
      <c r="H895" s="74"/>
      <c r="I895" s="203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>
      <c r="A896" s="74"/>
      <c r="B896" s="74"/>
      <c r="C896" s="74"/>
      <c r="D896" s="74"/>
      <c r="E896" s="74"/>
      <c r="F896" s="74"/>
      <c r="G896" s="74"/>
      <c r="H896" s="74"/>
      <c r="I896" s="203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>
      <c r="A897" s="74"/>
      <c r="B897" s="74"/>
      <c r="C897" s="74"/>
      <c r="D897" s="74"/>
      <c r="E897" s="74"/>
      <c r="F897" s="74"/>
      <c r="G897" s="74"/>
      <c r="H897" s="74"/>
      <c r="I897" s="203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>
      <c r="A898" s="74"/>
      <c r="B898" s="74"/>
      <c r="C898" s="74"/>
      <c r="D898" s="74"/>
      <c r="E898" s="74"/>
      <c r="F898" s="74"/>
      <c r="G898" s="74"/>
      <c r="H898" s="74"/>
      <c r="I898" s="203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>
      <c r="A899" s="74"/>
      <c r="B899" s="74"/>
      <c r="C899" s="74"/>
      <c r="D899" s="74"/>
      <c r="E899" s="74"/>
      <c r="F899" s="74"/>
      <c r="G899" s="74"/>
      <c r="H899" s="74"/>
      <c r="I899" s="203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>
      <c r="A900" s="74"/>
      <c r="B900" s="74"/>
      <c r="C900" s="74"/>
      <c r="D900" s="74"/>
      <c r="E900" s="74"/>
      <c r="F900" s="74"/>
      <c r="G900" s="74"/>
      <c r="H900" s="74"/>
      <c r="I900" s="203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>
      <c r="A901" s="74"/>
      <c r="B901" s="74"/>
      <c r="C901" s="74"/>
      <c r="D901" s="74"/>
      <c r="E901" s="74"/>
      <c r="F901" s="74"/>
      <c r="G901" s="74"/>
      <c r="H901" s="74"/>
      <c r="I901" s="203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>
      <c r="A902" s="74"/>
      <c r="B902" s="74"/>
      <c r="C902" s="74"/>
      <c r="D902" s="74"/>
      <c r="E902" s="74"/>
      <c r="F902" s="74"/>
      <c r="G902" s="74"/>
      <c r="H902" s="74"/>
      <c r="I902" s="203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>
      <c r="A903" s="74"/>
      <c r="B903" s="74"/>
      <c r="C903" s="74"/>
      <c r="D903" s="74"/>
      <c r="E903" s="74"/>
      <c r="F903" s="74"/>
      <c r="G903" s="74"/>
      <c r="H903" s="74"/>
      <c r="I903" s="203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>
      <c r="A904" s="74"/>
      <c r="B904" s="74"/>
      <c r="C904" s="74"/>
      <c r="D904" s="74"/>
      <c r="E904" s="74"/>
      <c r="F904" s="74"/>
      <c r="G904" s="74"/>
      <c r="H904" s="74"/>
      <c r="I904" s="203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>
      <c r="A905" s="74"/>
      <c r="B905" s="74"/>
      <c r="C905" s="74"/>
      <c r="D905" s="74"/>
      <c r="E905" s="74"/>
      <c r="F905" s="74"/>
      <c r="G905" s="74"/>
      <c r="H905" s="74"/>
      <c r="I905" s="203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>
      <c r="A906" s="74"/>
      <c r="B906" s="74"/>
      <c r="C906" s="74"/>
      <c r="D906" s="74"/>
      <c r="E906" s="74"/>
      <c r="F906" s="74"/>
      <c r="G906" s="74"/>
      <c r="H906" s="74"/>
      <c r="I906" s="203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>
      <c r="A907" s="74"/>
      <c r="B907" s="74"/>
      <c r="C907" s="74"/>
      <c r="D907" s="74"/>
      <c r="E907" s="74"/>
      <c r="F907" s="74"/>
      <c r="G907" s="74"/>
      <c r="H907" s="74"/>
      <c r="I907" s="203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>
      <c r="A908" s="74"/>
      <c r="B908" s="74"/>
      <c r="C908" s="74"/>
      <c r="D908" s="74"/>
      <c r="E908" s="74"/>
      <c r="F908" s="74"/>
      <c r="G908" s="74"/>
      <c r="H908" s="74"/>
      <c r="I908" s="203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>
      <c r="A909" s="74"/>
      <c r="B909" s="74"/>
      <c r="C909" s="74"/>
      <c r="D909" s="74"/>
      <c r="E909" s="74"/>
      <c r="F909" s="74"/>
      <c r="G909" s="74"/>
      <c r="H909" s="74"/>
      <c r="I909" s="203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>
      <c r="A910" s="74"/>
      <c r="B910" s="74"/>
      <c r="C910" s="74"/>
      <c r="D910" s="74"/>
      <c r="E910" s="74"/>
      <c r="F910" s="74"/>
      <c r="G910" s="74"/>
      <c r="H910" s="74"/>
      <c r="I910" s="203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>
      <c r="A911" s="74"/>
      <c r="B911" s="74"/>
      <c r="C911" s="74"/>
      <c r="D911" s="74"/>
      <c r="E911" s="74"/>
      <c r="F911" s="74"/>
      <c r="G911" s="74"/>
      <c r="H911" s="74"/>
      <c r="I911" s="203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>
      <c r="A912" s="74"/>
      <c r="B912" s="74"/>
      <c r="C912" s="74"/>
      <c r="D912" s="74"/>
      <c r="E912" s="74"/>
      <c r="F912" s="74"/>
      <c r="G912" s="74"/>
      <c r="H912" s="74"/>
      <c r="I912" s="203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>
      <c r="A913" s="74"/>
      <c r="B913" s="74"/>
      <c r="C913" s="74"/>
      <c r="D913" s="74"/>
      <c r="E913" s="74"/>
      <c r="F913" s="74"/>
      <c r="G913" s="74"/>
      <c r="H913" s="74"/>
      <c r="I913" s="203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>
      <c r="A914" s="74"/>
      <c r="B914" s="74"/>
      <c r="C914" s="74"/>
      <c r="D914" s="74"/>
      <c r="E914" s="74"/>
      <c r="F914" s="74"/>
      <c r="G914" s="74"/>
      <c r="H914" s="74"/>
      <c r="I914" s="203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>
      <c r="A915" s="74"/>
      <c r="B915" s="74"/>
      <c r="C915" s="74"/>
      <c r="D915" s="74"/>
      <c r="E915" s="74"/>
      <c r="F915" s="74"/>
      <c r="G915" s="74"/>
      <c r="H915" s="74"/>
      <c r="I915" s="203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>
      <c r="A916" s="74"/>
      <c r="B916" s="74"/>
      <c r="C916" s="74"/>
      <c r="D916" s="74"/>
      <c r="E916" s="74"/>
      <c r="F916" s="74"/>
      <c r="G916" s="74"/>
      <c r="H916" s="74"/>
      <c r="I916" s="203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>
      <c r="A917" s="74"/>
      <c r="B917" s="74"/>
      <c r="C917" s="74"/>
      <c r="D917" s="74"/>
      <c r="E917" s="74"/>
      <c r="F917" s="74"/>
      <c r="G917" s="74"/>
      <c r="H917" s="74"/>
      <c r="I917" s="203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>
      <c r="A918" s="74"/>
      <c r="B918" s="74"/>
      <c r="C918" s="74"/>
      <c r="D918" s="74"/>
      <c r="E918" s="74"/>
      <c r="F918" s="74"/>
      <c r="G918" s="74"/>
      <c r="H918" s="74"/>
      <c r="I918" s="203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>
      <c r="A919" s="74"/>
      <c r="B919" s="74"/>
      <c r="C919" s="74"/>
      <c r="D919" s="74"/>
      <c r="E919" s="74"/>
      <c r="F919" s="74"/>
      <c r="G919" s="74"/>
      <c r="H919" s="74"/>
      <c r="I919" s="203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>
      <c r="A920" s="74"/>
      <c r="B920" s="74"/>
      <c r="C920" s="74"/>
      <c r="D920" s="74"/>
      <c r="E920" s="74"/>
      <c r="F920" s="74"/>
      <c r="G920" s="74"/>
      <c r="H920" s="74"/>
      <c r="I920" s="203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>
      <c r="A921" s="74"/>
      <c r="B921" s="74"/>
      <c r="C921" s="74"/>
      <c r="D921" s="74"/>
      <c r="E921" s="74"/>
      <c r="F921" s="74"/>
      <c r="G921" s="74"/>
      <c r="H921" s="74"/>
      <c r="I921" s="203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>
      <c r="A922" s="74"/>
      <c r="B922" s="74"/>
      <c r="C922" s="74"/>
      <c r="D922" s="74"/>
      <c r="E922" s="74"/>
      <c r="F922" s="74"/>
      <c r="G922" s="74"/>
      <c r="H922" s="74"/>
      <c r="I922" s="203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>
      <c r="A923" s="74"/>
      <c r="B923" s="74"/>
      <c r="C923" s="74"/>
      <c r="D923" s="74"/>
      <c r="E923" s="74"/>
      <c r="F923" s="74"/>
      <c r="G923" s="74"/>
      <c r="H923" s="74"/>
      <c r="I923" s="203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>
      <c r="A924" s="74"/>
      <c r="B924" s="74"/>
      <c r="C924" s="74"/>
      <c r="D924" s="74"/>
      <c r="E924" s="74"/>
      <c r="F924" s="74"/>
      <c r="G924" s="74"/>
      <c r="H924" s="74"/>
      <c r="I924" s="203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>
      <c r="A925" s="74"/>
      <c r="B925" s="74"/>
      <c r="C925" s="74"/>
      <c r="D925" s="74"/>
      <c r="E925" s="74"/>
      <c r="F925" s="74"/>
      <c r="G925" s="74"/>
      <c r="H925" s="74"/>
      <c r="I925" s="203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>
      <c r="A926" s="74"/>
      <c r="B926" s="74"/>
      <c r="C926" s="74"/>
      <c r="D926" s="74"/>
      <c r="E926" s="74"/>
      <c r="F926" s="74"/>
      <c r="G926" s="74"/>
      <c r="H926" s="74"/>
      <c r="I926" s="203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>
      <c r="A927" s="74"/>
      <c r="B927" s="74"/>
      <c r="C927" s="74"/>
      <c r="D927" s="74"/>
      <c r="E927" s="74"/>
      <c r="F927" s="74"/>
      <c r="G927" s="74"/>
      <c r="H927" s="74"/>
      <c r="I927" s="203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>
      <c r="A928" s="74"/>
      <c r="B928" s="74"/>
      <c r="C928" s="74"/>
      <c r="D928" s="74"/>
      <c r="E928" s="74"/>
      <c r="F928" s="74"/>
      <c r="G928" s="74"/>
      <c r="H928" s="74"/>
      <c r="I928" s="203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>
      <c r="A929" s="74"/>
      <c r="B929" s="74"/>
      <c r="C929" s="74"/>
      <c r="D929" s="74"/>
      <c r="E929" s="74"/>
      <c r="F929" s="74"/>
      <c r="G929" s="74"/>
      <c r="H929" s="74"/>
      <c r="I929" s="203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>
      <c r="A930" s="74"/>
      <c r="B930" s="74"/>
      <c r="C930" s="74"/>
      <c r="D930" s="74"/>
      <c r="E930" s="74"/>
      <c r="F930" s="74"/>
      <c r="G930" s="74"/>
      <c r="H930" s="74"/>
      <c r="I930" s="203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>
      <c r="A931" s="74"/>
      <c r="B931" s="74"/>
      <c r="C931" s="74"/>
      <c r="D931" s="74"/>
      <c r="E931" s="74"/>
      <c r="F931" s="74"/>
      <c r="G931" s="74"/>
      <c r="H931" s="74"/>
      <c r="I931" s="203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>
      <c r="A932" s="74"/>
      <c r="B932" s="74"/>
      <c r="C932" s="74"/>
      <c r="D932" s="74"/>
      <c r="E932" s="74"/>
      <c r="F932" s="74"/>
      <c r="G932" s="74"/>
      <c r="H932" s="74"/>
      <c r="I932" s="203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>
      <c r="A933" s="74"/>
      <c r="B933" s="74"/>
      <c r="C933" s="74"/>
      <c r="D933" s="74"/>
      <c r="E933" s="74"/>
      <c r="F933" s="74"/>
      <c r="G933" s="74"/>
      <c r="H933" s="74"/>
      <c r="I933" s="203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>
      <c r="A934" s="74"/>
      <c r="B934" s="74"/>
      <c r="C934" s="74"/>
      <c r="D934" s="74"/>
      <c r="E934" s="74"/>
      <c r="F934" s="74"/>
      <c r="G934" s="74"/>
      <c r="H934" s="74"/>
      <c r="I934" s="203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>
      <c r="A935" s="74"/>
      <c r="B935" s="74"/>
      <c r="C935" s="74"/>
      <c r="D935" s="74"/>
      <c r="E935" s="74"/>
      <c r="F935" s="74"/>
      <c r="G935" s="74"/>
      <c r="H935" s="74"/>
      <c r="I935" s="203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>
      <c r="A936" s="74"/>
      <c r="B936" s="74"/>
      <c r="C936" s="74"/>
      <c r="D936" s="74"/>
      <c r="E936" s="74"/>
      <c r="F936" s="74"/>
      <c r="G936" s="74"/>
      <c r="H936" s="74"/>
      <c r="I936" s="203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>
      <c r="A937" s="74"/>
      <c r="B937" s="74"/>
      <c r="C937" s="74"/>
      <c r="D937" s="74"/>
      <c r="E937" s="74"/>
      <c r="F937" s="74"/>
      <c r="G937" s="74"/>
      <c r="H937" s="74"/>
      <c r="I937" s="203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>
      <c r="A938" s="74"/>
      <c r="B938" s="74"/>
      <c r="C938" s="74"/>
      <c r="D938" s="74"/>
      <c r="E938" s="74"/>
      <c r="F938" s="74"/>
      <c r="G938" s="74"/>
      <c r="H938" s="74"/>
      <c r="I938" s="203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>
      <c r="A939" s="74"/>
      <c r="B939" s="74"/>
      <c r="C939" s="74"/>
      <c r="D939" s="74"/>
      <c r="E939" s="74"/>
      <c r="F939" s="74"/>
      <c r="G939" s="74"/>
      <c r="H939" s="74"/>
      <c r="I939" s="203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>
      <c r="A940" s="74"/>
      <c r="B940" s="74"/>
      <c r="C940" s="74"/>
      <c r="D940" s="74"/>
      <c r="E940" s="74"/>
      <c r="F940" s="74"/>
      <c r="G940" s="74"/>
      <c r="H940" s="74"/>
      <c r="I940" s="203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>
      <c r="A941" s="74"/>
      <c r="B941" s="74"/>
      <c r="C941" s="74"/>
      <c r="D941" s="74"/>
      <c r="E941" s="74"/>
      <c r="F941" s="74"/>
      <c r="G941" s="74"/>
      <c r="H941" s="74"/>
      <c r="I941" s="203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>
      <c r="A942" s="74"/>
      <c r="B942" s="74"/>
      <c r="C942" s="74"/>
      <c r="D942" s="74"/>
      <c r="E942" s="74"/>
      <c r="F942" s="74"/>
      <c r="G942" s="74"/>
      <c r="H942" s="74"/>
      <c r="I942" s="203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>
      <c r="A943" s="74"/>
      <c r="B943" s="74"/>
      <c r="C943" s="74"/>
      <c r="D943" s="74"/>
      <c r="E943" s="74"/>
      <c r="F943" s="74"/>
      <c r="G943" s="74"/>
      <c r="H943" s="74"/>
      <c r="I943" s="203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>
      <c r="A944" s="74"/>
      <c r="B944" s="74"/>
      <c r="C944" s="74"/>
      <c r="D944" s="74"/>
      <c r="E944" s="74"/>
      <c r="F944" s="74"/>
      <c r="G944" s="74"/>
      <c r="H944" s="74"/>
      <c r="I944" s="203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>
      <c r="A945" s="74"/>
      <c r="B945" s="74"/>
      <c r="C945" s="74"/>
      <c r="D945" s="74"/>
      <c r="E945" s="74"/>
      <c r="F945" s="74"/>
      <c r="G945" s="74"/>
      <c r="H945" s="74"/>
      <c r="I945" s="203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>
      <c r="A946" s="74"/>
      <c r="B946" s="74"/>
      <c r="C946" s="74"/>
      <c r="D946" s="74"/>
      <c r="E946" s="74"/>
      <c r="F946" s="74"/>
      <c r="G946" s="74"/>
      <c r="H946" s="74"/>
      <c r="I946" s="203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>
      <c r="A947" s="74"/>
      <c r="B947" s="74"/>
      <c r="C947" s="74"/>
      <c r="D947" s="74"/>
      <c r="E947" s="74"/>
      <c r="F947" s="74"/>
      <c r="G947" s="74"/>
      <c r="H947" s="74"/>
      <c r="I947" s="203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>
      <c r="A948" s="74"/>
      <c r="B948" s="74"/>
      <c r="C948" s="74"/>
      <c r="D948" s="74"/>
      <c r="E948" s="74"/>
      <c r="F948" s="74"/>
      <c r="G948" s="74"/>
      <c r="H948" s="74"/>
      <c r="I948" s="203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>
      <c r="A949" s="74"/>
      <c r="B949" s="74"/>
      <c r="C949" s="74"/>
      <c r="D949" s="74"/>
      <c r="E949" s="74"/>
      <c r="F949" s="74"/>
      <c r="G949" s="74"/>
      <c r="H949" s="74"/>
      <c r="I949" s="203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>
      <c r="A950" s="74"/>
      <c r="B950" s="74"/>
      <c r="C950" s="74"/>
      <c r="D950" s="74"/>
      <c r="E950" s="74"/>
      <c r="F950" s="74"/>
      <c r="G950" s="74"/>
      <c r="H950" s="74"/>
      <c r="I950" s="203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>
      <c r="A951" s="74"/>
      <c r="B951" s="74"/>
      <c r="C951" s="74"/>
      <c r="D951" s="74"/>
      <c r="E951" s="74"/>
      <c r="F951" s="74"/>
      <c r="G951" s="74"/>
      <c r="H951" s="74"/>
      <c r="I951" s="203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>
      <c r="A952" s="74"/>
      <c r="B952" s="74"/>
      <c r="C952" s="74"/>
      <c r="D952" s="74"/>
      <c r="E952" s="74"/>
      <c r="F952" s="74"/>
      <c r="G952" s="74"/>
      <c r="H952" s="74"/>
      <c r="I952" s="203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>
      <c r="A953" s="74"/>
      <c r="B953" s="74"/>
      <c r="C953" s="74"/>
      <c r="D953" s="74"/>
      <c r="E953" s="74"/>
      <c r="F953" s="74"/>
      <c r="G953" s="74"/>
      <c r="H953" s="74"/>
      <c r="I953" s="203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>
      <c r="A954" s="74"/>
      <c r="B954" s="74"/>
      <c r="C954" s="74"/>
      <c r="D954" s="74"/>
      <c r="E954" s="74"/>
      <c r="F954" s="74"/>
      <c r="G954" s="74"/>
      <c r="H954" s="74"/>
      <c r="I954" s="203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>
      <c r="A955" s="74"/>
      <c r="B955" s="74"/>
      <c r="C955" s="74"/>
      <c r="D955" s="74"/>
      <c r="E955" s="74"/>
      <c r="F955" s="74"/>
      <c r="G955" s="74"/>
      <c r="H955" s="74"/>
      <c r="I955" s="203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>
      <c r="A956" s="74"/>
      <c r="B956" s="74"/>
      <c r="C956" s="74"/>
      <c r="D956" s="74"/>
      <c r="E956" s="74"/>
      <c r="F956" s="74"/>
      <c r="G956" s="74"/>
      <c r="H956" s="74"/>
      <c r="I956" s="203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>
      <c r="A957" s="74"/>
      <c r="B957" s="74"/>
      <c r="C957" s="74"/>
      <c r="D957" s="74"/>
      <c r="E957" s="74"/>
      <c r="F957" s="74"/>
      <c r="G957" s="74"/>
      <c r="H957" s="74"/>
      <c r="I957" s="203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>
      <c r="A958" s="74"/>
      <c r="B958" s="74"/>
      <c r="C958" s="74"/>
      <c r="D958" s="74"/>
      <c r="E958" s="74"/>
      <c r="F958" s="74"/>
      <c r="G958" s="74"/>
      <c r="H958" s="74"/>
      <c r="I958" s="203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>
      <c r="A959" s="74"/>
      <c r="B959" s="74"/>
      <c r="C959" s="74"/>
      <c r="D959" s="74"/>
      <c r="E959" s="74"/>
      <c r="F959" s="74"/>
      <c r="G959" s="74"/>
      <c r="H959" s="74"/>
      <c r="I959" s="203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>
      <c r="A960" s="74"/>
      <c r="B960" s="74"/>
      <c r="C960" s="74"/>
      <c r="D960" s="74"/>
      <c r="E960" s="74"/>
      <c r="F960" s="74"/>
      <c r="G960" s="74"/>
      <c r="H960" s="74"/>
      <c r="I960" s="203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>
      <c r="A961" s="74"/>
      <c r="B961" s="74"/>
      <c r="C961" s="74"/>
      <c r="D961" s="74"/>
      <c r="E961" s="74"/>
      <c r="F961" s="74"/>
      <c r="G961" s="74"/>
      <c r="H961" s="74"/>
      <c r="I961" s="203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>
      <c r="A962" s="74"/>
      <c r="B962" s="74"/>
      <c r="C962" s="74"/>
      <c r="D962" s="74"/>
      <c r="E962" s="74"/>
      <c r="F962" s="74"/>
      <c r="G962" s="74"/>
      <c r="H962" s="74"/>
      <c r="I962" s="203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>
      <c r="A963" s="74"/>
      <c r="B963" s="74"/>
      <c r="C963" s="74"/>
      <c r="D963" s="74"/>
      <c r="E963" s="74"/>
      <c r="F963" s="74"/>
      <c r="G963" s="74"/>
      <c r="H963" s="74"/>
      <c r="I963" s="203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>
      <c r="A964" s="74"/>
      <c r="B964" s="74"/>
      <c r="C964" s="74"/>
      <c r="D964" s="74"/>
      <c r="E964" s="74"/>
      <c r="F964" s="74"/>
      <c r="G964" s="74"/>
      <c r="H964" s="74"/>
      <c r="I964" s="203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>
      <c r="A965" s="74"/>
      <c r="B965" s="74"/>
      <c r="C965" s="74"/>
      <c r="D965" s="74"/>
      <c r="E965" s="74"/>
      <c r="F965" s="74"/>
      <c r="G965" s="74"/>
      <c r="H965" s="74"/>
      <c r="I965" s="203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>
      <c r="A966" s="74"/>
      <c r="B966" s="74"/>
      <c r="C966" s="74"/>
      <c r="D966" s="74"/>
      <c r="E966" s="74"/>
      <c r="F966" s="74"/>
      <c r="G966" s="74"/>
      <c r="H966" s="74"/>
      <c r="I966" s="203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>
      <c r="A967" s="74"/>
      <c r="B967" s="74"/>
      <c r="C967" s="74"/>
      <c r="D967" s="74"/>
      <c r="E967" s="74"/>
      <c r="F967" s="74"/>
      <c r="G967" s="74"/>
      <c r="H967" s="74"/>
      <c r="I967" s="203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>
      <c r="A968" s="74"/>
      <c r="B968" s="74"/>
      <c r="C968" s="74"/>
      <c r="D968" s="74"/>
      <c r="E968" s="74"/>
      <c r="F968" s="74"/>
      <c r="G968" s="74"/>
      <c r="H968" s="74"/>
      <c r="I968" s="203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>
      <c r="A969" s="74"/>
      <c r="B969" s="74"/>
      <c r="C969" s="74"/>
      <c r="D969" s="74"/>
      <c r="E969" s="74"/>
      <c r="F969" s="74"/>
      <c r="G969" s="74"/>
      <c r="H969" s="74"/>
      <c r="I969" s="203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>
      <c r="A970" s="74"/>
      <c r="B970" s="74"/>
      <c r="C970" s="74"/>
      <c r="D970" s="74"/>
      <c r="E970" s="74"/>
      <c r="F970" s="74"/>
      <c r="G970" s="74"/>
      <c r="H970" s="74"/>
      <c r="I970" s="203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>
      <c r="A971" s="74"/>
      <c r="B971" s="74"/>
      <c r="C971" s="74"/>
      <c r="D971" s="74"/>
      <c r="E971" s="74"/>
      <c r="F971" s="74"/>
      <c r="G971" s="74"/>
      <c r="H971" s="74"/>
      <c r="I971" s="203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>
      <c r="A972" s="74"/>
      <c r="B972" s="74"/>
      <c r="C972" s="74"/>
      <c r="D972" s="74"/>
      <c r="E972" s="74"/>
      <c r="F972" s="74"/>
      <c r="G972" s="74"/>
      <c r="H972" s="74"/>
      <c r="I972" s="203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>
      <c r="A973" s="74"/>
      <c r="B973" s="74"/>
      <c r="C973" s="74"/>
      <c r="D973" s="74"/>
      <c r="E973" s="74"/>
      <c r="F973" s="74"/>
      <c r="G973" s="74"/>
      <c r="H973" s="74"/>
      <c r="I973" s="203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>
      <c r="A974" s="74"/>
      <c r="B974" s="74"/>
      <c r="C974" s="74"/>
      <c r="D974" s="74"/>
      <c r="E974" s="74"/>
      <c r="F974" s="74"/>
      <c r="G974" s="74"/>
      <c r="H974" s="74"/>
      <c r="I974" s="203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>
      <c r="A975" s="74"/>
      <c r="B975" s="74"/>
      <c r="C975" s="74"/>
      <c r="D975" s="74"/>
      <c r="E975" s="74"/>
      <c r="F975" s="74"/>
      <c r="G975" s="74"/>
      <c r="H975" s="74"/>
      <c r="I975" s="203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>
      <c r="A976" s="74"/>
      <c r="B976" s="74"/>
      <c r="C976" s="74"/>
      <c r="D976" s="74"/>
      <c r="E976" s="74"/>
      <c r="F976" s="74"/>
      <c r="G976" s="74"/>
      <c r="H976" s="74"/>
      <c r="I976" s="203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>
      <c r="A977" s="74"/>
      <c r="B977" s="74"/>
      <c r="C977" s="74"/>
      <c r="D977" s="74"/>
      <c r="E977" s="74"/>
      <c r="F977" s="74"/>
      <c r="G977" s="74"/>
      <c r="H977" s="74"/>
      <c r="I977" s="203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>
      <c r="A978" s="74"/>
      <c r="B978" s="74"/>
      <c r="C978" s="74"/>
      <c r="D978" s="74"/>
      <c r="E978" s="74"/>
      <c r="F978" s="74"/>
      <c r="G978" s="74"/>
      <c r="H978" s="74"/>
      <c r="I978" s="203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>
      <c r="A979" s="74"/>
      <c r="B979" s="74"/>
      <c r="C979" s="74"/>
      <c r="D979" s="74"/>
      <c r="E979" s="74"/>
      <c r="F979" s="74"/>
      <c r="G979" s="74"/>
      <c r="H979" s="74"/>
      <c r="I979" s="203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>
      <c r="A980" s="74"/>
      <c r="B980" s="74"/>
      <c r="C980" s="74"/>
      <c r="D980" s="74"/>
      <c r="E980" s="74"/>
      <c r="F980" s="74"/>
      <c r="G980" s="74"/>
      <c r="H980" s="74"/>
      <c r="I980" s="203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>
      <c r="A981" s="74"/>
      <c r="B981" s="74"/>
      <c r="C981" s="74"/>
      <c r="D981" s="74"/>
      <c r="E981" s="74"/>
      <c r="F981" s="74"/>
      <c r="G981" s="74"/>
      <c r="H981" s="74"/>
      <c r="I981" s="203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>
      <c r="A982" s="74"/>
      <c r="B982" s="74"/>
      <c r="C982" s="74"/>
      <c r="D982" s="74"/>
      <c r="E982" s="74"/>
      <c r="F982" s="74"/>
      <c r="G982" s="74"/>
      <c r="H982" s="74"/>
      <c r="I982" s="203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>
      <c r="A983" s="74"/>
      <c r="B983" s="74"/>
      <c r="C983" s="74"/>
      <c r="D983" s="74"/>
      <c r="E983" s="74"/>
      <c r="F983" s="74"/>
      <c r="G983" s="74"/>
      <c r="H983" s="74"/>
      <c r="I983" s="203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>
      <c r="A984" s="74"/>
      <c r="B984" s="74"/>
      <c r="C984" s="74"/>
      <c r="D984" s="74"/>
      <c r="E984" s="74"/>
      <c r="F984" s="74"/>
      <c r="G984" s="74"/>
      <c r="H984" s="74"/>
      <c r="I984" s="203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  <row r="985">
      <c r="A985" s="74"/>
      <c r="B985" s="74"/>
      <c r="C985" s="74"/>
      <c r="D985" s="74"/>
      <c r="E985" s="74"/>
      <c r="F985" s="74"/>
      <c r="G985" s="74"/>
      <c r="H985" s="74"/>
      <c r="I985" s="203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</row>
    <row r="986">
      <c r="A986" s="74"/>
      <c r="B986" s="74"/>
      <c r="C986" s="74"/>
      <c r="D986" s="74"/>
      <c r="E986" s="74"/>
      <c r="F986" s="74"/>
      <c r="G986" s="74"/>
      <c r="H986" s="74"/>
      <c r="I986" s="203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</row>
    <row r="987">
      <c r="A987" s="74"/>
      <c r="B987" s="74"/>
      <c r="C987" s="74"/>
      <c r="D987" s="74"/>
      <c r="E987" s="74"/>
      <c r="F987" s="74"/>
      <c r="G987" s="74"/>
      <c r="H987" s="74"/>
      <c r="I987" s="203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</row>
    <row r="988">
      <c r="A988" s="74"/>
      <c r="B988" s="74"/>
      <c r="C988" s="74"/>
      <c r="D988" s="74"/>
      <c r="E988" s="74"/>
      <c r="F988" s="74"/>
      <c r="G988" s="74"/>
      <c r="H988" s="74"/>
      <c r="I988" s="203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</row>
    <row r="989">
      <c r="A989" s="74"/>
      <c r="B989" s="74"/>
      <c r="C989" s="74"/>
      <c r="D989" s="74"/>
      <c r="E989" s="74"/>
      <c r="F989" s="74"/>
      <c r="G989" s="74"/>
      <c r="H989" s="74"/>
      <c r="I989" s="203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</row>
    <row r="990">
      <c r="A990" s="74"/>
      <c r="B990" s="74"/>
      <c r="C990" s="74"/>
      <c r="D990" s="74"/>
      <c r="E990" s="74"/>
      <c r="F990" s="74"/>
      <c r="G990" s="74"/>
      <c r="H990" s="74"/>
      <c r="I990" s="203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</row>
    <row r="991">
      <c r="A991" s="74"/>
      <c r="B991" s="74"/>
      <c r="C991" s="74"/>
      <c r="D991" s="74"/>
      <c r="E991" s="74"/>
      <c r="F991" s="74"/>
      <c r="G991" s="74"/>
      <c r="H991" s="74"/>
      <c r="I991" s="203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</row>
    <row r="992">
      <c r="A992" s="74"/>
      <c r="B992" s="74"/>
      <c r="C992" s="74"/>
      <c r="D992" s="74"/>
      <c r="E992" s="74"/>
      <c r="F992" s="74"/>
      <c r="G992" s="74"/>
      <c r="H992" s="74"/>
      <c r="I992" s="203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</row>
    <row r="993">
      <c r="A993" s="74"/>
      <c r="B993" s="74"/>
      <c r="C993" s="74"/>
      <c r="D993" s="74"/>
      <c r="E993" s="74"/>
      <c r="F993" s="74"/>
      <c r="G993" s="74"/>
      <c r="H993" s="74"/>
      <c r="I993" s="203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</row>
    <row r="994">
      <c r="A994" s="74"/>
      <c r="B994" s="74"/>
      <c r="C994" s="74"/>
      <c r="D994" s="74"/>
      <c r="E994" s="74"/>
      <c r="F994" s="74"/>
      <c r="G994" s="74"/>
      <c r="H994" s="74"/>
      <c r="I994" s="203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</row>
    <row r="995">
      <c r="A995" s="74"/>
      <c r="B995" s="74"/>
      <c r="C995" s="74"/>
      <c r="D995" s="74"/>
      <c r="E995" s="74"/>
      <c r="F995" s="74"/>
      <c r="G995" s="74"/>
      <c r="H995" s="74"/>
      <c r="I995" s="203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</row>
    <row r="996">
      <c r="A996" s="74"/>
      <c r="B996" s="74"/>
      <c r="C996" s="74"/>
      <c r="D996" s="74"/>
      <c r="E996" s="74"/>
      <c r="F996" s="74"/>
      <c r="G996" s="74"/>
      <c r="H996" s="74"/>
      <c r="I996" s="203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</row>
    <row r="997">
      <c r="A997" s="74"/>
      <c r="B997" s="74"/>
      <c r="C997" s="74"/>
      <c r="D997" s="74"/>
      <c r="E997" s="74"/>
      <c r="F997" s="74"/>
      <c r="G997" s="74"/>
      <c r="H997" s="74"/>
      <c r="I997" s="203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</row>
    <row r="998">
      <c r="A998" s="74"/>
      <c r="B998" s="74"/>
      <c r="C998" s="74"/>
      <c r="D998" s="74"/>
      <c r="E998" s="74"/>
      <c r="F998" s="74"/>
      <c r="G998" s="74"/>
      <c r="H998" s="74"/>
      <c r="I998" s="203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</row>
    <row r="999">
      <c r="A999" s="74"/>
      <c r="B999" s="74"/>
      <c r="C999" s="74"/>
      <c r="D999" s="74"/>
      <c r="E999" s="74"/>
      <c r="F999" s="74"/>
      <c r="G999" s="74"/>
      <c r="H999" s="74"/>
      <c r="I999" s="203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203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</row>
  </sheetData>
  <dataValidations>
    <dataValidation type="list" allowBlank="1" sqref="H2:H100">
      <formula1>"Succeeded,As Expected,Failed,Out of scope"</formula1>
    </dataValidation>
  </dataValidations>
  <hyperlinks>
    <hyperlink r:id="rId1" ref="C2"/>
    <hyperlink r:id="rId2" ref="C4"/>
    <hyperlink r:id="rId3" ref="C9"/>
    <hyperlink r:id="rId4" ref="C21"/>
    <hyperlink r:id="rId5" ref="C24"/>
    <hyperlink r:id="rId6" ref="C29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86"/>
    <col customWidth="1" min="3" max="3" width="28.14"/>
    <col customWidth="1" min="4" max="4" width="13.0"/>
    <col customWidth="1" min="5" max="5" width="34.86"/>
    <col customWidth="1" min="6" max="6" width="16.57"/>
    <col customWidth="1" min="7" max="8" width="14.14"/>
    <col customWidth="1" min="9" max="9" width="34.86"/>
  </cols>
  <sheetData>
    <row r="1" ht="32.25" customHeight="1">
      <c r="A1" s="181" t="s">
        <v>628</v>
      </c>
      <c r="B1" s="182" t="s">
        <v>3</v>
      </c>
      <c r="C1" s="204" t="s">
        <v>629</v>
      </c>
      <c r="D1" s="204" t="s">
        <v>684</v>
      </c>
      <c r="E1" s="205" t="s">
        <v>685</v>
      </c>
      <c r="F1" s="206" t="s">
        <v>630</v>
      </c>
      <c r="G1" s="181" t="s">
        <v>631</v>
      </c>
      <c r="H1" s="182" t="s">
        <v>632</v>
      </c>
      <c r="I1" s="206" t="s">
        <v>633</v>
      </c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</row>
    <row r="2" ht="58.5" customHeight="1">
      <c r="A2" s="185">
        <v>1.0</v>
      </c>
      <c r="B2" s="208" t="s">
        <v>686</v>
      </c>
      <c r="C2" s="196" t="s">
        <v>56</v>
      </c>
      <c r="D2" s="196"/>
      <c r="E2" s="186" t="s">
        <v>687</v>
      </c>
      <c r="F2" s="186"/>
      <c r="G2" s="196"/>
      <c r="H2" s="202"/>
      <c r="I2" s="189" t="s">
        <v>688</v>
      </c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</row>
    <row r="3" ht="28.5" customHeight="1">
      <c r="A3" s="185">
        <v>1.0</v>
      </c>
      <c r="B3" s="208" t="s">
        <v>686</v>
      </c>
      <c r="C3" s="209" t="s">
        <v>689</v>
      </c>
      <c r="D3" s="196"/>
      <c r="E3" s="186" t="s">
        <v>665</v>
      </c>
      <c r="F3" s="186"/>
      <c r="G3" s="186" t="s">
        <v>637</v>
      </c>
      <c r="H3" s="186"/>
      <c r="I3" s="186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</row>
    <row r="4" ht="86.25" customHeight="1">
      <c r="A4" s="190">
        <v>2.0</v>
      </c>
      <c r="B4" s="210" t="s">
        <v>690</v>
      </c>
      <c r="C4" s="195" t="s">
        <v>691</v>
      </c>
      <c r="D4" s="211"/>
      <c r="E4" s="191" t="s">
        <v>646</v>
      </c>
      <c r="F4" s="191"/>
      <c r="G4" s="191" t="s">
        <v>637</v>
      </c>
      <c r="H4" s="191"/>
      <c r="I4" s="194" t="s">
        <v>692</v>
      </c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</row>
    <row r="5" ht="28.5" customHeight="1">
      <c r="A5" s="185">
        <v>3.0</v>
      </c>
      <c r="B5" s="208" t="s">
        <v>693</v>
      </c>
      <c r="C5" s="196" t="s">
        <v>56</v>
      </c>
      <c r="D5" s="196"/>
      <c r="E5" s="186" t="s">
        <v>694</v>
      </c>
      <c r="F5" s="186"/>
      <c r="G5" s="196"/>
      <c r="H5" s="196"/>
      <c r="I5" s="186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</row>
    <row r="6" ht="52.5" customHeight="1">
      <c r="A6" s="185">
        <v>3.0</v>
      </c>
      <c r="B6" s="208" t="s">
        <v>693</v>
      </c>
      <c r="C6" s="196" t="s">
        <v>695</v>
      </c>
      <c r="D6" s="196"/>
      <c r="E6" s="186" t="s">
        <v>636</v>
      </c>
      <c r="F6" s="186"/>
      <c r="G6" s="196"/>
      <c r="H6" s="196"/>
      <c r="I6" s="189" t="s">
        <v>696</v>
      </c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</row>
    <row r="7" ht="28.5" customHeight="1">
      <c r="A7" s="185">
        <v>3.0</v>
      </c>
      <c r="B7" s="208" t="s">
        <v>693</v>
      </c>
      <c r="C7" s="196" t="s">
        <v>82</v>
      </c>
      <c r="D7" s="196"/>
      <c r="E7" s="186" t="s">
        <v>642</v>
      </c>
      <c r="F7" s="186"/>
      <c r="G7" s="196"/>
      <c r="H7" s="196"/>
      <c r="I7" s="186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</row>
    <row r="8" ht="28.5" customHeight="1">
      <c r="A8" s="185">
        <v>3.0</v>
      </c>
      <c r="B8" s="208" t="s">
        <v>693</v>
      </c>
      <c r="C8" s="196" t="s">
        <v>435</v>
      </c>
      <c r="D8" s="196"/>
      <c r="E8" s="186" t="s">
        <v>697</v>
      </c>
      <c r="F8" s="186"/>
      <c r="G8" s="186" t="s">
        <v>637</v>
      </c>
      <c r="H8" s="186"/>
      <c r="I8" s="186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</row>
    <row r="9" ht="62.25" customHeight="1">
      <c r="A9" s="190">
        <v>4.0</v>
      </c>
      <c r="B9" s="210" t="s">
        <v>698</v>
      </c>
      <c r="C9" s="192" t="s">
        <v>699</v>
      </c>
      <c r="D9" s="192"/>
      <c r="E9" s="191" t="s">
        <v>636</v>
      </c>
      <c r="F9" s="191"/>
      <c r="G9" s="191" t="s">
        <v>637</v>
      </c>
      <c r="H9" s="191"/>
      <c r="I9" s="194" t="s">
        <v>700</v>
      </c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</row>
    <row r="10" ht="28.5" hidden="1" customHeight="1">
      <c r="A10" s="185">
        <v>5.0</v>
      </c>
      <c r="B10" s="208" t="s">
        <v>701</v>
      </c>
      <c r="C10" s="209" t="s">
        <v>702</v>
      </c>
      <c r="D10" s="196"/>
      <c r="E10" s="186" t="s">
        <v>703</v>
      </c>
      <c r="F10" s="186"/>
      <c r="G10" s="196"/>
      <c r="H10" s="196"/>
      <c r="I10" s="186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</row>
    <row r="11" ht="28.5" hidden="1" customHeight="1">
      <c r="A11" s="185">
        <v>5.0</v>
      </c>
      <c r="B11" s="208" t="s">
        <v>701</v>
      </c>
      <c r="C11" s="196" t="s">
        <v>467</v>
      </c>
      <c r="D11" s="196"/>
      <c r="E11" s="186" t="s">
        <v>643</v>
      </c>
      <c r="F11" s="186"/>
      <c r="G11" s="186" t="s">
        <v>104</v>
      </c>
      <c r="H11" s="186"/>
      <c r="I11" s="186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</row>
    <row r="12" ht="28.5" customHeight="1">
      <c r="A12" s="190">
        <v>6.0</v>
      </c>
      <c r="B12" s="210" t="s">
        <v>704</v>
      </c>
      <c r="C12" s="192" t="s">
        <v>705</v>
      </c>
      <c r="D12" s="192"/>
      <c r="E12" s="191" t="s">
        <v>636</v>
      </c>
      <c r="F12" s="191"/>
      <c r="G12" s="192"/>
      <c r="H12" s="192"/>
      <c r="I12" s="191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</row>
    <row r="13" ht="28.5" customHeight="1">
      <c r="A13" s="190">
        <v>6.0</v>
      </c>
      <c r="B13" s="210" t="s">
        <v>704</v>
      </c>
      <c r="C13" s="192" t="s">
        <v>82</v>
      </c>
      <c r="D13" s="192"/>
      <c r="E13" s="191" t="s">
        <v>642</v>
      </c>
      <c r="F13" s="191"/>
      <c r="G13" s="191" t="s">
        <v>662</v>
      </c>
      <c r="H13" s="191"/>
      <c r="I13" s="191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</row>
    <row r="14" ht="61.5" customHeight="1">
      <c r="A14" s="185">
        <v>7.0</v>
      </c>
      <c r="B14" s="208" t="s">
        <v>706</v>
      </c>
      <c r="C14" s="196" t="s">
        <v>707</v>
      </c>
      <c r="D14" s="196"/>
      <c r="E14" s="186" t="s">
        <v>636</v>
      </c>
      <c r="F14" s="186"/>
      <c r="G14" s="186" t="s">
        <v>637</v>
      </c>
      <c r="H14" s="186"/>
      <c r="I14" s="189" t="s">
        <v>708</v>
      </c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</row>
    <row r="15" ht="93.0" customHeight="1">
      <c r="A15" s="190">
        <v>8.0</v>
      </c>
      <c r="B15" s="210" t="s">
        <v>709</v>
      </c>
      <c r="C15" s="192" t="s">
        <v>710</v>
      </c>
      <c r="D15" s="192"/>
      <c r="E15" s="191" t="s">
        <v>636</v>
      </c>
      <c r="F15" s="191"/>
      <c r="G15" s="191" t="s">
        <v>637</v>
      </c>
      <c r="H15" s="191"/>
      <c r="I15" s="194" t="s">
        <v>711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</row>
    <row r="16" ht="69.75" customHeight="1">
      <c r="A16" s="185">
        <v>9.0</v>
      </c>
      <c r="B16" s="212" t="s">
        <v>712</v>
      </c>
      <c r="C16" s="196" t="s">
        <v>56</v>
      </c>
      <c r="D16" s="196"/>
      <c r="E16" s="186" t="s">
        <v>713</v>
      </c>
      <c r="F16" s="186"/>
      <c r="G16" s="196"/>
      <c r="H16" s="196"/>
      <c r="I16" s="189" t="s">
        <v>714</v>
      </c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</row>
    <row r="17" ht="28.5" customHeight="1">
      <c r="A17" s="185">
        <v>9.0</v>
      </c>
      <c r="B17" s="212" t="s">
        <v>712</v>
      </c>
      <c r="C17" s="202" t="s">
        <v>715</v>
      </c>
      <c r="D17" s="196"/>
      <c r="E17" s="186" t="s">
        <v>716</v>
      </c>
      <c r="F17" s="186"/>
      <c r="G17" s="196"/>
      <c r="H17" s="196"/>
      <c r="I17" s="186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</row>
    <row r="18" ht="28.5" customHeight="1">
      <c r="A18" s="185">
        <v>9.0</v>
      </c>
      <c r="B18" s="212" t="s">
        <v>712</v>
      </c>
      <c r="C18" s="209" t="s">
        <v>717</v>
      </c>
      <c r="D18" s="196"/>
      <c r="E18" s="186" t="s">
        <v>643</v>
      </c>
      <c r="F18" s="186"/>
      <c r="G18" s="186" t="s">
        <v>104</v>
      </c>
      <c r="H18" s="186"/>
      <c r="I18" s="186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</row>
    <row r="19" ht="48.75" customHeight="1">
      <c r="A19" s="190">
        <v>10.0</v>
      </c>
      <c r="B19" s="210" t="s">
        <v>718</v>
      </c>
      <c r="C19" s="192" t="s">
        <v>719</v>
      </c>
      <c r="D19" s="192"/>
      <c r="E19" s="191" t="s">
        <v>636</v>
      </c>
      <c r="F19" s="191"/>
      <c r="G19" s="192"/>
      <c r="H19" s="192"/>
      <c r="I19" s="194" t="s">
        <v>720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</row>
    <row r="20" ht="28.5" customHeight="1">
      <c r="A20" s="190">
        <v>10.0</v>
      </c>
      <c r="B20" s="210" t="s">
        <v>718</v>
      </c>
      <c r="C20" s="192" t="s">
        <v>82</v>
      </c>
      <c r="D20" s="192"/>
      <c r="E20" s="191" t="s">
        <v>642</v>
      </c>
      <c r="F20" s="191"/>
      <c r="G20" s="191" t="s">
        <v>662</v>
      </c>
      <c r="H20" s="191"/>
      <c r="I20" s="191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</row>
    <row r="21" ht="78.0" customHeight="1">
      <c r="A21" s="185">
        <v>11.0</v>
      </c>
      <c r="B21" s="208" t="s">
        <v>721</v>
      </c>
      <c r="C21" s="196" t="s">
        <v>722</v>
      </c>
      <c r="D21" s="196"/>
      <c r="E21" s="186" t="s">
        <v>636</v>
      </c>
      <c r="F21" s="186"/>
      <c r="G21" s="196"/>
      <c r="H21" s="196"/>
      <c r="I21" s="189" t="s">
        <v>723</v>
      </c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</row>
    <row r="22" ht="28.5" customHeight="1">
      <c r="A22" s="185">
        <v>11.0</v>
      </c>
      <c r="B22" s="208" t="s">
        <v>721</v>
      </c>
      <c r="C22" s="196" t="s">
        <v>82</v>
      </c>
      <c r="D22" s="196"/>
      <c r="E22" s="186" t="s">
        <v>642</v>
      </c>
      <c r="F22" s="186"/>
      <c r="G22" s="186" t="s">
        <v>662</v>
      </c>
      <c r="H22" s="186"/>
      <c r="I22" s="186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</row>
    <row r="23" ht="87.0" customHeight="1">
      <c r="A23" s="190">
        <v>12.0</v>
      </c>
      <c r="B23" s="213" t="s">
        <v>724</v>
      </c>
      <c r="C23" s="192" t="s">
        <v>725</v>
      </c>
      <c r="D23" s="192"/>
      <c r="E23" s="191" t="s">
        <v>661</v>
      </c>
      <c r="F23" s="191"/>
      <c r="G23" s="192"/>
      <c r="H23" s="192"/>
      <c r="I23" s="194" t="s">
        <v>726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</row>
    <row r="24" ht="28.5" customHeight="1">
      <c r="A24" s="190">
        <v>12.0</v>
      </c>
      <c r="B24" s="213" t="s">
        <v>724</v>
      </c>
      <c r="C24" s="214" t="s">
        <v>727</v>
      </c>
      <c r="D24" s="215"/>
      <c r="E24" s="191" t="s">
        <v>643</v>
      </c>
      <c r="F24" s="191"/>
      <c r="G24" s="192"/>
      <c r="H24" s="192"/>
      <c r="I24" s="191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</row>
    <row r="25" ht="28.5" customHeight="1">
      <c r="A25" s="190">
        <v>12.0</v>
      </c>
      <c r="B25" s="213" t="s">
        <v>724</v>
      </c>
      <c r="C25" s="192" t="s">
        <v>128</v>
      </c>
      <c r="D25" s="192"/>
      <c r="E25" s="191" t="s">
        <v>697</v>
      </c>
      <c r="F25" s="191"/>
      <c r="G25" s="191" t="s">
        <v>637</v>
      </c>
      <c r="H25" s="191"/>
      <c r="I25" s="191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</row>
    <row r="26" ht="28.5" hidden="1" customHeight="1">
      <c r="A26" s="185">
        <v>13.0</v>
      </c>
      <c r="B26" s="208" t="s">
        <v>728</v>
      </c>
      <c r="C26" s="196" t="s">
        <v>56</v>
      </c>
      <c r="D26" s="196"/>
      <c r="E26" s="186" t="s">
        <v>729</v>
      </c>
      <c r="F26" s="186"/>
      <c r="G26" s="196"/>
      <c r="H26" s="196"/>
      <c r="I26" s="186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</row>
    <row r="27" ht="28.5" hidden="1" customHeight="1">
      <c r="A27" s="185">
        <v>13.0</v>
      </c>
      <c r="B27" s="208" t="s">
        <v>728</v>
      </c>
      <c r="C27" s="198" t="s">
        <v>730</v>
      </c>
      <c r="D27" s="198"/>
      <c r="E27" s="186" t="s">
        <v>665</v>
      </c>
      <c r="F27" s="186"/>
      <c r="G27" s="196"/>
      <c r="H27" s="196"/>
      <c r="I27" s="186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</row>
    <row r="28" ht="28.5" hidden="1" customHeight="1">
      <c r="A28" s="185">
        <v>13.0</v>
      </c>
      <c r="B28" s="208" t="s">
        <v>728</v>
      </c>
      <c r="C28" s="196" t="s">
        <v>139</v>
      </c>
      <c r="D28" s="196"/>
      <c r="E28" s="186" t="s">
        <v>731</v>
      </c>
      <c r="F28" s="186"/>
      <c r="G28" s="186" t="s">
        <v>637</v>
      </c>
      <c r="H28" s="186"/>
      <c r="I28" s="186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</row>
    <row r="29" ht="69.75" customHeight="1">
      <c r="A29" s="190">
        <v>14.0</v>
      </c>
      <c r="B29" s="213" t="s">
        <v>732</v>
      </c>
      <c r="C29" s="192" t="s">
        <v>56</v>
      </c>
      <c r="D29" s="192"/>
      <c r="E29" s="191" t="s">
        <v>733</v>
      </c>
      <c r="F29" s="191"/>
      <c r="G29" s="192"/>
      <c r="H29" s="192"/>
      <c r="I29" s="194" t="s">
        <v>734</v>
      </c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</row>
    <row r="30" ht="28.5" customHeight="1">
      <c r="A30" s="190">
        <v>14.0</v>
      </c>
      <c r="B30" s="213" t="s">
        <v>732</v>
      </c>
      <c r="C30" s="192" t="s">
        <v>735</v>
      </c>
      <c r="D30" s="192"/>
      <c r="E30" s="191" t="s">
        <v>636</v>
      </c>
      <c r="F30" s="191"/>
      <c r="G30" s="191" t="s">
        <v>637</v>
      </c>
      <c r="H30" s="191"/>
      <c r="I30" s="191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</row>
    <row r="31" ht="53.25" customHeight="1">
      <c r="A31" s="185">
        <v>15.0</v>
      </c>
      <c r="B31" s="208" t="s">
        <v>736</v>
      </c>
      <c r="C31" s="196" t="s">
        <v>56</v>
      </c>
      <c r="D31" s="196"/>
      <c r="E31" s="186" t="s">
        <v>737</v>
      </c>
      <c r="F31" s="186"/>
      <c r="G31" s="196"/>
      <c r="H31" s="196"/>
      <c r="I31" s="189" t="s">
        <v>738</v>
      </c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</row>
    <row r="32" ht="28.5" customHeight="1">
      <c r="A32" s="185">
        <v>15.0</v>
      </c>
      <c r="B32" s="208" t="s">
        <v>736</v>
      </c>
      <c r="C32" s="196" t="s">
        <v>739</v>
      </c>
      <c r="D32" s="196"/>
      <c r="E32" s="186" t="s">
        <v>636</v>
      </c>
      <c r="F32" s="186"/>
      <c r="G32" s="196"/>
      <c r="H32" s="196"/>
      <c r="I32" s="186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</row>
    <row r="33" ht="28.5" customHeight="1">
      <c r="A33" s="185">
        <v>15.0</v>
      </c>
      <c r="B33" s="208" t="s">
        <v>736</v>
      </c>
      <c r="C33" s="196" t="s">
        <v>162</v>
      </c>
      <c r="D33" s="196"/>
      <c r="E33" s="186" t="s">
        <v>740</v>
      </c>
      <c r="F33" s="186"/>
      <c r="G33" s="196"/>
      <c r="H33" s="196"/>
      <c r="I33" s="186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</row>
    <row r="34" ht="28.5" customHeight="1">
      <c r="A34" s="185">
        <v>15.0</v>
      </c>
      <c r="B34" s="208" t="s">
        <v>736</v>
      </c>
      <c r="C34" s="196" t="s">
        <v>166</v>
      </c>
      <c r="D34" s="196"/>
      <c r="E34" s="186" t="s">
        <v>741</v>
      </c>
      <c r="F34" s="186"/>
      <c r="G34" s="186" t="s">
        <v>104</v>
      </c>
      <c r="H34" s="186"/>
      <c r="I34" s="186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</row>
    <row r="35" ht="27.75" hidden="1" customHeight="1">
      <c r="A35" s="190">
        <v>5.0</v>
      </c>
      <c r="B35" s="191" t="s">
        <v>655</v>
      </c>
      <c r="C35" s="216" t="s">
        <v>742</v>
      </c>
      <c r="D35" s="192"/>
      <c r="E35" s="191" t="s">
        <v>657</v>
      </c>
      <c r="F35" s="191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84"/>
    </row>
    <row r="36" ht="27.75" hidden="1" customHeight="1">
      <c r="A36" s="190">
        <v>5.0</v>
      </c>
      <c r="B36" s="191" t="s">
        <v>655</v>
      </c>
      <c r="C36" s="192" t="s">
        <v>35</v>
      </c>
      <c r="D36" s="192"/>
      <c r="E36" s="191" t="s">
        <v>658</v>
      </c>
      <c r="F36" s="191"/>
      <c r="G36" s="191" t="s">
        <v>637</v>
      </c>
      <c r="H36" s="191"/>
      <c r="I36" s="191"/>
      <c r="J36" s="192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84"/>
    </row>
    <row r="37">
      <c r="A37" s="184"/>
      <c r="B37" s="217"/>
      <c r="C37" s="218"/>
      <c r="D37" s="218"/>
      <c r="E37" s="219"/>
      <c r="F37" s="219"/>
      <c r="G37" s="184"/>
      <c r="H37" s="184"/>
      <c r="I37" s="219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</row>
    <row r="38">
      <c r="A38" s="184"/>
      <c r="B38" s="217"/>
      <c r="C38" s="218"/>
      <c r="D38" s="218"/>
      <c r="E38" s="219"/>
      <c r="F38" s="219"/>
      <c r="G38" s="184"/>
      <c r="H38" s="184"/>
      <c r="I38" s="219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</row>
    <row r="39">
      <c r="A39" s="184"/>
      <c r="B39" s="217"/>
      <c r="C39" s="218"/>
      <c r="D39" s="218"/>
      <c r="E39" s="219"/>
      <c r="F39" s="219"/>
      <c r="G39" s="184"/>
      <c r="H39" s="184"/>
      <c r="I39" s="219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</row>
    <row r="40">
      <c r="A40" s="184"/>
      <c r="B40" s="217"/>
      <c r="C40" s="218"/>
      <c r="D40" s="218"/>
      <c r="E40" s="219"/>
      <c r="F40" s="219"/>
      <c r="G40" s="184"/>
      <c r="H40" s="184"/>
      <c r="I40" s="219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</row>
    <row r="41">
      <c r="A41" s="184"/>
      <c r="B41" s="217"/>
      <c r="C41" s="218"/>
      <c r="D41" s="218"/>
      <c r="E41" s="219"/>
      <c r="F41" s="219"/>
      <c r="G41" s="184"/>
      <c r="H41" s="184"/>
      <c r="I41" s="219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</row>
    <row r="42">
      <c r="A42" s="184"/>
      <c r="B42" s="217"/>
      <c r="C42" s="218"/>
      <c r="D42" s="218"/>
      <c r="E42" s="219"/>
      <c r="F42" s="219"/>
      <c r="G42" s="184"/>
      <c r="H42" s="184"/>
      <c r="I42" s="219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</row>
    <row r="43">
      <c r="A43" s="184"/>
      <c r="B43" s="217"/>
      <c r="C43" s="218"/>
      <c r="D43" s="218"/>
      <c r="E43" s="219"/>
      <c r="F43" s="219"/>
      <c r="G43" s="184"/>
      <c r="H43" s="184"/>
      <c r="I43" s="219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</row>
    <row r="44">
      <c r="A44" s="184"/>
      <c r="B44" s="217"/>
      <c r="C44" s="218"/>
      <c r="D44" s="218"/>
      <c r="E44" s="219"/>
      <c r="F44" s="219"/>
      <c r="G44" s="184"/>
      <c r="H44" s="184"/>
      <c r="I44" s="219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</row>
    <row r="45">
      <c r="A45" s="184"/>
      <c r="B45" s="217"/>
      <c r="C45" s="218"/>
      <c r="D45" s="218"/>
      <c r="E45" s="219"/>
      <c r="F45" s="219"/>
      <c r="G45" s="184"/>
      <c r="H45" s="184"/>
      <c r="I45" s="219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</row>
    <row r="46">
      <c r="A46" s="184"/>
      <c r="B46" s="217"/>
      <c r="C46" s="218"/>
      <c r="D46" s="218"/>
      <c r="E46" s="219"/>
      <c r="F46" s="219"/>
      <c r="G46" s="184"/>
      <c r="H46" s="184"/>
      <c r="I46" s="219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</row>
    <row r="47">
      <c r="A47" s="184"/>
      <c r="B47" s="217"/>
      <c r="C47" s="218"/>
      <c r="D47" s="218"/>
      <c r="E47" s="219"/>
      <c r="F47" s="219"/>
      <c r="G47" s="184"/>
      <c r="H47" s="184"/>
      <c r="I47" s="219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</row>
    <row r="48">
      <c r="A48" s="184"/>
      <c r="B48" s="217"/>
      <c r="C48" s="218"/>
      <c r="D48" s="218"/>
      <c r="E48" s="219"/>
      <c r="F48" s="219"/>
      <c r="G48" s="184"/>
      <c r="H48" s="184"/>
      <c r="I48" s="219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</row>
    <row r="49">
      <c r="A49" s="184"/>
      <c r="B49" s="217"/>
      <c r="C49" s="218"/>
      <c r="D49" s="218"/>
      <c r="E49" s="219"/>
      <c r="F49" s="219"/>
      <c r="G49" s="184"/>
      <c r="H49" s="184"/>
      <c r="I49" s="219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</row>
    <row r="50">
      <c r="A50" s="184"/>
      <c r="B50" s="217"/>
      <c r="C50" s="218"/>
      <c r="D50" s="218"/>
      <c r="E50" s="219"/>
      <c r="F50" s="219"/>
      <c r="G50" s="184"/>
      <c r="H50" s="184"/>
      <c r="I50" s="219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</row>
    <row r="51">
      <c r="A51" s="184"/>
      <c r="B51" s="217"/>
      <c r="C51" s="218"/>
      <c r="D51" s="218"/>
      <c r="E51" s="219"/>
      <c r="F51" s="219"/>
      <c r="G51" s="184"/>
      <c r="H51" s="184"/>
      <c r="I51" s="219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</row>
    <row r="52">
      <c r="A52" s="184"/>
      <c r="B52" s="217"/>
      <c r="C52" s="218"/>
      <c r="D52" s="218"/>
      <c r="E52" s="219"/>
      <c r="F52" s="219"/>
      <c r="G52" s="184"/>
      <c r="H52" s="184"/>
      <c r="I52" s="219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</row>
    <row r="53">
      <c r="A53" s="184"/>
      <c r="B53" s="217"/>
      <c r="C53" s="218"/>
      <c r="D53" s="218"/>
      <c r="E53" s="219"/>
      <c r="F53" s="219"/>
      <c r="G53" s="184"/>
      <c r="H53" s="184"/>
      <c r="I53" s="219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</row>
    <row r="54">
      <c r="A54" s="184"/>
      <c r="B54" s="217"/>
      <c r="C54" s="218"/>
      <c r="D54" s="218"/>
      <c r="E54" s="219"/>
      <c r="F54" s="219"/>
      <c r="G54" s="184"/>
      <c r="H54" s="184"/>
      <c r="I54" s="219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</row>
    <row r="55">
      <c r="A55" s="184"/>
      <c r="B55" s="217"/>
      <c r="C55" s="218"/>
      <c r="D55" s="218"/>
      <c r="E55" s="219"/>
      <c r="F55" s="219"/>
      <c r="G55" s="184"/>
      <c r="H55" s="184"/>
      <c r="I55" s="219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</row>
    <row r="56">
      <c r="A56" s="184"/>
      <c r="B56" s="217"/>
      <c r="C56" s="218"/>
      <c r="D56" s="218"/>
      <c r="E56" s="219"/>
      <c r="F56" s="219"/>
      <c r="G56" s="184"/>
      <c r="H56" s="184"/>
      <c r="I56" s="219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</row>
    <row r="57">
      <c r="A57" s="184"/>
      <c r="B57" s="217"/>
      <c r="C57" s="218"/>
      <c r="D57" s="218"/>
      <c r="E57" s="219"/>
      <c r="F57" s="219"/>
      <c r="G57" s="184"/>
      <c r="H57" s="184"/>
      <c r="I57" s="219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</row>
    <row r="58">
      <c r="A58" s="184"/>
      <c r="B58" s="217"/>
      <c r="C58" s="218"/>
      <c r="D58" s="218"/>
      <c r="E58" s="219"/>
      <c r="F58" s="219"/>
      <c r="G58" s="184"/>
      <c r="H58" s="184"/>
      <c r="I58" s="219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</row>
    <row r="59">
      <c r="A59" s="8"/>
      <c r="B59" s="220"/>
      <c r="C59" s="221"/>
      <c r="D59" s="221"/>
      <c r="E59" s="222"/>
      <c r="F59" s="222"/>
      <c r="G59" s="8"/>
      <c r="H59" s="8"/>
      <c r="I59" s="22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</sheetData>
  <dataValidations>
    <dataValidation type="list" allowBlank="1" sqref="H2:H39">
      <formula1>"Succeeded,As Expected,Failed,Out of scope"</formula1>
    </dataValidation>
  </dataValidations>
  <hyperlinks>
    <hyperlink r:id="rId1" ref="C3"/>
    <hyperlink r:id="rId2" ref="C4"/>
    <hyperlink r:id="rId3" ref="C10"/>
    <hyperlink r:id="rId4" ref="C18"/>
    <hyperlink r:id="rId5" ref="C24"/>
    <hyperlink r:id="rId6" ref="C27"/>
    <hyperlink r:id="rId7" ref="C35"/>
  </hyperlinks>
  <drawing r:id="rId8"/>
</worksheet>
</file>