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72020" sheetId="1" r:id="rId4"/>
    <sheet state="visible" name="2872020" sheetId="2" r:id="rId5"/>
    <sheet state="visible" name="2972020" sheetId="3" r:id="rId6"/>
    <sheet state="visible" name="3072020" sheetId="4" r:id="rId7"/>
    <sheet state="visible" name="3172020" sheetId="5" r:id="rId8"/>
    <sheet state="visible" name="Statistics" sheetId="6" r:id="rId9"/>
    <sheet state="visible" name="UC1.1 - Performance" sheetId="7" r:id="rId10"/>
    <sheet state="visible" name="UC2 - Performanc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trên cms test có sp mà production chưa có http://test.babeshop.ftech.ai/cms/products/2701</t>
      </text>
    </comment>
    <comment authorId="0" ref="E14">
      <text>
        <t xml:space="preserve">chỗ này có tool label thì tốt để bổ sung câu này vào tập data training
	-Trà Trần Thu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rơ lưỡi, sp ko có trên cms </t>
      </text>
    </comment>
  </commentList>
</comments>
</file>

<file path=xl/sharedStrings.xml><?xml version="1.0" encoding="utf-8"?>
<sst xmlns="http://schemas.openxmlformats.org/spreadsheetml/2006/main" count="2107" uniqueCount="647">
  <si>
    <t>STT</t>
  </si>
  <si>
    <t>version</t>
  </si>
  <si>
    <t>timestamp</t>
  </si>
  <si>
    <t>conv_id</t>
  </si>
  <si>
    <t>input_text</t>
  </si>
  <si>
    <t xml:space="preserve">Image </t>
  </si>
  <si>
    <t>intent</t>
  </si>
  <si>
    <t>entities</t>
  </si>
  <si>
    <t>action_1</t>
  </si>
  <si>
    <t>policy_1</t>
  </si>
  <si>
    <t>bot_text</t>
  </si>
  <si>
    <t>bot_data</t>
  </si>
  <si>
    <t>cv_outputs</t>
  </si>
  <si>
    <t>Sub intent</t>
  </si>
  <si>
    <t>Analyzed by sentence</t>
  </si>
  <si>
    <t>Overall rating</t>
  </si>
  <si>
    <t>Category</t>
  </si>
  <si>
    <t>Dev's Review</t>
  </si>
  <si>
    <t>QA's Check</t>
  </si>
  <si>
    <t>Quick note</t>
  </si>
  <si>
    <t>PIC Comment</t>
  </si>
  <si>
    <t>QA's Review</t>
  </si>
  <si>
    <t>Expect Reply</t>
  </si>
  <si>
    <t>v3.1.0</t>
  </si>
  <si>
    <t>2374413759285306
Minh Minh</t>
  </si>
  <si>
    <t>/start_conversation</t>
  </si>
  <si>
    <t>start_conversation</t>
  </si>
  <si>
    <t>action_start_conversation</t>
  </si>
  <si>
    <t>policy_0_MemoizationPolicy</t>
  </si>
  <si>
    <t xml:space="preserve">Chào Minh Minh, mình là Gấu Bino, trợ lý ảo của Shop Gấu &amp; Bí Ngô, mình giúp gì được bạn ạ?
</t>
  </si>
  <si>
    <t>Succeeded</t>
  </si>
  <si>
    <t>As expected</t>
  </si>
  <si>
    <t>https://minio.dev.ftech.ai/salebot-report-v1-de20ab19/eef8c7acf2c9853ae0a98bbe35feddc1a311a856063b2f2083dfdb510482e151.jpg
Báo giá e va ạ</t>
  </si>
  <si>
    <t>query_knowledge_base</t>
  </si>
  <si>
    <t>-  - https://minio.dev.ftech.ai/salebot-report-v1-de20ab19/eef8c7acf2c9853ae0a98bbe35feddc1a311a856063b2f2083dfdb510482e151.jpg - tmp_link
- Báo giá - price - attribute</t>
  </si>
  <si>
    <t>action_query_babe_kb</t>
  </si>
  <si>
    <t>policy_3_EmbeddingPolicy</t>
  </si>
  <si>
    <t xml:space="preserve">Dạ, có phải bạn muốn hỏi một trong các sản phẩm dưới đây không ạ?
 (Vui lòng ấn chọn 1 sản phẩm)
</t>
  </si>
  <si>
    <t>- Xem chi tiết: Cầu trượt xích đu Hola hải cẩu 2020
- Xem chi tiết: 𝐂Ầ𝐔 𝐓𝐑ƯỢ𝐓 𝐗Í𝐂𝐇 Đ𝐔 𝐁Ó𝐍𝐆 𝐑Ổ 𝟑𝐈𝐍𝟏
- Xem chi tiết: Cầu trượt gấp gọn Toys House
...
- Không có cái nào!</t>
  </si>
  <si>
    <t>[2, None, [2255, 2256, 2254, 2612, 2596, 490, 489, 491, 2081, 2080, 2082]]</t>
  </si>
  <si>
    <r>
      <t xml:space="preserve">trên cms test có sp mà production chưa có </t>
    </r>
    <r>
      <rPr>
        <color rgb="FF1155CC"/>
        <u/>
      </rPr>
      <t>http://test.babeshop.ftech.ai/cms/products/2701</t>
    </r>
  </si>
  <si>
    <t>Trẻ tầm mấy tuổi choei đc cầu trượt này ạ
Có xích đu cho trẻ 3 tuổi k ạ</t>
  </si>
  <si>
    <t>- mấy tuổi - age_of_use - attribute
- cầu trượt - cau_truot - object_type
- này - này - mention
- 3 tuổi - 3 tuổi - age_of_use</t>
  </si>
  <si>
    <t>action_query_babe_kb
action_handover_to_inbox</t>
  </si>
  <si>
    <t>policy_3_EmbeddingPolicy
None</t>
  </si>
  <si>
    <t xml:space="preserve">Dạ, bạn chờ trong ít phút shop kiểm tra kho hàng rồi báo lại bạn ngay ạ! ^^
</t>
  </si>
  <si>
    <t>2392175097503868
Hoàng Lan</t>
  </si>
  <si>
    <t xml:space="preserve">Chào Hoàng Lan, mình là Gấu Bino, trợ lý ảo của Shop Gấu &amp; Bí Ngô, mình giúp gì được bạn ạ?
</t>
  </si>
  <si>
    <t>chào shop
shop cho mình hỏi ghế ăn dặm mastela
bên mình còn k ạ</t>
  </si>
  <si>
    <t>- ghế ăn dặm - ghe_an - object_type
- mastela - mastela - brand</t>
  </si>
  <si>
    <t>action_query_babe_kb
action_ask_confirm_attribute_value</t>
  </si>
  <si>
    <t>policy_0_MemoizationPolicy
None</t>
  </si>
  <si>
    <t xml:space="preserve">Sản phẩm Ghế Ăn hãng sản xuất Mastela hiện shop đang *còn hàng*. Mời bạn xem thông tin chi tiết sản phẩm tại link sau ạ!
</t>
  </si>
  <si>
    <t>Hiện tại sản phẩm Ghế Ăn hãng sản xuất Mastela  shop đang có những *màu* sau ạ:
- Hồng
- Ghi
- Be Vàng
- Be Sáng
- Xanh
- Đen
- Sao cũng được!</t>
  </si>
  <si>
    <t>available</t>
  </si>
  <si>
    <t>1250345191733156
Bích Hồng</t>
  </si>
  <si>
    <t xml:space="preserve">Chào Bích Hồng, mình là Gấu Bino, trợ lý ảo của Shop Gấu &amp; Bí Ngô, mình giúp gì được bạn ạ?
</t>
  </si>
  <si>
    <t>M đang muốn mua 1 bộ quây bóng</t>
  </si>
  <si>
    <t>- quây - quay - object_type</t>
  </si>
  <si>
    <t xml:space="preserve">Sản phẩm Quây có giá bán thấp nhất từ: *1,040,000 VND*, bạn vui lòng bấm vào sản phẩm để xem thông tin chi tiết ạ!
</t>
  </si>
  <si>
    <t>- Xem chi tiết: Quây Holla Vương Miện
- Xem chi tiết: COMBO HOLLA FULL PHIÊN BẢN 2020 MẪU VƯƠNG MIỆN
- Xem chi tiết: Quây góc vuông cánh nhỏ hình ngôi nhà</t>
  </si>
  <si>
    <t>Xích đu
Cầu trượt
Đủ bộ
B cho m xin giá</t>
  </si>
  <si>
    <t>- Cầu trượt - cau_truot - object_type
- xin giá - price - attribute</t>
  </si>
  <si>
    <t xml:space="preserve">Sản phẩm Cầu Trượt có giá bán thấp nhất từ: *1,890,000 VND*, bạn vui lòng bấm vào sản phẩm để xem thông tin chi tiết ạ!
</t>
  </si>
  <si>
    <t>- Xem chi tiết: Cầu trượt xích đu Hola hải cẩu 2020
- Xem chi tiết: COMBO HOLLA FULL PHIÊN BẢN 2020 MẪU VƯƠNG MIỆN
- Xem chi tiết: 𝐂Ầ𝐔 𝐓𝐑ƯỢ𝐓 𝐗Í𝐂𝐇 Đ𝐔 𝐁Ó𝐍𝐆 𝐑Ổ 𝟑𝐈𝐍𝟏</t>
  </si>
  <si>
    <r>
      <t xml:space="preserve">https://scontent.xx.fbcdn.net/v/t1.15752-9/102687719_196444204899635_4511251839475638275_n.jpg?_nc_cat=103&amp;_nc_sid=b96e70&amp;_nc_ohc=cbutB4XHw4MAX_IJvAU&amp;_nc_ad=z-m&amp;_nc_cid=0&amp;_nc_ht=scontent.xx&amp;oh=c9f0ade240508b04cbab92c8502320ca&amp;oe=5F45186A
</t>
    </r>
    <r>
      <rPr>
        <color rgb="FF1155CC"/>
        <u/>
      </rPr>
      <t>https://minio.dev.ftech.ai/salebot-report-v1-de20ab19/c3cd9745da8eeec00f2fa7321ec1219d79cb20d54dcb1f00812ce30c339a5c1a.jpg</t>
    </r>
  </si>
  <si>
    <t>send_link</t>
  </si>
  <si>
    <t>-  - https://minio.dev.ftech.ai/salebot-report-v1-de20ab19/b36e3f61a31ee5f18acda409c9f4f1c891eecec45a0b29fe67643877a64647be.jpg - tmp_link
-  - https://minio.dev.ftech.ai/salebot-report-v1-de20ab19/c3cd9745da8eeec00f2fa7321ec1219d79cb20d54dcb1f00812ce30c339a5c1a.jpg - tmp_link</t>
  </si>
  <si>
    <t>action_handle_send_link_only
action_query_babe_kb</t>
  </si>
  <si>
    <t>policy_1_MappingPolicy
None</t>
  </si>
  <si>
    <t xml:space="preserve">Dạ mời bạn tham khảo sản phẩm hiện có tại shop nhé!
</t>
  </si>
  <si>
    <t>- Xem chi tiết: Bộ đồ chơi nhà bếp thông minh</t>
  </si>
  <si>
    <t>[1, 'do_choi_nha_bep', [2548]]</t>
  </si>
  <si>
    <t>Cho m hỏi giá mấy bộ này luôn</t>
  </si>
  <si>
    <t>- hỏi giá - price - attribute
- bộ này - bộ này - mention</t>
  </si>
  <si>
    <t xml:space="preserve">Sản phẩm Bộ đồ chơi nhà bếp thông minh có giá bán thấp nhất từ: *590,000 VND*, bạn vui lòng bấm vào sản phẩm để xem thông tin chi tiết ạ!
</t>
  </si>
  <si>
    <t>B cho xin link Shopee</t>
  </si>
  <si>
    <t>- link Shopee - link - attribute</t>
  </si>
  <si>
    <t xml:space="preserve">Bạn vui lòng bấm vào sản phẩm để xem ảnh và thông tin chi tiết nhé!
</t>
  </si>
  <si>
    <t>link</t>
  </si>
  <si>
    <t>case này bot khá ổn</t>
  </si>
  <si>
    <t>2115734575207147
Nam Huong</t>
  </si>
  <si>
    <t>Shop hiện đang có xe đạp cho bé 2y ko</t>
  </si>
  <si>
    <t>- xe - xe - object_type
- bé 2y - bé 2y - age_of_use</t>
  </si>
  <si>
    <t>action_query_babe_kb
action_ask_confirm_object_type</t>
  </si>
  <si>
    <t>Sản phẩm bạn đang tìm có phải là?
- Xe Tập Đi
- Xe Đẩy
- Xe Chòi Chân
- Vali Xe Chòi Chân
- Không đúng!</t>
  </si>
  <si>
    <t>Out of scope</t>
  </si>
  <si>
    <t>User hỏi sp Shop không bán. NER bắt được object_type "xe", Show quick reply các loại xe liên quan.</t>
  </si>
  <si>
    <t>/confirm_object_type{"object_type": "xe_day"}</t>
  </si>
  <si>
    <t>confirm_object_type</t>
  </si>
  <si>
    <t>- {"object_type": "xe_day"} - xe_day - object_type</t>
  </si>
  <si>
    <t>Hiện tại sản phẩm Xe Đẩy độ tuổi sử dụng Bé 2Y  shop đang có những *hãng sản xuất* sau ạ:
- Zaracos
- Aprica
- Travel
- Joovy
- Vovo
- B- Beko
- Vinng
- Joie
- Mechacal
- Umoo
- Mamago
- Mastela
- Sao cũng được!</t>
  </si>
  <si>
    <t>Nhầm nhầm
xe đạp cơ shop ơi</t>
  </si>
  <si>
    <t>handover_to_inbox</t>
  </si>
  <si>
    <t>action_handover_to_inbox</t>
  </si>
  <si>
    <t xml:space="preserve">Dạ, bạn vui lòng chờ trong ít phút nhân viên của shop sẽ phục vụ bạn ạ!^^
</t>
  </si>
  <si>
    <t>2307322179303205
Giang Thanh</t>
  </si>
  <si>
    <t xml:space="preserve">Chào Giang Thanh, mình là Gấu Bino, trợ lý ảo của Shop Gấu &amp; Bí Ngô, mình giúp gì được bạn ạ?
</t>
  </si>
  <si>
    <t>CẦU TRƯỢT BẬP BÊNH HOLLA 3IN1 hết hàng trong CMS Product =&gt; Bot gửi tin nhắn hết hàng =&gt; Succeeded</t>
  </si>
  <si>
    <t>Hi shop
https://minio.dev.ftech.ai/salebot-report-v1-de20ab19/dafa7e551126291e0abdf3ab33ba7dde8360d9b6f31c26b3239af6ed8cc1e043.jpg
Cầu trượt này bao nhiu ạ</t>
  </si>
  <si>
    <r>
      <t xml:space="preserve">-  - </t>
    </r>
    <r>
      <rPr>
        <color rgb="FF1155CC"/>
        <u/>
      </rPr>
      <t>https://minio.dev.ftech.ai/salebot-report-v1-de20ab19/dafa7e551126291e0abdf3ab33ba7dde8360d9b6f31c26b3239af6ed8cc1e043.jpg</t>
    </r>
    <r>
      <t xml:space="preserve"> - tmp_link
- Cầu trượt - cau_truot - object_type
- này - này - mention
- bao nhiu - price - attribute</t>
    </r>
  </si>
  <si>
    <t>[1, 'cau_truot', [2252]]</t>
  </si>
  <si>
    <t>3083619881763450
La Ngoc Hoa</t>
  </si>
  <si>
    <t xml:space="preserve">Chào La Ngoc Hoa, mình là Gấu Bino, trợ lý ảo của Shop Gấu &amp; Bí Ngô, mình giúp gì được bạn ạ?
</t>
  </si>
  <si>
    <t>Shop ơi mình vừa chat ở shopee về cái xe mua của shop bây h muốn thanh lý</t>
  </si>
  <si>
    <t>- shopee - link - attribute</t>
  </si>
  <si>
    <t>1504606816277595
Thuy Nguyen</t>
  </si>
  <si>
    <t xml:space="preserve">Chào Thuy Nguyen, mình là Gấu Bino, trợ lý ảo của Shop Gấu &amp; Bí Ngô, mình giúp gì được bạn ạ?
</t>
  </si>
  <si>
    <t>Máy phun sương babymoov giá bao nhiêu ạ</t>
  </si>
  <si>
    <t>- Máy phun sương - máy phun sương - object_type
- babymoov - babymoov - brand
- giá bao nhiêu - price - attribute</t>
  </si>
  <si>
    <t>Sản phẩm bạn đang tìm có phải là?
- Máy Hút Sữa
- Máy Pha Sữa
- Máy Đun Nước
- Máy Hâm Sữa
- Không đúng!</t>
  </si>
  <si>
    <t>2596384490479200
Conan Edogawa</t>
  </si>
  <si>
    <t>/greet</t>
  </si>
  <si>
    <t>greet</t>
  </si>
  <si>
    <t xml:space="preserve">Chào Conan Edogawa, mình là Gấu Bino, trợ lý ảo của Shop Gấu &amp; Bí Ngô, mình giúp gì được bạn ạ?
</t>
  </si>
  <si>
    <t>Trash</t>
  </si>
  <si>
    <t>2775071285851992
Trần Phương Thảo</t>
  </si>
  <si>
    <t>bên mình còn cái đàn organ winfun màu hồng ko ạ</t>
  </si>
  <si>
    <t>- đàn - dan - object_type
- organ - organ - brand
- winfun - winfun - brand
- màu hồng - màu hồng - color</t>
  </si>
  <si>
    <t>không biết cách check là hết hàng hay chưa, nếu hết hàng thì turn này succeeded</t>
  </si>
  <si>
    <t>2183835338376006
Vu Hien</t>
  </si>
  <si>
    <t>uk giá bnhiu b nhỉ
ah t quên
ở trên có r:)))</t>
  </si>
  <si>
    <t>agree</t>
  </si>
  <si>
    <t>- uk - uk - origin
- giá bnhiu - price - attribute</t>
  </si>
  <si>
    <t>utter_agree</t>
  </si>
  <si>
    <t xml:space="preserve">Dạ vâng ạ!
</t>
  </si>
  <si>
    <t>1654827424573122
Giang Nguyễn</t>
  </si>
  <si>
    <t>Máy tạp ẩm babymow bnhieu đấy ak</t>
  </si>
  <si>
    <t>- Máy tạp ẩm - máy tạp ẩm - object_type
- babymow - babymow - brand
- bnhieu - price - attribute</t>
  </si>
  <si>
    <t>Sản phẩm bạn đang tìm có phải là?
- Máy Tạo Ẩm
- Tháp
- Máy Xay
- Máy Hút Mũi
- Không đúng!</t>
  </si>
  <si>
    <t>2356476304465139
Linh Đặng</t>
  </si>
  <si>
    <t xml:space="preserve">Chào Linh Đặng, mình là Gấu Bino, trợ lý ảo của Shop Gấu &amp; Bí Ngô, mình giúp gì được bạn ạ?
</t>
  </si>
  <si>
    <t>https://minio.dev.ftech.ai/salebot-report-v1-de20ab19/a0d8220bf54555904f0942a776096423baf9a2187dea76586513bebe6adbf66a.jpg
Bạn báo giá giúp mình nhé</t>
  </si>
  <si>
    <t>-  - https://minio.dev.ftech.ai/salebot-report-v1-de20ab19/a0d8220bf54555904f0942a776096423baf9a2187dea76586513bebe6adbf66a.jpg - tmp_link
- báo giá - price - attribute</t>
  </si>
  <si>
    <t>- Xem chi tiết: MUA 1 TẶNG 1 - Túi trữ sữa cao cấp K- Mom
- Xem chi tiết: Máy hút sữa điện đôi Avent Snow (Chính hãng - Cty Vạn An)
- Xem chi tiết: Set khăn mặt/khăn tắm Yodo Xiui
- Xem chi tiết: RUNG + ĐUNG ĐƯA: Xích đu Mastela Swing SG111 mẫu mới 2019
- Xem chi tiết: Xích đu có nhạc kiêm ghế ăn đa năng Mastela
- Xem chi tiết: Ghế ăn đa năng kết hợp xe kéo MASTELA 1018 CHÍNH HÃNG
- Xem chi tiết: Bô ngựa con cao cấp Royal Care - Hàng nhập khẩu chính hãng
...
- Không có cái nào!</t>
  </si>
  <si>
    <t>[2, None, [1264, 1326, 468, 470, 2152, 2153, 2151, 469, 1397, 1976, 456, 1975, 457, 1979, 368, 369, 1978, 522, 1739, 1738]]</t>
  </si>
  <si>
    <r>
      <t xml:space="preserve">sp mới chưa có trên cms </t>
    </r>
    <r>
      <rPr>
        <color rgb="FF1155CC"/>
        <u/>
      </rPr>
      <t>https://www.facebook.com/shopgauvabingo/posts/2525104591133197</t>
    </r>
  </si>
  <si>
    <t>3473073056060881
Tam Minh Nguyen</t>
  </si>
  <si>
    <t>Shop ơi</t>
  </si>
  <si>
    <t xml:space="preserve">Chào Tam Minh Nguyen, mình là Gấu Bino, trợ lý ảo của Shop Gấu &amp; Bí Ngô, mình giúp gì được bạn ạ?
</t>
  </si>
  <si>
    <t>Cho mình hỏi xe chòi chân đấy là mấy tháng chơi dc nhỉ</t>
  </si>
  <si>
    <t>- xe chòi chân - xe_choi_chan - object_type
- mấy tháng - age_of_use - attribute</t>
  </si>
  <si>
    <t>Hiện tại sản phẩm Xe Chòi Chân   shop đang có những *độ tuổi sử dụng* sau ạ:
- 0-36 Tháng
- 18-36 Tháng
- Sao cũng được!</t>
  </si>
  <si>
    <t>2276397275812736
Nguyễn Thu Trang</t>
  </si>
  <si>
    <t>Bạn ơi, bạn đã ship cho tớ chưa vậy</t>
  </si>
  <si>
    <t>2797208153713495
Vouge Linh</t>
  </si>
  <si>
    <t xml:space="preserve">Chào Vouge Linh, mình là Gấu Bino, trợ lý ảo của Shop Gấu &amp; Bí Ngô, mình giúp gì được bạn ạ?
</t>
  </si>
  <si>
    <t>Bạn ơi</t>
  </si>
  <si>
    <t>Mình có mua chiếc máy xay hấp babymoov bên bạn
Máy đang bị trục trặc
Trong tg bảo hành</t>
  </si>
  <si>
    <t>- máy xay hấp - may_xay - object_type
- babymoov - babymoov - brand
- bảo hành - guarantee - attribute</t>
  </si>
  <si>
    <t>1647203735373967
Kenny Kenny</t>
  </si>
  <si>
    <t>Ok b</t>
  </si>
  <si>
    <t xml:space="preserve">Vâng ạ!
</t>
  </si>
  <si>
    <t>B ơi b ship lun đi ạ</t>
  </si>
  <si>
    <t>Dạ, bạn vui lòng chờ trong ít phút nhân viên của shop sẽ phục vụ bạn ạ!^^</t>
  </si>
  <si>
    <t>2061465100589046
Diem Nguyen</t>
  </si>
  <si>
    <t>Alo shop ơi, vậy mình đặt cái màu hồng nha
Gửi số tk mình ck
Gửi địa chỉ cũ</t>
  </si>
  <si>
    <t>- màu hồng - màu hồng - color</t>
  </si>
  <si>
    <t>3194648253896246
Loan Sun</t>
  </si>
  <si>
    <t>Jumperro bên minh con k a
Giá bnhiu a</t>
  </si>
  <si>
    <t>- Jumperro - jumperro - brand
- Giá bnhiu - price - attribute</t>
  </si>
  <si>
    <t>Dạ, bạn chờ trong ít phút shop kiểm tra kho hàng rồi báo lại bạn ngay ạ! ^^</t>
  </si>
  <si>
    <t>- Jumperro (Jumperoo mới đúng) =&gt; không phải Brand
- Sp này chưa được Label Object type "ghế_nhảy"</t>
  </si>
  <si>
    <t>3290628144331713
Trần Xuân Quỳnh</t>
  </si>
  <si>
    <t xml:space="preserve">Chào Trần Xuân Quỳnh, mình là Gấu Bino, trợ lý ảo của Shop Gấu &amp; Bí Ngô, mình giúp gì được bạn ạ?
</t>
  </si>
  <si>
    <t>E ơi
test bot</t>
  </si>
  <si>
    <t>ask_is_bot</t>
  </si>
  <si>
    <t>action_is_bot</t>
  </si>
  <si>
    <t xml:space="preserve">Vâng. Mình là trợ lý ảo của shop Gấu và Bí Ngô ạ.
</t>
  </si>
  <si>
    <t>2485588454812219
Bach Son</t>
  </si>
  <si>
    <t>bot ơi</t>
  </si>
  <si>
    <t>3312958022099032
Trung Đỗ Nam</t>
  </si>
  <si>
    <t xml:space="preserve">Chào Trung Đỗ Nam, mình là Gấu Bino, trợ lý ảo của Shop Gấu &amp; Bí Ngô, mình giúp gì được bạn ạ?
</t>
  </si>
  <si>
    <t>/query_knowledge_base{"object_type": "xe_tap_di"}</t>
  </si>
  <si>
    <t>- {"object_type": "xe_tap_di"} - xe_tap_di - object_type</t>
  </si>
  <si>
    <t>Hiện tại sản phẩm Xe Tập Đi   shop đang có những *màu* sau ạ:
- Hồng
- Xanh
- Đen
- Xám
- Xanh Dương
- Trắng
- Xanh Lá
- Nâu
- Sao cũng được!</t>
  </si>
  <si>
    <t>tắt bot</t>
  </si>
  <si>
    <t>connect_employee</t>
  </si>
  <si>
    <t>policy_1_MappingPolicy</t>
  </si>
  <si>
    <t>bleh</t>
  </si>
  <si>
    <t>bb</t>
  </si>
  <si>
    <t>2723063291145309
Bạch Ngọc Sơn</t>
  </si>
  <si>
    <t xml:space="preserve">Chào Bạch Ngọc Sơn, mình là Gấu Bino, trợ lý ảo của Shop Gấu &amp; Bí Ngô, mình giúp gì được bạn ạ?
</t>
  </si>
  <si>
    <t>test bot</t>
  </si>
  <si>
    <t>haha</t>
  </si>
  <si>
    <t>where is my avatar?</t>
  </si>
  <si>
    <t>- my - my - origin</t>
  </si>
  <si>
    <t>1438343879612806
Huyen Dang</t>
  </si>
  <si>
    <t>Okie c lấy set này nhé
C có phải đặt bên shopee ko em
Hay c đặt ở đây là okie ?</t>
  </si>
  <si>
    <t>2182480858441676
Xuan Bonny</t>
  </si>
  <si>
    <t>shop ơi nhà mình còn máy tạo ẩm Laica ko ạ</t>
  </si>
  <si>
    <t>- máy tạo ẩm - may_tao_am - object_type
- Laica - laica - brand</t>
  </si>
  <si>
    <t>Có phải bạn muốn hỏi hãng sản xuất sau không ạ?
- Babymoov
- Không đúng!</t>
  </si>
  <si>
    <t>https://minio.dev.ftech.ai/salebot-report-v1-de20ab19/6038b686884223143bb9e253526571015a70cc9fedcb84b3aa28f1ca6ee1780a.jpg
mình hỏi loại này</t>
  </si>
  <si>
    <t>-  - https://minio.dev.ftech.ai/salebot-report-v1-de20ab19/6038b686884223143bb9e253526571015a70cc9fedcb84b3aa28f1ca6ee1780a.jpg - tmp_link</t>
  </si>
  <si>
    <t>- Xem chi tiết: Máy Hâm Nóng Sữa &amp; Thức Ăn 4 Chức Năng FATZ BABY FB3002SL
- Xem chi tiết: Máy tiệt trùng bình sữa hơi nước điện tử Fatz FB4036SL
- Xem chi tiết: Úp bình cao cấp Doux
- Xem chi tiết: Máy pha sữa cao cấp Tiny Baby Formula (Nhật Bản)
- Xem chi tiết: Hâm sữa đa năng cao cấp Avent
- Xem chi tiết: Máy xay cầm tay Deluxe 8 - 800W FB5214BL
- Xem chi tiết: Hộp trang điểm cao cấp Roy chính hãng
- Xem chi tiết: Hâm sữa 4 chức năng Fazt (Hâm sữa - Tiệt trùng - Hâm thức ăn - Vắt cam)
- Xem chi tiết: Máy xay hấp đa năng 2 in 1 Fatz PRO 1
- Xem chi tiết: [ELPHATLOC giảm 8% tối đa 2TR] Máy xay hấp đa năng 2 in 1 Fatz / Pro 2 - FB9619SL
...
- Không có cái nào!</t>
  </si>
  <si>
    <t>[2, None, [1261, 1362, 1379, 1297, 1482, 2284, 1358, 1732, 1734, 1356, 1357, 1731, 1359, 1733, 2227, 1450, 2267, 1322, 1440, 2417, 1259]]</t>
  </si>
  <si>
    <t>Chưa label cho sản phẩm mới nên bot chưa bắt được</t>
  </si>
  <si>
    <t>1477414922365286
Huong Ngo</t>
  </si>
  <si>
    <t>còn bộ sơn móng tay cho bé k ạ</t>
  </si>
  <si>
    <t>https://minio.dev.ftech.ai/salebot-report-v1-de20ab19/67dbc78420b5f2e13a924a3d37f6491f8eee2ce7c390c9b49e782afd3aee8367.jpg
b ơi
đàn với xe chòi chân kia
có nặng k</t>
  </si>
  <si>
    <t>-  - https://minio.dev.ftech.ai/salebot-report-v1-de20ab19/67dbc78420b5f2e13a924a3d37f6491f8eee2ce7c390c9b49e782afd3aee8367.jpg - tmp_link
- đàn - dan - object_type
- xe chòi chân - xe_choi_chan - object_type</t>
  </si>
  <si>
    <t>Sản phẩm bạn đang tìm có phải là?
- Bàn
- Không đúng!</t>
  </si>
  <si>
    <t>[0, ['ban']]</t>
  </si>
  <si>
    <t>weight</t>
  </si>
  <si>
    <t>để t xem có tự mang xe máy về đc k</t>
  </si>
  <si>
    <t>2279100718771120
Phạm Tuấn</t>
  </si>
  <si>
    <t xml:space="preserve">Chào Phạm Tuấn, mình là Gấu Bino, trợ lý ảo của Shop Gấu &amp; Bí Ngô, mình giúp gì được bạn ạ?
</t>
  </si>
  <si>
    <t>Gửi anh mẫu hộp đựng đồ chơi nhé</t>
  </si>
  <si>
    <t>- anh - image - attribute</t>
  </si>
  <si>
    <t>image</t>
  </si>
  <si>
    <t>3240952885986518
Lã Phan Bảo Ngọc</t>
  </si>
  <si>
    <t>Món gì ah shop?
Nt nhiều quá quên mất rồi</t>
  </si>
  <si>
    <t>1738934669537777
Dương Hương Thảo</t>
  </si>
  <si>
    <t>Bạn ơi ghế này bên bạn còn ko? Ship cho mình với</t>
  </si>
  <si>
    <t>- ghế - ghe - object_type
- này - này - mention</t>
  </si>
  <si>
    <t>Sản phẩm bạn đang tìm có phải là?
- Ghế Ăn
- Ghế Rung
- Ghế Ô Tô
- Ghế Đa Năng
- Không đúng!</t>
  </si>
  <si>
    <t>IC</t>
  </si>
  <si>
    <t>câu này label lại IC  là "handover_to_inbox?</t>
  </si>
  <si>
    <t>https://minio.dev.ftech.ai/salebot-report-v1-de20ab19/34a2b8e48dae42cbbdc6b3d3f8a0ec3c700fafdded73bd10dd4da9f66a56230f.jpg</t>
  </si>
  <si>
    <t>-  - https://minio.dev.ftech.ai/salebot-report-v1-de20ab19/34a2b8e48dae42cbbdc6b3d3f8a0ec3c700fafdded73bd10dd4da9f66a56230f.jpg - tmp_link</t>
  </si>
  <si>
    <t>action_handle_send_link_only
action_query_babe_kb
action_ask_confirm_object_type</t>
  </si>
  <si>
    <t>policy_1_MappingPolicy
None
None</t>
  </si>
  <si>
    <t>Sản phẩm bạn đang tìm có phải là?
- Ghế Ô Tô
- Không đúng!</t>
  </si>
  <si>
    <t>[0, ['ghe_o_to']]</t>
  </si>
  <si>
    <t>1938675539576146
Diep Minh</t>
  </si>
  <si>
    <t>Shop ơi, bên mình có bộ bàn chơi lego mà có ghế hình tai thỏ ko</t>
  </si>
  <si>
    <t>- bộ bàn chơi - bộ bàn chơi - object_type
- lego - lego - brand</t>
  </si>
  <si>
    <t>Sản phẩm bạn đang tìm có phải là?
- Bàn
- Bô
- Bàn Chải
- Bộ Bàn Ghế
- Không đúng!</t>
  </si>
  <si>
    <t>/confirm_object_type{"object_type": "bo_ban_ghe"}</t>
  </si>
  <si>
    <t>- {"object_type": "bo_ban_ghe"} - bo_ban_ghe - object_type</t>
  </si>
  <si>
    <t>Có phải bạn muốn hỏi hãng sản xuất sau không ạ?
- Smoneo
- Không đúng!</t>
  </si>
  <si>
    <t>https://minio.dev.ftech.ai/salebot-report-v1-de20ab19/f210fefc542da8a3936cd873cde2d44a72c30daeec500a47e0f9d81ee155e14e.jpg</t>
  </si>
  <si>
    <t>-  - https://minio.dev.ftech.ai/salebot-report-v1-de20ab19/f210fefc542da8a3936cd873cde2d44a72c30daeec500a47e0f9d81ee155e14e.jpg - tmp_link</t>
  </si>
  <si>
    <t>action_handle_send_link_only</t>
  </si>
  <si>
    <t xml:space="preserve">Bạn đang tìm kiếm thông tin gì ạ?
</t>
  </si>
  <si>
    <t>Kiểu như này ấy shop</t>
  </si>
  <si>
    <t>- Kiểu như này - kiểu như này - mention</t>
  </si>
  <si>
    <t>3365201730208666
Minhh Hoàa Nguyễn</t>
  </si>
  <si>
    <t xml:space="preserve">Chào Minhh Hoàa Nguyễn, mình là Gấu Bino, trợ lý ảo của Shop Gấu &amp; Bí Ngô, mình giúp gì được bạn ạ?
</t>
  </si>
  <si>
    <t>c ơi
máy hút sữa avent bên c sẵn j
k
giá bn vậy ạ</t>
  </si>
  <si>
    <t>- máy hút sữa - may_hut_sua - object_type
- avent - avent - brand
- giá bn - price - attribute</t>
  </si>
  <si>
    <t>Sản phẩm Máy hút sữa điện đôi Avent Snow (Chính hãng - Cty Vạn An) hãng sản xuất Avent có giá: *4,990,000 VND (giá gốc 6,950,000 VND)*, bạn vui lòng bấm vào sản phẩm để xem thông tin chi tiết ạ!</t>
  </si>
  <si>
    <t>- Xem chi tiết: Máy hút sữa điện đôi Avent Snow (Chính hãng - Cty Vạn An)</t>
  </si>
  <si>
    <t>2755573641135438
Nguyen Bao Ngoc</t>
  </si>
  <si>
    <t>https://minio.dev.ftech.ai/salebot-report-v1-de20ab19/a9fda1fa0e6cbe4a5fa3d7e5f63f77d568d90203e4ebfcb860a9816132a6955a.jpg
Shop còn hộp rơ lưỡi này ko ạ</t>
  </si>
  <si>
    <t>-  - https://minio.dev.ftech.ai/salebot-report-v1-de20ab19/a9fda1fa0e6cbe4a5fa3d7e5f63f77d568d90203e4ebfcb860a9816132a6955a.jpg - tmp_link
- này - này - mention</t>
  </si>
  <si>
    <t>- Xem chi tiết: NƯỚC XẢ VẢI SIÊU MỀM ZERO DUST K-MOM HÀN QUỐC
- Xem chi tiết: Sữa dưỡng thể chiết xuất Olive hữu cơ Sanosan size nhỏ (Đức)
- Xem chi tiết: Sữa dưỡng thể chiết xuất Olive hữu cơ Sanosan 200ml (Đức)
- Xem chi tiết: NƯỚC RỬA BÌNH &amp; RAU QUẢ HỮU CƠ K-MOM HÀN QUỐC (TÚI 500ML)
- Xem chi tiết: NƯỚC RỬA BÌNH &amp; RAU QUẢ HỮU CƠ K-MOM HÀN QUỐC (CHAI 500ML)
- Xem chi tiết: Nước giặt cao cấp ZERO DUST K-MOM (Hàn Quốc)
- Xem chi tiết: Túi nước giặt/ nước xả hữu cơ K-Mom
- Xem chi tiết: Tăm bông sơ sinh cao cấp 1 đầu xoắn Mother - K ( 300c )
- Xem chi tiết: Sữa dưỡng thể hạnh nhân cao cấp Chicco 50ml - Made in Italy
- Xem chi tiết: Máy Hâm Nóng Sữa &amp; Thức Ăn 4 Chức Năng FATZ BABY FB3002SL
...
- Không có cái nào!</t>
  </si>
  <si>
    <t>[2, None, [1439, 1616, 1617, 122, 121, 1444, 1399, 1400, 1322, 2138, 2137, 1311, 1274, 1261, 1389, 2227, 1592, 14, 1593, 15, 88]]</t>
  </si>
  <si>
    <t>/disagree{"object_type": null}</t>
  </si>
  <si>
    <t>disagree</t>
  </si>
  <si>
    <t>- {"object_type": null} - None - object_type</t>
  </si>
  <si>
    <t>utter_disagree</t>
  </si>
  <si>
    <t xml:space="preserve">Bạn vui lòng mô tả rõ mong muốn của bạn hoặc chat với nhân viên tư vấn nhé!
</t>
  </si>
  <si>
    <t>/connect_employee</t>
  </si>
  <si>
    <t>2147711091937051
Ngọc Linh</t>
  </si>
  <si>
    <t>Bạn gửi mình video sản phẩm với? Link trên ko mở để xem đc</t>
  </si>
  <si>
    <t>- Link - link - attribute</t>
  </si>
  <si>
    <t>4070794189658112
Đức Bùi Thắng</t>
  </si>
  <si>
    <r>
      <rPr>
        <color rgb="FF1155CC"/>
        <u/>
      </rPr>
      <t>https://scontent.xx.fbcdn.net/v/t1.15752-9/116242358_749099509157676_4650915460028578483_n.jpg?_nc_cat=107&amp;_nc_sid=b96e70&amp;_nc_ohc=3iOHQsVoRiIAX9QFkR0&amp;_nc_ad=z-m&amp;_nc_cid=0&amp;_nc_ht=scontent.xx&amp;oh=2dd082c2e0546b4612cd3c6bfe86a8cb&amp;oe=5F44F8B3</t>
    </r>
    <r>
      <t xml:space="preserve">
https://scontent.xx.fbcdn.net/v/t1.15752-9/110140626_2369409233360272_2270187608160237719_n.jpg?_nc_cat=103&amp;_nc_sid=b96e70&amp;_nc_ohc=UAc2IajrvdMAX9IqRaA&amp;_nc_ad=z-m&amp;_nc_cid=0&amp;_nc_ht=scontent.xx&amp;oh=f1f24f381c844dad9780f7bd8dd2d7e4&amp;oe=5F450FA0
https://minio.dev.ftech.ai/salebot-report-v1-de20ab19/f6abb6c4b4fb057e8d7570affa62260513dd4a0edc5a8a751fddcd44f0f5fe1f.jpg
Cho m hỏi</t>
    </r>
  </si>
  <si>
    <r>
      <t xml:space="preserve">-  - https://minio.dev.ftech.ai/salebot-report-v1-de20ab19/8c8c5c7184256a2896ece67d19212619d2720e4b98a358174be8ade7fdc1b023.jpg - tmp_link
-  - https://minio.dev.ftech.ai/salebot-report-v1-de20ab19/509aeb2c30ae1aff95b04fdc83046ae62c075bae65bf0c9bf97d7c7e12d1bcdd.jpg - tmp_link
-  - </t>
    </r>
    <r>
      <rPr>
        <color rgb="FF1155CC"/>
        <u/>
      </rPr>
      <t>https://minio.dev.ftech.ai/salebot-report-v1-de20ab19/f6abb6c4b4fb057e8d7570affa62260513dd4a0edc5a8a751fddcd44f0f5fe1f.jpg</t>
    </r>
    <r>
      <t xml:space="preserve"> - tmp_link</t>
    </r>
  </si>
  <si>
    <t xml:space="preserve">Chào Đức Bùi Thắng, mình là Gấu Bino, trợ lý ảo của Shop Gấu &amp; Bí Ngô, mình giúp gì được bạn ạ?
</t>
  </si>
  <si>
    <t>- User gửi nhiều link ảnh trong 1 tin nhắn
- User muốn tư vấn =&gt; bot Handover =&gt; OK</t>
  </si>
  <si>
    <t>3 cái này là 1 đúng ko shop
Hay khác nhau</t>
  </si>
  <si>
    <t>- cái này - cái này - mention</t>
  </si>
  <si>
    <t>3129903347063548
Linh Dam</t>
  </si>
  <si>
    <t>Chào Linh Dam, mình là Gấu Bino, trợ lý ảo của Shop Gấu &amp; Bí Ngô, mình giúp gì được bạn ạ?</t>
  </si>
  <si>
    <t>Ảnh User gửi không có trong CMS (cả Product và Test) 
Similarity score: 0.909 
Bot show quick reply (có sản phẩm user hỏi) =&gt; User im lặng</t>
  </si>
  <si>
    <t>https://minio.dev.ftech.ai/salebot-report-v1-de20ab19/dffde745ddd3bb349e55266ef1af7c15583f80e21eeb0f5d9a6c5207f0709a28.png</t>
  </si>
  <si>
    <t>-  - https://minio.dev.ftech.ai/salebot-report-v1-de20ab19/dffde745ddd3bb349e55266ef1af7c15583f80e21eeb0f5d9a6c5207f0709a28.png - tmp_link</t>
  </si>
  <si>
    <t>Cho em xin giá và kích thước</t>
  </si>
  <si>
    <t>- xin giá - price - attribute
- kích thước - size - attribute</t>
  </si>
  <si>
    <t>Dạ, có phải bạn muốn hỏi một trong các sản phẩm dưới đây không ạ?
 (Vui lòng ấn chọn 1 sản phẩm)</t>
  </si>
  <si>
    <t>- Xem chi tiết: Đàn piano cổ điển kèm Mic Winfun 2045
...
- Không có cái nào!</t>
  </si>
  <si>
    <t>[2, None, [2404]]</t>
  </si>
  <si>
    <t>2066211610162536
Ha Tran</t>
  </si>
  <si>
    <t>Hộp  trang điểm #ROYS 
 Có 2 kích thước các mẹ ha: 
- KT lớn: 27.5x31.5x40.5 Giá #575K
- KT nhỏ: 22.5x22.5x32.5 Giá #449K
Ảnh thật và chi tiết sp các mẹ xem link dưới nhé : 
https://www.facebook.com/shopgauvabingo/posts/2288927451417580
Shop ơi còn hộp trang điểm k ạ</t>
  </si>
  <si>
    <t>-  - https://www.facebook.com/shopgauvabingo/posts/2288927451417580 - tmp_link
- 27.5x31.5x40.5 - 27.5x31.5x40.5 - size
- 575K - 575k - price
- 449K - 449k - price
- link - link - attribute</t>
  </si>
  <si>
    <t>User gửi text nhiều thông tin cần tư vấn =&gt; Bot Handover</t>
  </si>
  <si>
    <t>Shop ơii</t>
  </si>
  <si>
    <t>Chào Ha Tran, mình là Gấu Bino, trợ lý ảo của Shop Gấu &amp; Bí Ngô, mình giúp gì được bạn ạ?</t>
  </si>
  <si>
    <t>Mình hỏi loại kt nhỏ nhé</t>
  </si>
  <si>
    <t>- kt nhỏ - size - attribute</t>
  </si>
  <si>
    <t>1635387786568130
Minh Vu</t>
  </si>
  <si>
    <t>https://minio.dev.ftech.ai/salebot-report-v1-de20ab19/a55fb1d17a97ff608125a527d4359b6eb151eb17138907ad234e58cac24847d8.png</t>
  </si>
  <si>
    <t>-  - https://minio.dev.ftech.ai/salebot-report-v1-de20ab19/a55fb1d17a97ff608125a527d4359b6eb151eb17138907ad234e58cac24847d8.png - tmp_link</t>
  </si>
  <si>
    <t>User gửi ảnh không có trong CMS =&gt; CV không dectect được</t>
  </si>
  <si>
    <t>bên shop có phụ kiện của máy hút sữa này ko ạ</t>
  </si>
  <si>
    <t>- máy hút sữa - may_hut_sua - object_type
- này - này - mention</t>
  </si>
  <si>
    <t>Sản phẩm bạn đang tìm có phải là?
- Máy Hút Sữa
- Không đúng!</t>
  </si>
  <si>
    <t>[0, ['may_hut_sua']]</t>
  </si>
  <si>
    <t>alo shop</t>
  </si>
  <si>
    <t>Chào Minh Vu, mình là Gấu Bino, trợ lý ảo của Shop Gấu &amp; Bí Ngô, mình giúp gì được bạn ạ?</t>
  </si>
  <si>
    <t>3944596812234226
Duy Phương Nhím</t>
  </si>
  <si>
    <t xml:space="preserve">Chào Duy Phương Nhím, mình là Gấu Bino, trợ lý ảo của Shop Gấu &amp; Bí Ngô, mình giúp gì được bạn ạ?
</t>
  </si>
  <si>
    <t>C muốn mua cái xe cho bé
https://minio.dev.ftech.ai/salebot-report-v1-de20ab19/3facf48f91400e6b50c28a5d9a43a47127178e35165f49a2792952482f3be3c0.jpg
Giá Bnhiu em nhỉ
Còn mẫu j k</t>
  </si>
  <si>
    <t>-  - https://minio.dev.ftech.ai/salebot-report-v1-de20ab19/3facf48f91400e6b50c28a5d9a43a47127178e35165f49a2792952482f3be3c0.jpg - tmp_link
- xe - xe - object_type
- Giá Bnhiu - price - attribute</t>
  </si>
  <si>
    <t>- Xem chi tiết: Xe đẩy đảo chiều gấp gọn V1
- Xem chi tiết: Xe đẩy 2 chiều cao cấp Aprica Karoon (Nhật Bản)
...
- Không có cái nào!</t>
  </si>
  <si>
    <t>[2, None, [1792, 1333, 1332, 1791, 427, 2037, 429, 2039, 2036, 2038, 430]]</t>
  </si>
  <si>
    <t>User gửi ảnh tự chụp =&gt; CV không dectect được
Bot Show quickly reply (không có sản phẩm User hỏi)</t>
  </si>
  <si>
    <r>
      <rPr>
        <color rgb="FF1155CC"/>
        <u/>
      </rPr>
      <t>https://minio.dev.ftech.ai/salebot-report-v1-de20ab19/feee4fc8e2a10b53753af3356b8f2dbdbed1a204f63041faee5711ef9575376c.jpg</t>
    </r>
    <r>
      <t xml:space="preserve">
C lấy màu xanh</t>
    </r>
  </si>
  <si>
    <t>-  - https://minio.dev.ftech.ai/salebot-report-v1-de20ab19/feee4fc8e2a10b53753af3356b8f2dbdbed1a204f63041faee5711ef9575376c.jpg - tmp_link
- màu xanh - màu xanh - color</t>
  </si>
  <si>
    <t>- Xem chi tiết: Xe đẩy đảo chiều gấp gọn VINNG
- Xem chi tiết: Xe đẩy đảo chiều gấp gọn V1
- Xem chi tiết: Xe đẩy 2 chiều 3 tư thế Zaracos Nano
- Xem chi tiết: Xe đẩy cao cấp siêu nhẹ Aprica Karoon Air
- Xem chi tiết: Xe đẩy 2 chiều cao cấp VOVO 2019
- Xem chi tiết: Xe đẩy 2 chiều cao cấp Aprica Karoon (Nhật Bản)
- Xem chi tiết: Xe đẩy gấp gọn VOVO - Kèm thẻ bảo hành
...
- Không có cái nào!</t>
  </si>
  <si>
    <t>[2, None, [1750, 1751, 1792, 1333, 1332, 1791, 559, 2143, 560, 2144, 1967, 1750, 1751, 1792, 1333, 1332, 1791, 1661, 2278, 1663, 1662, 559, 1750, 1751, 427, 2037, 429, 2039, 2036, 2038, 430, 428, 1623]]</t>
  </si>
  <si>
    <t>color</t>
  </si>
  <si>
    <t>- Sp này được label Object_type là "Xe_nadle"
- Ảnh User gửi không có trong CMS
- "C lấy màu xanh" =&gt; đặt hàng phải handover_to_inbox, bot lại Show ra quick reply sp không liên quan =&gt; User im lặng</t>
  </si>
  <si>
    <t>3466218956784631
Doan Phuong Anh</t>
  </si>
  <si>
    <t xml:space="preserve">Chào Doan Phuong Anh, mình là Gấu Bino, trợ lý ảo của Shop Gấu &amp; Bí Ngô, mình giúp gì được bạn ạ?
</t>
  </si>
  <si>
    <t>https://minio.dev.ftech.ai/salebot-report-v1-de20ab19/10a3ec44038db064072712f29dcceb007aecefd8b93fcc2e52c8b24a725577ab.jpg
cho m xin giá set này
sz nhỏ nhất là bn ạ</t>
  </si>
  <si>
    <t>-  - https://minio.dev.ftech.ai/salebot-report-v1-de20ab19/10a3ec44038db064072712f29dcceb007aecefd8b93fcc2e52c8b24a725577ab.jpg - tmp_link
- xin giá - price - attribute
- sz nhỏ nhất - size - attribute
- bn - price - attribute</t>
  </si>
  <si>
    <t>- Xem chi tiết: Quây góc vuông cánh nhỏ hình ngôi nhà
- Xem chi tiết: Thảm chơi cao cấp đa năng Konig Kids CHÍNH HÃNG
- Xem chi tiết:  COMBO HOLLA LIÊN HOÀN 2020 
- Xem chi tiết: Thảm nằm chơi cho trẻ em 140x140 nach 30
- Xem chi tiết: COMBO HOLLA FULL PHIÊN BẢN 2020 MẪU VƯƠNG MIỆN
- Xem chi tiết: Quây Holla Vương Miện
...
- Không có cái nào!</t>
  </si>
  <si>
    <t>[2, None, [2435, 2314, 2316, 2016, 2015, 2546, 2478, 2543, 2563]]</t>
  </si>
  <si>
    <t>sẽ tốt hơn nếu ra được sản phẩm luôn vì đã có ảnh cụ thể rồi</t>
  </si>
  <si>
    <t>/query_knowledge_base{"url": "https://shopee.vn/product/36371562/4116872952", "product_id": "https://shopee.vn/product/36371562/4116872952"}</t>
  </si>
  <si>
    <t>- {"url": "https://shopee.vn/product/36371562/4116872952", "product_id": "https://shopee.vn/product/36371562/4116872952"} - https://shopee.vn/product/36371562/4116872952 - url
- {"url": "https://shopee.vn/product/36371562/4116872952", "product_id": "https://shopee.vn/product/36371562/4116872952"} - https://shopee.vn/product/36371562/4116872952 - product_id</t>
  </si>
  <si>
    <t>Sản phẩm Quây góc vuông cánh nhỏ hình ngôi nhà có giá bán thấp nhất từ: *1,040,000 VND*, bạn vui lòng bấm vào sản phẩm để xem thông tin chi tiết ạ!</t>
  </si>
  <si>
    <t>- Xem chi tiết: Quây góc vuông cánh nhỏ hình ngôi nhà</t>
  </si>
  <si>
    <t>kích thước nhỏ nhất giá 1.3 ạ
có bao gồm thảm ko ạ</t>
  </si>
  <si>
    <t>- kích thước - size - attribute
- giá 1.3 - giá 1.3 - price
- thảm - tham - object_type</t>
  </si>
  <si>
    <t>này phải vào action_handover_to_inbox</t>
  </si>
  <si>
    <t>2494074823944059
Phuong Dang</t>
  </si>
  <si>
    <t>Cho mình hỏi shop có ngựa bập bênh ko</t>
  </si>
  <si>
    <t>- ngựa bập bênh - ngua_bap_benh - object_type</t>
  </si>
  <si>
    <t xml:space="preserve">Sản phẩm NGỰA BẬP BÊNH HOLLA 2020 có giá: *590,000 VND (giá gốc 800,000 VND)*, bạn vui lòng bấm vào sản phẩm để xem thông tin chi tiết ạ!
</t>
  </si>
  <si>
    <t>- Xem chi tiết: NGỰA BẬP BÊNH HOLLA 2020</t>
  </si>
  <si>
    <t>2071981682855106
Tuyen Nguyen</t>
  </si>
  <si>
    <t>https://minio.dev.ftech.ai/salebot-report-v1-de20ab19/8c8a41b170c3a2a34d47981c832fe856d57496e10173043df1c794956f68ccb2.png
cái này giá ntn ạ?</t>
  </si>
  <si>
    <t>-  - https://minio.dev.ftech.ai/salebot-report-v1-de20ab19/8c8a41b170c3a2a34d47981c832fe856d57496e10173043df1c794956f68ccb2.png - tmp_link
- cái này - cái này - mention
- giá ntn - price - attribute</t>
  </si>
  <si>
    <t>- Xem chi tiết: 𝐂Ầ𝐔 𝐓𝐑ƯỢ𝐓 𝐗Í𝐂𝐇 Đ𝐔 𝐁Ó𝐍𝐆 𝐑Ổ 𝟑𝐈𝐍𝟏
- Xem chi tiết: Cầu trượt xích đu Hola hải cẩu 2020
- Xem chi tiết: Cầu trượt gấp gọn Toys House
- Xem chi tiết: Thảm gấp XPE size 1m5 x 2m
...
- Không có cái nào!</t>
  </si>
  <si>
    <t>[2, None, [2612, 2596, 2255, 2256, 2254, 490, 489, 491, 2081, 2080, 2082, 2361, 1337, 2362]]</t>
  </si>
  <si>
    <t>2057293691017101
Phạm Quỳnh Anh</t>
  </si>
  <si>
    <t>nhà mình còn bán giường nhựa Hola ko ạ</t>
  </si>
  <si>
    <t>- giường - giuong - object_type
- nhựa - nhựa - material
- Hola - hola - brand</t>
  </si>
  <si>
    <t>Có phải bạn muốn hỏi hãng sản xuất sau không ạ?
- Graco
- Joie
- Không đúng!</t>
  </si>
  <si>
    <t>Failed</t>
  </si>
  <si>
    <r>
      <t xml:space="preserve">Sẽ tốt hơn nếu đưa ra đúng sản phẩm ở bước này  vì người dùng đã đưa ra 1 sản phẩm cụ thể
</t>
    </r>
    <r>
      <rPr>
        <color rgb="FF1155CC"/>
        <u/>
      </rPr>
      <t>https://shopee.vn/GI%C6%AF%E1%BB%9CNG-NH%E1%BB%B0A-TR%E1%BA%BA-EM-HOLLA-i.16295857.4807420104?gclid=EAIaIQobChMI8NfSnsb06gIVGnZgCh1_NAbxEAQYASABEgIXBvD_BwE</t>
    </r>
  </si>
  <si>
    <t>2504943606244424
Nguyễn Phương Loan</t>
  </si>
  <si>
    <t xml:space="preserve">Chào Nguyễn Phương Loan, mình là Gấu Bino, trợ lý ảo của Shop Gấu &amp; Bí Ngô, mình giúp gì được bạn ạ?
</t>
  </si>
  <si>
    <t>https://minio.dev.ftech.ai/salebot-report-v1-de20ab19/061119e0a2079cc2d35e7c97211c5df21d3d2338e3ed3563ecc493e03c6a3517.jpg
B còn kệ đồ chơi cho bé o ạ</t>
  </si>
  <si>
    <t>-  - https://minio.dev.ftech.ai/salebot-report-v1-de20ab19/061119e0a2079cc2d35e7c97211c5df21d3d2338e3ed3563ecc493e03c6a3517.jpg - tmp_link
- kệ - ke - object_type</t>
  </si>
  <si>
    <t>Sản phẩm bạn đang tìm có phải là?
- Kệ
- Không đúng!</t>
  </si>
  <si>
    <t>[0, ['ke']]</t>
  </si>
  <si>
    <t>3275341045821497
Nguyen Thuy</t>
  </si>
  <si>
    <t xml:space="preserve">Chào Nguyen Thuy, mình là Gấu Bino, trợ lý ảo của Shop Gấu &amp; Bí Ngô, mình giúp gì được bạn ạ?
</t>
  </si>
  <si>
    <t>Ship giúp mình bộ đồ chơi</t>
  </si>
  <si>
    <t>- bộ đồ chơi - bo_do_choi - object_type</t>
  </si>
  <si>
    <t xml:space="preserve">Sản phẩm Bộ Đồ Chơi có giá bán thấp nhất từ: *140,000 VND*, bạn vui lòng bấm vào sản phẩm để xem thông tin chi tiết ạ!
</t>
  </si>
  <si>
    <t>- Xem chi tiết: Bộ bảng gỗ chữ
- Xem chi tiết: Bộ đồ chơi thể thao đa năng 4 trong 1</t>
  </si>
  <si>
    <t>Handover</t>
  </si>
  <si>
    <t>NER đang bắt thiếu entity "ship"</t>
  </si>
  <si>
    <t>https://minio.dev.ftech.ai/salebot-report-v1-de20ab19/56d90bd1982da4119a5e47a8753d08e8d5d03e8e8617b4ead3e3a648c345ae85.jpg</t>
  </si>
  <si>
    <t>-  - https://minio.dev.ftech.ai/salebot-report-v1-de20ab19/56d90bd1982da4119a5e47a8753d08e8d5d03e8e8617b4ead3e3a648c345ae85.jpg - tmp_link</t>
  </si>
  <si>
    <t>- Xem chi tiết: Bộ mô hình ngôi nhà búp bê</t>
  </si>
  <si>
    <t>[1, 'quay_do_choi', [2582]]</t>
  </si>
  <si>
    <t>1130 Kha Vạn Cân, p.Linh Chiểu, q.Thủ Đức HCM</t>
  </si>
  <si>
    <t>- 1130 - 1130 - price
- Đức - đức - origin</t>
  </si>
  <si>
    <t>0933295234</t>
  </si>
  <si>
    <t>Ner</t>
  </si>
  <si>
    <t>Hiện tại nếu user gửi số thì sẽ là intent greet ạ?</t>
  </si>
  <si>
    <t>3156845684350458
Thùy Dung</t>
  </si>
  <si>
    <t>https://minio.dev.ftech.ai/salebot-report-v1-de20ab19/420fc6019cbfd1087d5b309588ec79d19df4bd5c5ade253a7f30ac851dac001c.jpg
Shop ơi
Mẫu này có hàng k</t>
  </si>
  <si>
    <t>-  - https://minio.dev.ftech.ai/salebot-report-v1-de20ab19/420fc6019cbfd1087d5b309588ec79d19df4bd5c5ade253a7f30ac851dac001c.jpg - tmp_link
- Mẫu này - mẫu này - mention</t>
  </si>
  <si>
    <t>2279105775450566
Tiên Trương</t>
  </si>
  <si>
    <r>
      <t xml:space="preserve">Gia sao ạ
</t>
    </r>
    <r>
      <rPr>
        <color rgb="FF1155CC"/>
        <u/>
      </rPr>
      <t>https://minio.dev.ftech.ai/salebot-report-v1-de20ab19/4fa14ab2a479af8d11ac97efd1b7e352b11687125fbecdd357abbffd77850a8c.jpg</t>
    </r>
  </si>
  <si>
    <t>-  - https://minio.dev.ftech.ai/salebot-report-v1-de20ab19/4fa14ab2a479af8d11ac97efd1b7e352b11687125fbecdd357abbffd77850a8c.jpg - tmp_link
- Gia sao - price - attribute</t>
  </si>
  <si>
    <t>- Xem chi tiết: Bộ đồ chơi nhà bếp thông minh
- Xem chi tiết: Bàn ghế chơi Lego đa năng cao cấp gấp gọn SMONEO
- Xem chi tiết: Bàn học, bản chơi lắp ghép Lego cao cấp
...
- Không có cái nào!</t>
  </si>
  <si>
    <t>[2, None, [2548, 2554, 2553, 2402, 1936]]</t>
  </si>
  <si>
    <t>/query_knowledge_base{"url": "https://www.facebook.com/shopgauvabingo/posts/2435578706752453", "product_id": "https://www.facebook.com/shopgauvabingo/posts/2435578706752453"}</t>
  </si>
  <si>
    <t>- {"url": "https://www.facebook.com/shopgauvabingo/posts/2435578706752453", "product_id": "https://www.facebook.com/shopgauvabingo/posts/2435578706752453"} - https://www.facebook.com/shopgauvabingo/posts/2435578706752453 - url
- {"url": "https://www.facebook.com/shopgauvabingo/posts/2435578706752453", "product_id": "https://www.facebook.com/shopgauvabingo/posts/2435578706752453"} - https://www.facebook.com/shopgauvabingo/posts/2435578706752453 - product_id</t>
  </si>
  <si>
    <t>https://minio.dev.ftech.ai/salebot-report-v1-de20ab19/174984da3a9bbd117d7b6e81242f2200cf0e524f2339f24752c2dfc778b4d92a.jpg
Con bộ nay ạ</t>
  </si>
  <si>
    <t>-  - https://minio.dev.ftech.ai/salebot-report-v1-de20ab19/174984da3a9bbd117d7b6e81242f2200cf0e524f2339f24752c2dfc778b4d92a.jpg - tmp_link
- bộ nay - bộ nay - mention</t>
  </si>
  <si>
    <t>- Xem chi tiết: Xúc xắc gặm nướu hình ô tô Winfun 0628
...
- Không có cái nào!</t>
  </si>
  <si>
    <t>[2, None, [2334]]</t>
  </si>
  <si>
    <t>Sản phẩm mới chưa có trong CMS nên bot ko bắt được</t>
  </si>
  <si>
    <t>https://minio.dev.ftech.ai/salebot-report-v1-de20ab19/174984da3a9bbd117d7b6e81242f2200cf0e524f2339f24752c2dfc778b4d92a.jpg
Bộ bếp ạ
Bếp gỗ</t>
  </si>
  <si>
    <t>-  - https://minio.dev.ftech.ai/salebot-report-v1-de20ab19/174984da3a9bbd117d7b6e81242f2200cf0e524f2339f24752c2dfc778b4d92a.jpg - tmp_link
- gỗ - gỗ - material</t>
  </si>
  <si>
    <t>3245432022184115
Mai Nguyen</t>
  </si>
  <si>
    <t xml:space="preserve">Chào Mai Nguyen, mình là Gấu Bino, trợ lý ảo của Shop Gấu &amp; Bí Ngô, mình giúp gì được bạn ạ?
</t>
  </si>
  <si>
    <t>https://minio.dev.ftech.ai/salebot-report-v1-de20ab19/b27646efc74d1cb03a618b36ea511f93965e7c72e9857721c74e4ec77f2d97f4.jpg
Bạn ơi bộ này chiều cao bao nhiêu
Và giá bao nhiêu</t>
  </si>
  <si>
    <t>-  - https://minio.dev.ftech.ai/salebot-report-v1-de20ab19/b27646efc74d1cb03a618b36ea511f93965e7c72e9857721c74e4ec77f2d97f4.jpg - tmp_link
- chiều cao - size - attribute
- bao nhiêu - price - attribute
- giá bao nhiêu - price - attribute</t>
  </si>
  <si>
    <t>- Xem chi tiết: Vòng xoay vui nhộn có đèn có nhạc Infantino (Mỹ)
- Xem chi tiết: Kệ chữ A đa năng UMOO
- Xem chi tiết: Xe Tập đi sư tử kết hợp Chòi chân, Scooter Winfun
- Xem chi tiết: Bàn nhạc tập ngồi, tập đứng kết hợp xe tập đi 3 trong 1 Bkids Infantino
- Xem chi tiết: Voi Jumbo thả hình khối Bkids Infantino
- Xem chi tiết: Voi thả bóng tập đứng có đèn nhạc Bkids Infantino
- Xem chi tiết: Xe tập đi đèn nhạc Winfun 0804
- Xem chi tiết: Đồ Chơi Tắm Voi Mẹ Nước Xoáy
- Xem chi tiết: Bộ 3 xúc xắc hàng hiệu Infantino (Mỹ)
- Xem chi tiết: Thú bông treo nôi, treo xe đẩy, cầm tay Winfun chính hãng
...
- Không có cái nào!</t>
  </si>
  <si>
    <t>[2, None, [1290, 2585, 1355, 1354, 1396, 1413, 2026, 2573, 1777, 1778, 1776, 1648, 1646, 1647, 2558, 1282, 2325, 1266, 2308, 1927, 434]]</t>
  </si>
  <si>
    <t>CV</t>
  </si>
  <si>
    <t>Bot chưa detect đúng sp</t>
  </si>
  <si>
    <t>Ko bạn
https://minio.dev.ftech.ai/salebot-report-v1-de20ab19/b27646efc74d1cb03a618b36ea511f93965e7c72e9857721c74e4ec77f2d97f4.jpg
Đây cơ mà</t>
  </si>
  <si>
    <t>-  - https://minio.dev.ftech.ai/salebot-report-v1-de20ab19/b27646efc74d1cb03a618b36ea511f93965e7c72e9857721c74e4ec77f2d97f4.jpg - tmp_link</t>
  </si>
  <si>
    <t>Ơ
Bạn ko nhận được ảnh mình gửi à
Gửi 2 lần rồi vẫn bảo mô tả</t>
  </si>
  <si>
    <t>- ảnh - image - attribute</t>
  </si>
  <si>
    <t>2863150903730671
Vũ Thế Mẫn Vy</t>
  </si>
  <si>
    <t>https://minio.dev.ftech.ai/salebot-report-v1-de20ab19/2ab45a2debac4a3d6c6c6eb2e4cc10a801b8e0a3fc28fccd257c9d4727c30295.jpg
Xe này e có k</t>
  </si>
  <si>
    <t>-  - https://minio.dev.ftech.ai/salebot-report-v1-de20ab19/2ab45a2debac4a3d6c6c6eb2e4cc10a801b8e0a3fc28fccd257c9d4727c30295.jpg - tmp_link
- Xe - xe - object_type
- này - này - mention</t>
  </si>
  <si>
    <t>- Xem chi tiết: Xe đẩy 2 chiều cao cấp Mastela
- Xem chi tiết: Xe đẩy 2 chiều cao cấp VOVO 2019
...
- Không có cái nào!</t>
  </si>
  <si>
    <t>[2, None, [2264, 2258, 2257, 1661, 1664, 29, 1663, 28, 27, 1662, 26]]</t>
  </si>
  <si>
    <t>K e</t>
  </si>
  <si>
    <t>Xe larklate coast</t>
  </si>
  <si>
    <t>- Xe - xe - object_type
- larklate coast - larklate coast - brand</t>
  </si>
  <si>
    <t>Có phải bạn muốn hỏi hãng sản xuất sau không ạ?
- Larktale
- Không đúng!</t>
  </si>
  <si>
    <t>/confirm_attribute_value{"brand": "larktale"}</t>
  </si>
  <si>
    <t>confirm_attribute_value</t>
  </si>
  <si>
    <t>- {"brand": "larktale"} - larktale - brand</t>
  </si>
  <si>
    <t>- Xem chi tiết: LARKTALE CHIT CHAT - XE ĐẨY MỸ</t>
  </si>
  <si>
    <t>3257930267621555
Hien Ngo</t>
  </si>
  <si>
    <t xml:space="preserve">Chào Hien Ngo, mình là Gấu Bino, trợ lý ảo của Shop Gấu &amp; Bí Ngô, mình giúp gì được bạn ạ?
</t>
  </si>
  <si>
    <t>Máy giặt mini doux còn hàng ko bạn? Giá bn?</t>
  </si>
  <si>
    <t>- Máy giặt mini - may_giat - object_type
- doux - doux - brand</t>
  </si>
  <si>
    <t>Sản phẩm Máy giặt tự động mini DOUX hãng sản xuất Doux có giá: *2,990,000 VND (giá gốc 4,000,000 VND)*, bạn vui lòng bấm vào sản phẩm để xem thông tin chi tiết ạ!</t>
  </si>
  <si>
    <t>- Xem chi tiết: Máy giặt tự động mini DOUX</t>
  </si>
  <si>
    <t>price</t>
  </si>
  <si>
    <t>1096611603789037
Lê Quỳnh Nga</t>
  </si>
  <si>
    <t>https://minio.dev.ftech.ai/salebot-report-v1-de20ab19/f4c4a3be5ad228d08d469ffb60ce5a367df7c1017eb67cebc4e4b9b37a4d97a3.jpg
Báo giá m cái này nhé</t>
  </si>
  <si>
    <t>-  - https://minio.dev.ftech.ai/salebot-report-v1-de20ab19/f4c4a3be5ad228d08d469ffb60ce5a367df7c1017eb67cebc4e4b9b37a4d97a3.jpg - tmp_link
- Báo giá - price - attribute
- cái này - cái này - mention</t>
  </si>
  <si>
    <t>- Xem chi tiết: 𝐂Ầ𝐔 𝐓𝐑ƯỢ𝐓 𝐗Í𝐂𝐇 Đ𝐔 𝐁Ó𝐍𝐆 𝐑Ổ 𝟑𝐈𝐍𝟏
- Xem chi tiết: CẦU TRƯỢT BẬP BÊNH HOLLA 3IN1
- Xem chi tiết: Cầu trượt gấp gọn Toys House
- Xem chi tiết: COMBO HOLLA FULL PHIÊN BẢN 2020 MẪU VƯƠNG MIỆN
...
- Không có cái nào!</t>
  </si>
  <si>
    <t>[2, None, [2612, 2596, 2252, 2253, 490, 489, 491, 2081, 2080, 2082, 2543]]</t>
  </si>
  <si>
    <t>2547367791974518
Tuyết Hà Nguyễn</t>
  </si>
  <si>
    <t>https://scontent.xx.fbcdn.net/v/t1.15752-9/116156855_707226843454096_5878446894829712012_n.jpg?_nc_cat=107&amp;_nc_sid=b96e70&amp;_nc_ohc=5DfyCaxWNwQAX_IcLay&amp;_nc_ad=z-m&amp;_nc_cid=0&amp;_nc_ht=scontent.xx&amp;oh=85521f86310e025841cee8fe9587ac06&amp;oe=5F442C62
https://minio.dev.ftech.ai/salebot-report-v1-de20ab19/ffc3de0246af13ebb49b15675cec12cfd6938253a48adf2169e081e5782f96d4.jpg
Cho mình hỏi giá của 2 món trên và giường hola</t>
  </si>
  <si>
    <t>-  - https://minio.dev.ftech.ai/salebot-report-v1-de20ab19/cb38fb67685bf5ae2274aca15d2e79d1934fac133cdb092d2df352f551632efd.jpg - tmp_link
-  - https://minio.dev.ftech.ai/salebot-report-v1-de20ab19/ffc3de0246af13ebb49b15675cec12cfd6938253a48adf2169e081e5782f96d4.jpg - tmp_link
- hỏi giá - price - attribute
- món trên - món trên - mention
- giường - giuong - object_type
- hola - hola - brand</t>
  </si>
  <si>
    <t>- Xem chi tiết: Bộ đồ chơi thể thao đa năng 4 trong 1
- Xem chi tiết: Thảm gấp XPE size 1m5 x 2m
...
- Không có cái nào!</t>
  </si>
  <si>
    <t>[2, None, [2598, 2605, 2361, 1337, 2362]]</t>
  </si>
  <si>
    <t>2496904973685342
Chi Mint</t>
  </si>
  <si>
    <t>https://minio.dev.ftech.ai/salebot-report-v1-de20ab19/655d7d63d2bd4e39fb4ad4a8cc66401745ee3506c7858ee5d5bd419f37905012.jpg
Bộ này bao nhiu em ưi</t>
  </si>
  <si>
    <t>-  - https://minio.dev.ftech.ai/salebot-report-v1-de20ab19/655d7d63d2bd4e39fb4ad4a8cc66401745ee3506c7858ee5d5bd419f37905012.jpg - tmp_link
- Bộ này - bộ này - mention
- bao nhiu - price - attribute</t>
  </si>
  <si>
    <t xml:space="preserve">Sản phẩm Bàn ghế đa năng Lego Holla chính hãng / Mẫu Gấu có giá: *890,000 VND (giá gốc 1,400,000 VND)*, bạn vui lòng bấm vào sản phẩm để xem thông tin chi tiết ạ!
</t>
  </si>
  <si>
    <t>- Xem chi tiết:  Bàn ghế đa năng Lego Holla chính hãng / Mẫu Gấu</t>
  </si>
  <si>
    <t>[1, 'ban,bo_ban_ghe,ban_lego', [2571]]</t>
  </si>
  <si>
    <t>https://minio.dev.ftech.ai/salebot-report-v1-de20ab19/2b70e1b20ad2c0cdd708212df8eee78a185183a363a4f71a30f030ad1abe3f9e.jpg</t>
  </si>
  <si>
    <t>-  - https://minio.dev.ftech.ai/salebot-report-v1-de20ab19/2b70e1b20ad2c0cdd708212df8eee78a185183a363a4f71a30f030ad1abe3f9e.jpg - tmp_link</t>
  </si>
  <si>
    <t>- Xem chi tiết: Bộ đồ chơi thể thao đa năng 4 trong 1
...
- Không có cái nào!</t>
  </si>
  <si>
    <t>[2, None, [2598, 2605]]</t>
  </si>
  <si>
    <t>1692106187467677
Sandy Nguyen</t>
  </si>
  <si>
    <t>B ơi</t>
  </si>
  <si>
    <t xml:space="preserve">Chào Sandy Nguyen, mình là Gấu Bino, trợ lý ảo của Shop Gấu &amp; Bí Ngô, mình giúp gì được bạn ạ?
</t>
  </si>
  <si>
    <t>M mua địu e bé</t>
  </si>
  <si>
    <t>- địu - diu - object_type</t>
  </si>
  <si>
    <t>câu này chuyển giúp chị thành "query_kb" nhé</t>
  </si>
  <si>
    <t>1195017330604603
Phùng Tuyết Nhung</t>
  </si>
  <si>
    <t>https://minio.dev.ftech.ai/salebot-report-v1-de20ab19/2fcf046dbf37f6393aa40d455632afc6e10a79d5445f2047183c0fa3f4646fa7.jpg
e ơi còn rơ lưỡi này ko</t>
  </si>
  <si>
    <t>-  - https://minio.dev.ftech.ai/salebot-report-v1-de20ab19/2fcf046dbf37f6393aa40d455632afc6e10a79d5445f2047183c0fa3f4646fa7.jpg - tmp_link
- lưỡi này - lưỡi này - mention</t>
  </si>
  <si>
    <t>action_query_babe_kb
utter_ask_rephrase_obj_type</t>
  </si>
  <si>
    <t>policy_3_EmbeddingPolicy
policy_3_EmbeddingPolicy</t>
  </si>
  <si>
    <t xml:space="preserve">Mình chưa xác định được món đồ bạn hỏi, bạn mô tả rõ hơn giúp mình nhé!
</t>
  </si>
  <si>
    <t>None</t>
  </si>
  <si>
    <t>thêm object_type rơ lưỡi ?</t>
  </si>
  <si>
    <t>3272739352783589
Mai Huong</t>
  </si>
  <si>
    <t xml:space="preserve">Chào Mai Huong, mình là Gấu Bino, trợ lý ảo của Shop Gấu &amp; Bí Ngô, mình giúp gì được bạn ạ?
</t>
  </si>
  <si>
    <t>Tủ này có ship vào tphcm không?
https://minio.dev.ftech.ai/salebot-report-v1-de20ab19/c500dfa6e6fd2f1bae14abd29dffb6faa083bf74862697668769a397eb8caab4.jpg
Giá bao nhiêu ?</t>
  </si>
  <si>
    <t>-  - https://minio.dev.ftech.ai/salebot-report-v1-de20ab19/c500dfa6e6fd2f1bae14abd29dffb6faa083bf74862697668769a397eb8caab4.jpg - tmp_link
- này - này - mention
- Giá bao nhiêu - price - attribute</t>
  </si>
  <si>
    <t>Cái khay để đồ màu xanh kế bên shop có bán luôn ko?</t>
  </si>
  <si>
    <t>- khay - khay - object_type
- màu xanh - màu xanh - color</t>
  </si>
  <si>
    <t>- Xem chi tiết: Tủ nhựa cao cấp Kub</t>
  </si>
  <si>
    <t>[1, 'tu_nhua', [2396]]</t>
  </si>
  <si>
    <t>câu này handover nhé ?</t>
  </si>
  <si>
    <t>3107135902738981
Sy Phan</t>
  </si>
  <si>
    <t xml:space="preserve">Chào Sy Phan, mình là Gấu Bino, trợ lý ảo của Shop Gấu &amp; Bí Ngô, mình giúp gì được bạn ạ?
</t>
  </si>
  <si>
    <r>
      <t xml:space="preserve">Máy này giá bn shop
https://scontent.xx.fbcdn.net/v/t1.15752-9/116743487_899934753850127_7795460580554031702_n.jpg?_nc_cat=109&amp;_nc_sid=b96e70&amp;_nc_ohc=GsBBV1U6UZgAX9k7i6-&amp;_nc_ad=z-m&amp;_nc_cid=0&amp;_nc_ht=scontent.xx&amp;oh=666a4b461939c28ba3c731829df209a6&amp;oe=5F498C8F
</t>
    </r>
    <r>
      <rPr>
        <color rgb="FF1155CC"/>
        <u/>
      </rPr>
      <t>https://minio.dev.ftech.ai/salebot-report-v1-de20ab19/ae5cee5ef5ca6404c2571da849d03287698e5de1b0f7089d898afed96cebac6d.jpg</t>
    </r>
  </si>
  <si>
    <t>-  - https://minio.dev.ftech.ai/salebot-report-v1-de20ab19/aaedb4c465dda142d01a7007c548c3ae3a8762223b691d516eb20b08c0457a12.jpg - tmp_link
-  - https://minio.dev.ftech.ai/salebot-report-v1-de20ab19/ae5cee5ef5ca6404c2571da849d03287698e5de1b0f7089d898afed96cebac6d.jpg - tmp_link
- Máy - may - object_type
- này - này - mention
- giá bn - price - attribute</t>
  </si>
  <si>
    <t>- Xem chi tiết: Máy giặt tự động mini DOUX
...
- Không có cái nào!</t>
  </si>
  <si>
    <t>[2, None, [2566]]</t>
  </si>
  <si>
    <t>câu này cũng ko quá tệ....</t>
  </si>
  <si>
    <t>Mình ở Huế có hàng sẵn không ?</t>
  </si>
  <si>
    <t>2565059803508662
Tu Nguyen</t>
  </si>
  <si>
    <t>Shop ơi, Avent hoa tuyết bảo hành bao lâu ah</t>
  </si>
  <si>
    <t>- Avent - avent - brand
- bảo hành bao lâu - guarantee - attribute</t>
  </si>
  <si>
    <t>Not sure</t>
  </si>
  <si>
    <t>Cần label lại intent =&gt; Handover_to_inbox</t>
  </si>
  <si>
    <t>2196385107097790
Hương Phạm</t>
  </si>
  <si>
    <t>https://minio.dev.ftech.ai/salebot-report-v1-de20ab19/55f0af5984fb6e02483695b1fe65e772d4aa2730bf3652bb89d4e1d482fd6397.jpg
bộ này thì bn b</t>
  </si>
  <si>
    <t>-  - https://minio.dev.ftech.ai/salebot-report-v1-de20ab19/55f0af5984fb6e02483695b1fe65e772d4aa2730bf3652bb89d4e1d482fd6397.jpg - tmp_link
- bộ này - bộ này - mention
- bn - price - attribute</t>
  </si>
  <si>
    <t xml:space="preserve">Similarity score: 0.90. Ảnh đã được update trong CMS
Bot show quick reply (có sản phảm User hỏi)=&gt; User im lặng </t>
  </si>
  <si>
    <t>3173631409339079
Dạ Thảo</t>
  </si>
  <si>
    <t xml:space="preserve">Chào Dạ Thảo, mình là Gấu Bino, trợ lý ảo của Shop Gấu &amp; Bí Ngô, mình giúp gì được bạn ạ?
</t>
  </si>
  <si>
    <t>Sp mới chưa có trong CMS</t>
  </si>
  <si>
    <t>em chào shop
bên mình có ghế nhựa gội đầu k ạ</t>
  </si>
  <si>
    <t>- ghế nhựa gội đầu - ghế nhựa gội đầu - object_type</t>
  </si>
  <si>
    <t>Sản phẩm bạn đang tìm có phải là?
- Gối
- Mũ Gội Đầu
- Ghế Nhún
- Ghế Nhảy
- Không đúng!</t>
  </si>
  <si>
    <t>chịu sức nặng tối đa bnhieu ạ? 
Cho e xin giá và hình ảnh với ạ</t>
  </si>
  <si>
    <t>- xin giá - price - attribute
- hình ảnh - image - attribute</t>
  </si>
  <si>
    <t>3154228984690301
Lê Thủy</t>
  </si>
  <si>
    <r>
      <rPr>
        <color rgb="FF1155CC"/>
        <u/>
      </rPr>
      <t>https://minio.dev.ftech.ai/salebot-report-v1-de20ab19/08a86131b10ef14dfc4b8bec44b04892f1192cd5419e68549c191eb3651222a7.jpg</t>
    </r>
    <r>
      <t xml:space="preserve">
Bộ xếp hình lego này bao nhiêu ạ</t>
    </r>
  </si>
  <si>
    <t>-  - https://minio.dev.ftech.ai/salebot-report-v1-de20ab19/08a86131b10ef14dfc4b8bec44b04892f1192cd5419e68549c191eb3651222a7.jpg - tmp_link
- bao nhiêu - price - attribute</t>
  </si>
  <si>
    <t>Bot trả lời OK</t>
  </si>
  <si>
    <t>Là kèm luôn bộ xếp hình giống như hình hay sao ạ</t>
  </si>
  <si>
    <t>3508019979231078
Huong Chip</t>
  </si>
  <si>
    <t>Similarity score: 0.90</t>
  </si>
  <si>
    <r>
      <t xml:space="preserve">Shop ơi cho c hỏi size to nhất của bộ này là size bnhiu?
</t>
    </r>
    <r>
      <rPr>
        <color rgb="FF1155CC"/>
        <u/>
      </rPr>
      <t>https://minio.dev.ftech.ai/salebot-report-v1-de20ab19/f70a507464d5e9f82c88c68fa892e0852b35c58e9cff1cba09c5883b15659001.jpg</t>
    </r>
  </si>
  <si>
    <t>-  - https://minio.dev.ftech.ai/salebot-report-v1-de20ab19/f70a507464d5e9f82c88c68fa892e0852b35c58e9cff1cba09c5883b15659001.jpg - tmp_link
- size to nhất - size to nhất - size
- size - size - attribute</t>
  </si>
  <si>
    <t>- Xem chi tiết: Quây góc vuông cánh nhỏ hình ngôi nhà
- Xem chi tiết:  COMBO HOLLA LIÊN HOÀN 2020 
- Xem chi tiết: COMBO HOLLA FULL PHIÊN BẢN 2020 MẪU VƯƠNG MIỆN
...
- Không có cái nào!</t>
  </si>
  <si>
    <t>[2, None, [2435, 2314, 2316, 2435, 2314, 2316, 2435, 2314, 2316, 2435, 2314, 2316, 2546, 2546, 2546, 2543]]</t>
  </si>
  <si>
    <t>Câu này nên chuyển intent thành "handover_to_inbox""</t>
  </si>
  <si>
    <t>2173577756032992
Song Hân</t>
  </si>
  <si>
    <t xml:space="preserve">Chào Song Hân, mình là Gấu Bino, trợ lý ảo của Shop Gấu &amp; Bí Ngô, mình giúp gì được bạn ạ?
</t>
  </si>
  <si>
    <t>cái này ở turn 2 khi đưa link sản phẩm mình có thể trả về thông tin sản phẩm rồi</t>
  </si>
  <si>
    <t>https://minio.dev.ftech.ai/salebot-report-v1-de20ab19/c2f28a0a3913bdc0e298c6c9a7ebd7ef946712da4171142b27cd7842b2bbe514.jpg</t>
  </si>
  <si>
    <t>-  - https://minio.dev.ftech.ai/salebot-report-v1-de20ab19/c2f28a0a3913bdc0e298c6c9a7ebd7ef946712da4171142b27cd7842b2bbe514.jpg - tmp_link</t>
  </si>
  <si>
    <t>S cho m xin giá hộp trang điểm kt loại lớn nhé</t>
  </si>
  <si>
    <t>- xin giá - price - attribute
- kt - size - attribute</t>
  </si>
  <si>
    <t>- Xem chi tiết: Hộp trang điểm cao cấp Roy chính hãng
- Xem chi tiết: Máy ủ ấm khăn ướt Sassy
- Xem chi tiết: Máy ủ ấm khăn ướt thế hệ mới NEVI - CHÍNH HÃNG
- Xem chi tiết: Bô cao cấp Royalcare lợn con dễ thương
- Xem chi tiết: Máy sữa tiệt trùng đơn Moaz Bebe MB-006
- Xem chi tiết: Ghế ô tô cao cấp Combi Coccro EG đen
- Xem chi tiết: Ghế rung nhún có nhạc cao cấp Joie Dreamer
...
- Không có cái nào!</t>
  </si>
  <si>
    <t>[2, None, [1358, 1732, 1734, 1356, 1357, 1731, 1359, 1733, 2268, 1601, 48, 47, 1600, 2393, 2394, 2395, 2300, 1469, 2368, 1638, 1639]]</t>
  </si>
  <si>
    <t>/query_knowledge_base{"url": "https://shopee.vn/product/36371562/5604021128", "product_id": "https://shopee.vn/product/36371562/5604021128"}</t>
  </si>
  <si>
    <t>- {"url": "https://shopee.vn/product/36371562/5604021128", "product_id": "https://shopee.vn/product/36371562/5604021128"} - https://shopee.vn/product/36371562/5604021128 - url
- {"url": "https://shopee.vn/product/36371562/5604021128", "product_id": "https://shopee.vn/product/36371562/5604021128"} - https://shopee.vn/product/36371562/5604021128 - product_id</t>
  </si>
  <si>
    <t>1462504103854646
An Quy Nguyen</t>
  </si>
  <si>
    <t>https://minio.dev.ftech.ai/salebot-report-v1-de20ab19/0c3c31748f01fb818b670f113bc62079b3f6df9eb80900386af8dea74413b185.jpg
xe này giá bn b</t>
  </si>
  <si>
    <t>-  - https://minio.dev.ftech.ai/salebot-report-v1-de20ab19/0c3c31748f01fb818b670f113bc62079b3f6df9eb80900386af8dea74413b185.jpg - tmp_link
- xe - xe - object_type
- này - này - mention
- giá bn - price - attribute</t>
  </si>
  <si>
    <t>- Xem chi tiết: Xe đẩy đảo chiều gấp gọn Joovy Qatta S113
- Xem chi tiết: Xe đẩy đảo chiều gấp gọn VINNG
- Xem chi tiết: Xe đẩy 2 chiều cao cấp VOVO 2019
...
- Không có cái nào!</t>
  </si>
  <si>
    <t>[2, None, [1814, 1816, 1815, 1817, 2259, 1750, 1751, 212, 214, 213, 1661]]</t>
  </si>
  <si>
    <t>1660263914007206
Nam Phương</t>
  </si>
  <si>
    <t>https://minio.dev.ftech.ai/salebot-report-v1-de20ab19/0560b01de099a6fc4833238583873b4df547f449b2e405090db7b1d4da7144cc.png
Quạt này bên bạn còn ko nữa bạn</t>
  </si>
  <si>
    <t>-  - https://minio.dev.ftech.ai/salebot-report-v1-de20ab19/0560b01de099a6fc4833238583873b4df547f449b2e405090db7b1d4da7144cc.png - tmp_link
- Quạt - quạt - object_type
- này - này - mention</t>
  </si>
  <si>
    <t>- Xem chi tiết: Nôi đưa đa năng cao cấp Joie Sansa In the Rain
- Xem chi tiết: Thú nhún Toys House
- Xem chi tiết: Máy sữa tiệt trùng đơn Moaz Bebe MB-006
- Xem chi tiết: Chó thông minh Winfun 0733
- Xem chi tiết: Quạt kẹp xe đẩy, nôi, cũi xoay 360• có tích điện
- Xem chi tiết: Xúc xắc cầm tay hình bạn ong đáng yêu Infantino
- Xem chi tiết: Úp bình cao cấp Doux
- Xem chi tiết: Xe đẩy cao cấp siêu nhẹ Aprica Karoon Air
- Xem chi tiết:  Balo BB BAG Hàn Quốc
...
- Không có cái nào!</t>
  </si>
  <si>
    <t>[2, None, [1367, 1605, 1607, 1606, 2300, 1382, 2331, 2330, 2333, 2332, 1426, 1379, 1967, 410, 1968, 412, 409, 1969, 411, 1970, 2570]]</t>
  </si>
  <si>
    <t>Cái quạt mastela ấy
https://minio.dev.ftech.ai/salebot-report-v1-de20ab19/0560b01de099a6fc4833238583873b4df547f449b2e405090db7b1d4da7144cc.png
Cái này còn ko bạn</t>
  </si>
  <si>
    <t>-  - https://minio.dev.ftech.ai/salebot-report-v1-de20ab19/0560b01de099a6fc4833238583873b4df547f449b2e405090db7b1d4da7144cc.png - tmp_link
- mastela - mastela - brand
- Cái này - cái này - mention</t>
  </si>
  <si>
    <t>4047325492004824
Thanh Hường</t>
  </si>
  <si>
    <t xml:space="preserve">Chào Thanh Hường, mình là Gấu Bino, trợ lý ảo của Shop Gấu &amp; Bí Ngô, mình giúp gì được bạn ạ?
</t>
  </si>
  <si>
    <t>B ơi xích đu toys house bên b giá bn a
Có bán lẻ k b</t>
  </si>
  <si>
    <t>- toys house - toys house - brand
- giá bn - price - attribute</t>
  </si>
  <si>
    <t>Nên trả lời về giá</t>
  </si>
  <si>
    <t>1788711657884725
Nguyen Diem</t>
  </si>
  <si>
    <t>https://minio.dev.ftech.ai/salebot-report-v1-de20ab19/75c96d32fd7e2373b84d5c8f46971b993a8d3357900c937d2bd8be00af15c0ba.png
giá bn bạn</t>
  </si>
  <si>
    <t>-  - https://minio.dev.ftech.ai/salebot-report-v1-de20ab19/75c96d32fd7e2373b84d5c8f46971b993a8d3357900c937d2bd8be00af15c0ba.png - tmp_link
- giá bn - price - attribute</t>
  </si>
  <si>
    <t>- Xem chi tiết: Hộp trang điểm cao cấp Roy chính hãng
...
- Không có cái nào!</t>
  </si>
  <si>
    <t>[2, None, [1358, 1732, 1734, 1356, 1357, 1731, 1359, 1733]]</t>
  </si>
  <si>
    <t>Nếu có ảnh rồi thì nên đưa ra thông tin san phẩm thì tốt hơn</t>
  </si>
  <si>
    <t>2605373296256737
Thu Hiền</t>
  </si>
  <si>
    <t>https://minio.dev.ftech.ai/salebot-report-v1-de20ab19/1830b7fff1c35e2b71032162905f68c5dc1ea39f8d35dfcb4597cd4d85d9b406.jpg
Cho chị 1 cái nữa</t>
  </si>
  <si>
    <t>-  - https://minio.dev.ftech.ai/salebot-report-v1-de20ab19/1830b7fff1c35e2b71032162905f68c5dc1ea39f8d35dfcb4597cd4d85d9b406.jpg - tmp_link</t>
  </si>
  <si>
    <t>- Xem chi tiết: Xe tập đi cao cấp Tommorrow Sky - CHÍNH HÃNG
- Xem chi tiết: (Mới) Xe tập đi đa năng nâng hạ 7 cấp độ Tomorrow Sky
- Xem chi tiết: Xe tập đi Mura 777
- Xem chi tiết: Xe tập đi đa năng kiêm bập bênh Zaracos Mura (Mỹ)
- Xem chi tiết: Xe tập đi có ĐÈN, NHẠC, ĐỒ CHƠI MASTELA CHÍNH HÃNG
...
- Không có cái nào!</t>
  </si>
  <si>
    <t>[2, None, [1577, 1580, 1578, 1579, 2349, 2350, 2348, 2508, 1347, 93, 1707]]</t>
  </si>
  <si>
    <t>Bên em có cái gặm nướu k</t>
  </si>
  <si>
    <t>2707439432608964
Phạm Lan Anh</t>
  </si>
  <si>
    <t>https://minio.dev.ftech.ai/salebot-report-v1-de20ab19/3ce8bbd0854d05779f4498b1465ef445794a9078c3f66ce7496dda3e63817c0c.jpg</t>
  </si>
  <si>
    <t>-  - https://minio.dev.ftech.ai/salebot-report-v1-de20ab19/3ce8bbd0854d05779f4498b1465ef445794a9078c3f66ce7496dda3e63817c0c.jpg - tmp_link</t>
  </si>
  <si>
    <t>- Xem chi tiết: Thảm gấp XPE size 1m5 x 2m
- Xem chi tiết: Thảm cuộn XPE (mẫu dày nhất của thảm XPE)
- Xem chi tiết: Thảm đồ chơi âm nhạc Winfun 1288
- Xem chi tiết: Thảm xốp ghép 28 tấm INFANTINO (Mỹ)
- Xem chi tiết: Thảm xốp ghép 16 tấm INFANTINO (Mỹ)
- Xem chi tiết: Thảm xốp ghép 9 tấm INFANTINO (Mỹ)
...
- Không có cái nào!</t>
  </si>
  <si>
    <t>[2, None, [2361, 1337, 2362, 2361, 1337, 2362, 251, 251, 1420, 2352, 2351, 2352, 2351, 1342, 1933, 1932, 1342, 1933, 488, 1932, 487, 488]]</t>
  </si>
  <si>
    <t>Cho mình hỏi thảm này là đóng gói hộp nay nilong vậy shop</t>
  </si>
  <si>
    <t>- thảm - tham - object_type
- này - này - mention</t>
  </si>
  <si>
    <t>Hiện tại sản phẩm Thảm   shop đang có những *chất liệu* sau ạ:
- Xốp
- Vải
- Nhựa
- Sao cũng được!</t>
  </si>
  <si>
    <t>material</t>
  </si>
  <si>
    <t>2335287063229348
Van Oc</t>
  </si>
  <si>
    <t xml:space="preserve">Chào Van Oc, mình là Gấu Bino, trợ lý ảo của Shop Gấu &amp; Bí Ngô, mình giúp gì được bạn ạ?
</t>
  </si>
  <si>
    <t>ghế ăn dặm more kiss màu hồng giá sao a?</t>
  </si>
  <si>
    <t>- ghế ăn dặm - ghe_an - object_type
- more kiss - more kiss - brand
- màu hồng - màu hồng - color
- giá sao - price - attribute</t>
  </si>
  <si>
    <t>Có phải bạn muốn hỏi hãng sản xuất sau không ạ?
- Umoo
- Không đúng!</t>
  </si>
  <si>
    <t>2747928858640633
Tuyen Tran</t>
  </si>
  <si>
    <t xml:space="preserve">Chào Tuyen Tran, mình là Gấu Bino, trợ lý ảo của Shop Gấu &amp; Bí Ngô, mình giúp gì được bạn ạ?
</t>
  </si>
  <si>
    <t>https://scontent.xx.fbcdn.net/v/t1.15752-9/103496882_293641615017019_727783049254702496_n.jpg?_nc_cat=111&amp;_nc_sid=b96e70&amp;_nc_ohc=Zps606njY8MAX_qCXCx&amp;_nc_ad=z-m&amp;_nc_cid=0&amp;_nc_ht=scontent.xx&amp;oh=f59f1302b6cbd8c25e8ea9bb2c2475a4&amp;oe=5F47FA1F
https://scontent.xx.fbcdn.net/v/t1.15752-9/116515918_1303260473362402_2473317814398269433_n.jpg?_nc_cat=105&amp;_nc_sid=b96e70&amp;_nc_ohc=KdpHhPywNl4AX-42Tkj&amp;_nc_ad=z-m&amp;_nc_cid=0&amp;_nc_ht=scontent.xx&amp;oh=b391ef265c730006a184eca2724349aa&amp;oe=5F488CEB
https://scontent.xx.fbcdn.net/v/t1.15752-9/116695562_224656845390295_244722541586698058_n.jpg?_nc_cat=109&amp;_nc_sid=b96e70&amp;_nc_ohc=pTZbnx2JAMQAX_hbm84&amp;_nc_ad=z-m&amp;_nc_cid=0&amp;_nc_ht=scontent.xx&amp;oh=2e27c6acf763a4ffb075f395d1d139b5&amp;oe=5F45F02C
https://scontent.xx.fbcdn.net/v/t1.15752-9/116792015_333178814483145_1835915898790279100_n.jpg?_nc_cat=106&amp;_nc_sid=b96e70&amp;_nc_ohc=1MYJs4Bbn9YAX-yZym2&amp;_nc_oc=AQk2Ra_QPCZ7j0YQljtuqj8iy1if7AT4gk3AZhKYBil_xNTs0_2pZv4Kodb74VHE-FygXsZKW2meoxz6fGmdG5rb&amp;_nc_ad=z-m&amp;_nc_cid=0&amp;_nc_ht=scontent.xx&amp;oh=08e9f33ff343dd9f4c6f19bcc8447724&amp;oe=5F491E34
https://minio.dev.ftech.ai/salebot-report-v1-de20ab19/266e57f4a50c3e31d094d3ada274fc45830c12f6e7ef898c5203bdd30e5a6a7e.jpg
Báo giá e những sp này ạ</t>
  </si>
  <si>
    <t>-  - https://minio.dev.ftech.ai/salebot-report-v1-de20ab19/1ea719399e2030e76af45778d37182c33834ced601c99422d05dc5000991a973.jpg - tmp_link
-  - https://minio.dev.ftech.ai/salebot-report-v1-de20ab19/90905715c2bbd60e2fe25a2f7d65f8f89b0e1f27e879b4c534003665779db077.jpg - tmp_link
-  - https://minio.dev.ftech.ai/salebot-report-v1-de20ab19/4b7f23c75a5e16e2fa19c651e79b765e7e72bf73d95838d261e20e1f639c3cad.jpg - tmp_link
-  - https://minio.dev.ftech.ai/salebot-report-v1-de20ab19/13c6bf0a2d14e9316d23162d147700d7eac498c8b20e44b2b33ad824cd158acd.jpg - tmp_link
-  - https://minio.dev.ftech.ai/salebot-report-v1-de20ab19/266e57f4a50c3e31d094d3ada274fc45830c12f6e7ef898c5203bdd30e5a6a7e.jpg - tmp_link
- Báo giá - price - attribute
- sp này - sp này - mention</t>
  </si>
  <si>
    <t>[1, 'thia', [2516]]</t>
  </si>
  <si>
    <t>2209516339064012
Phạm Lan Chi</t>
  </si>
  <si>
    <t>Cho mh xin giá chắn cầu thang các kích thước ạ</t>
  </si>
  <si>
    <t>- xin giá chắn cầu thang - xin giá chắn cầu thang - object_type
- kích thước - size - attribute</t>
  </si>
  <si>
    <t>Sản phẩm bạn đang tìm có phải là?
- Chăn
- Ti Giả
- Thảm
- Chậu
- Không đúng!</t>
  </si>
  <si>
    <t>2369660279712814
Hoa Nấm</t>
  </si>
  <si>
    <t>Alo
Shop ơi</t>
  </si>
  <si>
    <t xml:space="preserve">Chào Hoa Nấm, mình là Gấu Bino, trợ lý ảo của Shop Gấu &amp; Bí Ngô, mình giúp gì được bạn ạ?
</t>
  </si>
  <si>
    <t>Nhà mình có cặp nhiệt độ
Bấm trán bán ko</t>
  </si>
  <si>
    <t>2208322175875940
Minh Phượng</t>
  </si>
  <si>
    <t>Bên shop có bàn ngồi chơi cho bé k ah
Con mjnh 2t</t>
  </si>
  <si>
    <t>-  2 - 2t - age_of_use</t>
  </si>
  <si>
    <t>3096596470423789
Thảo Chi</t>
  </si>
  <si>
    <t xml:space="preserve">Chào Thảo Chi, mình là Gấu Bino, trợ lý ảo của Shop Gấu &amp; Bí Ngô, mình giúp gì được bạn ạ?
</t>
  </si>
  <si>
    <t>https://minio.dev.ftech.ai/salebot-report-v1-de20ab19/20f817329b03453beafbadc9eb3a1e75452eb2c1c11b50bc1554b5ea43b2aca4.png
t xin giá với</t>
  </si>
  <si>
    <t>-  - https://minio.dev.ftech.ai/salebot-report-v1-de20ab19/20f817329b03453beafbadc9eb3a1e75452eb2c1c11b50bc1554b5ea43b2aca4.png - tmp_link
- xin giá - price - attribute</t>
  </si>
  <si>
    <t>Sản phẩm Bàn ghế đa năng Lego Holla chính hãng / Mẫu Gấu có giá: *890,000 VND (giá gốc 1,400,000 VND)*, bạn vui lòng bấm vào sản phẩm để xem thông tin chi tiết ạ!</t>
  </si>
  <si>
    <t>.</t>
  </si>
  <si>
    <t>ignore</t>
  </si>
  <si>
    <t>action_default_fallback</t>
  </si>
  <si>
    <t>https://minio.dev.ftech.ai/salebot-report-v1-de20ab19/20f817329b03453beafbadc9eb3a1e75452eb2c1c11b50bc1554b5ea43b2aca4.png</t>
  </si>
  <si>
    <t>-  - https://minio.dev.ftech.ai/salebot-report-v1-de20ab19/20f817329b03453beafbadc9eb3a1e75452eb2c1c11b50bc1554b5ea43b2aca4.png - tmp_link</t>
  </si>
  <si>
    <t>2240852369315417
Sabrina Meo Meo</t>
  </si>
  <si>
    <t xml:space="preserve">Chào Sabrina Meo Meo, mình là Gấu Bino, trợ lý ảo của Shop Gấu &amp; Bí Ngô, mình giúp gì được bạn ạ?
</t>
  </si>
  <si>
    <t>Bộ đồ chơi bếp của nhà mình có bằng gỗ ko?</t>
  </si>
  <si>
    <t>- Bộ đồ chơi - bo_do_choi - object_type
- bằng gỗ - bằng gỗ - material</t>
  </si>
  <si>
    <t xml:space="preserve">Sản phẩm Bộ bảng gỗ chữ chất liệu Bằng Gỗ hiện shop đang có chất liệu: *Gỗ*.
Bạn tham khảo các sản phẩm sau nhé ạ:
</t>
  </si>
  <si>
    <t>- Xem chi tiết: Bộ bảng gỗ chữ</t>
  </si>
  <si>
    <t>-Nên hand_over_to Inbox luôn
- Do_choi_nha_bep =&gt; chưa label</t>
  </si>
  <si>
    <t>Hay chỉ có bộ bác sĩ?</t>
  </si>
  <si>
    <t>- bác - bác - object_type</t>
  </si>
  <si>
    <t>User hỏi tư vấn=&gt;bot handover_to_inbox</t>
  </si>
  <si>
    <t>1908546782549645
Minh Hạnh</t>
  </si>
  <si>
    <t>Bên mình có bán tủ , kệ đựng đồ chơi cho bé k ăn</t>
  </si>
  <si>
    <t>- kệ - ke - object_type</t>
  </si>
  <si>
    <t>Hiện tại sản phẩm Kệ   shop đang có những *giá* sau ạ:
- 100K - 500K
- 500K - 1M
- Sao cũng được!</t>
  </si>
  <si>
    <t>- Thừa Space
- Update lại bot_text theo UC 3.1
- Tu_do_choi =&gt; Label thêm object_type này</t>
  </si>
  <si>
    <t>2537392899663960
Hà Nguyễn</t>
  </si>
  <si>
    <t>Hi shop
https://minio.dev.ftech.ai/salebot-report-v1-de20ab19/ce03d76b203749ace826c074c9715a51aaaa1e7bf0db43054f022dea1ad4de37.jpg
Mẫu này giá bn zay bạn</t>
  </si>
  <si>
    <t>-  - https://minio.dev.ftech.ai/salebot-report-v1-de20ab19/ce03d76b203749ace826c074c9715a51aaaa1e7bf0db43054f022dea1ad4de37.jpg - tmp_link
- Mẫu này - mẫu này - mention
- giá bn - price - attribute</t>
  </si>
  <si>
    <t>2558021214272335
Đình Trần</t>
  </si>
  <si>
    <t>b oi, cái dây đeo để gắn vào xe lúc gấp lại đó b, là mình phải mua hay la có sẵn kèm theo xe vậy ??</t>
  </si>
  <si>
    <t>- cái dây - cái dây - mention</t>
  </si>
  <si>
    <t>1963772107005364
Zoe Hip</t>
  </si>
  <si>
    <t>Gia bn e
https://minio.dev.ftech.ai/salebot-report-v1-de20ab19/862fb0b0f861be3a53f0a25479895604d5dd129bdbcaa7d14dc2b9092e947791.jpg
Con mau xanh ko</t>
  </si>
  <si>
    <t>-  - https://minio.dev.ftech.ai/salebot-report-v1-de20ab19/862fb0b0f861be3a53f0a25479895604d5dd129bdbcaa7d14dc2b9092e947791.jpg - tmp_link
- Gia bn - price - attribute
- mau xanh - mau xanh - color</t>
  </si>
  <si>
    <t>- Xem chi tiết: Đai xe máy có phản quang mẫu mới 2019
- Xem chi tiết: Địu lưới cao cấp siêu nhẹ, siêu thoáng Royalcare
- Xem chi tiết: Địu ngồi 4 tư thế cao cấp Comfy Baby chính hãng
- Xem chi tiết: Địu ngồi cao cấp Hamobear chính hãng
...
- Không có cái nào!</t>
  </si>
  <si>
    <t>[2, None, [1608, 17, 16, 1609, 499, 2093, 2094, 498, 64, 65, 1552, 1553, 388, 386, 2146]]</t>
  </si>
  <si>
    <t>/query_knowledge_base{"url": "https://shopee.vn/product/36371562/2435092373", "product_id": "https://shopee.vn/product/36371562/2435092373"}</t>
  </si>
  <si>
    <t>- {"url": "https://shopee.vn/product/36371562/2435092373", "product_id": "https://shopee.vn/product/36371562/2435092373"} - https://shopee.vn/product/36371562/2435092373 - url
- {"url": "https://shopee.vn/product/36371562/2435092373", "product_id": "https://shopee.vn/product/36371562/2435092373"} - https://shopee.vn/product/36371562/2435092373 - product_id</t>
  </si>
  <si>
    <t xml:space="preserve">Sản phẩm Đai xe máy có phản quang mẫu mới 2019 có giá bán thấp nhất từ: *129,000 VND*, bạn vui lòng bấm vào sản phẩm để xem thông tin chi tiết ạ!
</t>
  </si>
  <si>
    <t>- Xem chi tiết: Đai xe máy có phản quang mẫu mới 2019</t>
  </si>
  <si>
    <t>2093944380628860
Ngoc Rin</t>
  </si>
  <si>
    <t>Shop còn bộ này k ạ
Loại 2 ghế ạ?
https://minio.dev.ftech.ai/salebot-report-v1-de20ab19/d3a82dcbc4b0957ff2af6af1ba51672684276872d0c65fe244607e393746b71d.jpg
Bàn lego</t>
  </si>
  <si>
    <t>-  - https://minio.dev.ftech.ai/salebot-report-v1-de20ab19/d3a82dcbc4b0957ff2af6af1ba51672684276872d0c65fe244607e393746b71d.jpg - tmp_link
- bộ này - bộ này - mention
- ghế - ghe - object_type
- lego - lego - brand</t>
  </si>
  <si>
    <t>- Xem chi tiết:  Bàn ghế đa năng Lego Holla chính hãng / Mẫu Gấu
- Xem chi tiết: Bàn học, bản chơi lắp ghép Lego cao cấp
- Xem chi tiết: Bàn nhạc thả bóng có đèn nhạc Winfun 0812
- Xem chi tiết: Bàn ghế chơi Lego đa năng cao cấp gấp gọn SMONEO
- Xem chi tiết: Bàn tròn Toys House chính hãng
...
- Không có cái nào!</t>
  </si>
  <si>
    <t>[2, None, [2571, 1936, 2308, 2402, 1433]]</t>
  </si>
  <si>
    <t>e ơi</t>
  </si>
  <si>
    <t xml:space="preserve">Chào Phùng Tuyết Nhung, mình là Gấu Bino, trợ lý ảo của Shop Gấu &amp; Bí Ngô, mình giúp gì được bạn ạ?
</t>
  </si>
  <si>
    <t>còn rơ lưỡi ko e</t>
  </si>
  <si>
    <t>- rơ lưỡi - rơ lưỡi - age_of_use</t>
  </si>
  <si>
    <t>Time</t>
  </si>
  <si>
    <t>Total conv</t>
  </si>
  <si>
    <t>Turn Rating</t>
  </si>
  <si>
    <t>Summary</t>
  </si>
  <si>
    <t>Overall Rating</t>
  </si>
  <si>
    <t>Monday</t>
  </si>
  <si>
    <t>Tuesday</t>
  </si>
  <si>
    <t>As Expected</t>
  </si>
  <si>
    <t>Wednesday</t>
  </si>
  <si>
    <t>Thursday</t>
  </si>
  <si>
    <t>Out of Scope</t>
  </si>
  <si>
    <t>Friday</t>
  </si>
  <si>
    <t>Great conversations</t>
  </si>
  <si>
    <t>Cases: New product =&gt; Bot has not detected (uncertain)</t>
  </si>
  <si>
    <t>Link CMS</t>
  </si>
  <si>
    <t>Name product</t>
  </si>
  <si>
    <t>1250345191733156 Bích Hồng</t>
  </si>
  <si>
    <t>Đồ chơi tắm/ Đồ chơi xúc cát</t>
  </si>
  <si>
    <t>3365201730208666 Minhh Hoàa Nguyễn</t>
  </si>
  <si>
    <t>2374413759285306 Minh Minh</t>
  </si>
  <si>
    <t>Bộ cầu trượt MÔ HÌNH THÁP KHỦNG LONG</t>
  </si>
  <si>
    <t>3466218956784631 Doan Phuong Anh</t>
  </si>
  <si>
    <t>2356476304465139 Linh Đặng</t>
  </si>
  <si>
    <t>Túi đựng mang lên khoang máy bay</t>
  </si>
  <si>
    <t>2494074823944059 Phuong Dang</t>
  </si>
  <si>
    <t>2071981682855106 Tuyen Nguyen</t>
  </si>
  <si>
    <t>2196385107097790 Hương Phạm</t>
  </si>
  <si>
    <t>3154228984690301 Lê Thủy</t>
  </si>
  <si>
    <t>1788711657884725 Nguyen Diem</t>
  </si>
  <si>
    <t>2173577756032992 Song Hân</t>
  </si>
  <si>
    <t>3257930267621555 Hien Ngo</t>
  </si>
  <si>
    <t>10/76 conversation =&gt; 13,2 %</t>
  </si>
  <si>
    <t>id</t>
  </si>
  <si>
    <t>Input_text</t>
  </si>
  <si>
    <t>Expect reply</t>
  </si>
  <si>
    <t>outcome</t>
  </si>
  <si>
    <t>UC Rating</t>
  </si>
  <si>
    <t>BA Note</t>
  </si>
  <si>
    <t>Image</t>
  </si>
  <si>
    <t>bot_message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</si>
</sst>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d.m"/>
  </numFmts>
  <fonts count="40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/>
    <font>
      <sz val="10.0"/>
      <color theme="1"/>
      <name val="Arial"/>
    </font>
    <font>
      <sz val="10.0"/>
      <color rgb="FF0000FF"/>
      <name val="Arial"/>
    </font>
    <font>
      <u/>
      <sz val="10.0"/>
      <color rgb="FFFF0000"/>
      <name val="Arial"/>
    </font>
    <font>
      <u/>
      <sz val="10.0"/>
      <color rgb="FF0000FF"/>
      <name val="Arial"/>
    </font>
    <font>
      <sz val="10.0"/>
      <color rgb="FFFF0000"/>
      <name val="Arial"/>
    </font>
    <font>
      <u/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FF"/>
      <name val="Arial"/>
    </font>
    <font>
      <u/>
      <sz val="10.0"/>
      <color rgb="FF0000FF"/>
      <name val="Arial"/>
    </font>
    <font>
      <b/>
      <sz val="10.0"/>
      <color rgb="FFFF0000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  <font>
      <u/>
      <color rgb="FF0000FF"/>
    </font>
    <font>
      <u/>
      <color rgb="FF0000FF"/>
    </font>
    <font>
      <b/>
      <color rgb="FFFFFFFF"/>
      <name val="Arial"/>
    </font>
    <font>
      <b/>
      <sz val="10.0"/>
      <color rgb="FFFFFF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7CB85"/>
        <bgColor rgb="FFF7CB85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</border>
    <border>
      <top style="medium">
        <color rgb="FFFFFFFF"/>
      </top>
      <bottom style="medium">
        <color rgb="FFFFFFFF"/>
      </bottom>
    </border>
    <border>
      <left style="medium">
        <color rgb="FFFFFFFF"/>
      </left>
    </border>
    <border>
      <left style="medium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vertical="center"/>
    </xf>
    <xf borderId="5" fillId="0" fontId="3" numFmtId="0" xfId="0" applyBorder="1" applyFont="1"/>
    <xf borderId="4" fillId="3" fontId="2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4" fillId="4" fontId="1" numFmtId="49" xfId="0" applyAlignment="1" applyBorder="1" applyFont="1" applyNumberFormat="1">
      <alignment horizontal="center" readingOrder="0" shrinkToFit="0" vertical="center" wrapText="1"/>
    </xf>
    <xf borderId="4" fillId="4" fontId="0" numFmtId="164" xfId="0" applyAlignment="1" applyBorder="1" applyFont="1" applyNumberFormat="1">
      <alignment vertical="center"/>
    </xf>
    <xf borderId="4" fillId="4" fontId="0" numFmtId="49" xfId="0" applyAlignment="1" applyBorder="1" applyFont="1" applyNumberFormat="1">
      <alignment shrinkToFit="0" vertical="center" wrapText="1"/>
    </xf>
    <xf borderId="4" fillId="4" fontId="5" numFmtId="0" xfId="0" applyAlignment="1" applyBorder="1" applyFont="1">
      <alignment shrinkToFit="0" vertical="center" wrapText="1"/>
    </xf>
    <xf borderId="4" fillId="4" fontId="4" numFmtId="0" xfId="0" applyAlignment="1" applyBorder="1" applyFont="1">
      <alignment vertical="center"/>
    </xf>
    <xf borderId="4" fillId="4" fontId="0" numFmtId="0" xfId="0" applyAlignment="1" applyBorder="1" applyFont="1">
      <alignment shrinkToFit="0" vertical="center" wrapText="1"/>
    </xf>
    <xf borderId="4" fillId="4" fontId="4" numFmtId="0" xfId="0" applyAlignment="1" applyBorder="1" applyFont="1">
      <alignment shrinkToFit="0" vertical="center" wrapText="1"/>
    </xf>
    <xf borderId="4" fillId="4" fontId="4" numFmtId="0" xfId="0" applyAlignment="1" applyBorder="1" applyFont="1">
      <alignment vertical="center"/>
    </xf>
    <xf borderId="4" fillId="4" fontId="0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4" fontId="0" numFmtId="0" xfId="0" applyAlignment="1" applyBorder="1" applyFont="1">
      <alignment shrinkToFit="0" vertical="center" wrapText="1"/>
    </xf>
    <xf borderId="6" fillId="0" fontId="3" numFmtId="0" xfId="0" applyBorder="1" applyFont="1"/>
    <xf borderId="4" fillId="4" fontId="6" numFmtId="0" xfId="0" applyAlignment="1" applyBorder="1" applyFont="1">
      <alignment horizontal="left" readingOrder="0" shrinkToFit="0" vertical="center" wrapText="1"/>
    </xf>
    <xf borderId="4" fillId="3" fontId="1" numFmtId="49" xfId="0" applyAlignment="1" applyBorder="1" applyFont="1" applyNumberFormat="1">
      <alignment horizontal="center" readingOrder="0" shrinkToFit="0" vertical="center" wrapText="1"/>
    </xf>
    <xf borderId="4" fillId="3" fontId="0" numFmtId="164" xfId="0" applyAlignment="1" applyBorder="1" applyFont="1" applyNumberFormat="1">
      <alignment vertical="center"/>
    </xf>
    <xf borderId="4" fillId="3" fontId="0" numFmtId="49" xfId="0" applyAlignment="1" applyBorder="1" applyFont="1" applyNumberFormat="1">
      <alignment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vertical="center"/>
    </xf>
    <xf borderId="4" fillId="3" fontId="0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3" fontId="0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4" fillId="3" fontId="0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4" fillId="4" fontId="8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vertical="center"/>
    </xf>
    <xf borderId="4" fillId="4" fontId="9" numFmtId="0" xfId="0" applyAlignment="1" applyBorder="1" applyFont="1">
      <alignment readingOrder="0" shrinkToFit="0" vertical="center" wrapText="1"/>
    </xf>
    <xf borderId="4" fillId="3" fontId="8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4" numFmtId="49" xfId="0" applyAlignment="1" applyBorder="1" applyFont="1" applyNumberFormat="1">
      <alignment vertical="center"/>
    </xf>
    <xf borderId="4" fillId="0" fontId="4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4" fillId="4" fontId="11" numFmtId="164" xfId="0" applyAlignment="1" applyBorder="1" applyFont="1" applyNumberFormat="1">
      <alignment vertical="center"/>
    </xf>
    <xf borderId="4" fillId="4" fontId="11" numFmtId="49" xfId="0" applyAlignment="1" applyBorder="1" applyFont="1" applyNumberFormat="1">
      <alignment shrinkToFit="0" vertical="center" wrapText="1"/>
    </xf>
    <xf borderId="4" fillId="4" fontId="12" numFmtId="0" xfId="0" applyAlignment="1" applyBorder="1" applyFont="1">
      <alignment shrinkToFit="0" vertical="center" wrapText="1"/>
    </xf>
    <xf borderId="4" fillId="4" fontId="11" numFmtId="0" xfId="0" applyAlignment="1" applyBorder="1" applyFont="1">
      <alignment shrinkToFit="0" vertical="center" wrapText="1"/>
    </xf>
    <xf borderId="4" fillId="4" fontId="10" numFmtId="0" xfId="0" applyAlignment="1" applyBorder="1" applyFont="1">
      <alignment shrinkToFit="0" vertical="center" wrapText="1"/>
    </xf>
    <xf borderId="4" fillId="4" fontId="12" numFmtId="0" xfId="0" applyAlignment="1" applyBorder="1" applyFont="1">
      <alignment shrinkToFit="0" vertical="center" wrapText="1"/>
    </xf>
    <xf borderId="4" fillId="4" fontId="10" numFmtId="0" xfId="0" applyAlignment="1" applyBorder="1" applyFont="1">
      <alignment vertical="center"/>
    </xf>
    <xf borderId="4" fillId="4" fontId="10" numFmtId="0" xfId="0" applyAlignment="1" applyBorder="1" applyFont="1">
      <alignment vertical="center"/>
    </xf>
    <xf borderId="4" fillId="0" fontId="10" numFmtId="0" xfId="0" applyAlignment="1" applyBorder="1" applyFont="1">
      <alignment horizontal="left" shrinkToFit="0" vertical="center" wrapText="1"/>
    </xf>
    <xf borderId="4" fillId="4" fontId="11" numFmtId="0" xfId="0" applyAlignment="1" applyBorder="1" applyFont="1">
      <alignment shrinkToFit="0" vertical="center" wrapText="1"/>
    </xf>
    <xf borderId="4" fillId="4" fontId="13" numFmtId="0" xfId="0" applyAlignment="1" applyBorder="1" applyFont="1">
      <alignment horizontal="left" readingOrder="0" shrinkToFit="0" vertical="center" wrapText="1"/>
    </xf>
    <xf borderId="4" fillId="3" fontId="11" numFmtId="164" xfId="0" applyAlignment="1" applyBorder="1" applyFont="1" applyNumberFormat="1">
      <alignment vertical="center"/>
    </xf>
    <xf borderId="4" fillId="3" fontId="11" numFmtId="49" xfId="0" applyAlignment="1" applyBorder="1" applyFont="1" applyNumberFormat="1">
      <alignment shrinkToFit="0" vertical="center" wrapText="1"/>
    </xf>
    <xf borderId="4" fillId="3" fontId="12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shrinkToFit="0" vertical="center" wrapText="1"/>
    </xf>
    <xf borderId="4" fillId="3" fontId="12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vertical="center"/>
    </xf>
    <xf borderId="4" fillId="3" fontId="11" numFmtId="0" xfId="0" applyAlignment="1" applyBorder="1" applyFont="1">
      <alignment shrinkToFit="0" vertical="center" wrapText="1"/>
    </xf>
    <xf borderId="4" fillId="3" fontId="12" numFmtId="0" xfId="0" applyAlignment="1" applyBorder="1" applyFont="1">
      <alignment vertical="center"/>
    </xf>
    <xf borderId="4" fillId="4" fontId="4" numFmtId="0" xfId="0" applyAlignment="1" applyBorder="1" applyFont="1">
      <alignment horizontal="left" shrinkToFit="0" vertical="center" wrapText="1"/>
    </xf>
    <xf borderId="4" fillId="4" fontId="12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4" fillId="3" fontId="10" numFmtId="0" xfId="0" applyAlignment="1" applyBorder="1" applyFont="1">
      <alignment vertical="center"/>
    </xf>
    <xf borderId="4" fillId="4" fontId="12" numFmtId="0" xfId="0" applyAlignment="1" applyBorder="1" applyFont="1">
      <alignment vertical="center"/>
    </xf>
    <xf borderId="4" fillId="4" fontId="12" numFmtId="0" xfId="0" applyAlignment="1" applyBorder="1" applyFont="1">
      <alignment vertical="center"/>
    </xf>
    <xf borderId="4" fillId="4" fontId="14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center" vertical="center"/>
    </xf>
    <xf borderId="4" fillId="0" fontId="15" numFmtId="49" xfId="0" applyAlignment="1" applyBorder="1" applyFont="1" applyNumberFormat="1">
      <alignment vertical="center"/>
    </xf>
    <xf borderId="4" fillId="0" fontId="10" numFmtId="49" xfId="0" applyAlignment="1" applyBorder="1" applyFont="1" applyNumberFormat="1">
      <alignment vertical="center"/>
    </xf>
    <xf borderId="4" fillId="0" fontId="10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vertical="center"/>
    </xf>
    <xf borderId="4" fillId="5" fontId="10" numFmtId="0" xfId="0" applyAlignment="1" applyBorder="1" applyFill="1" applyFont="1">
      <alignment vertical="center"/>
    </xf>
    <xf borderId="4" fillId="0" fontId="15" numFmtId="0" xfId="0" applyAlignment="1" applyBorder="1" applyFont="1">
      <alignment vertical="center"/>
    </xf>
    <xf borderId="4" fillId="5" fontId="4" numFmtId="0" xfId="0" applyAlignment="1" applyBorder="1" applyFont="1">
      <alignment vertical="center"/>
    </xf>
    <xf borderId="4" fillId="4" fontId="4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4" fillId="4" fontId="8" numFmtId="0" xfId="0" applyAlignment="1" applyBorder="1" applyFont="1">
      <alignment readingOrder="0" shrinkToFit="0" vertical="center" wrapText="1"/>
    </xf>
    <xf borderId="4" fillId="5" fontId="4" numFmtId="0" xfId="0" applyAlignment="1" applyBorder="1" applyFont="1">
      <alignment horizontal="left" shrinkToFit="0" vertical="center" wrapText="1"/>
    </xf>
    <xf borderId="4" fillId="4" fontId="16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4" fillId="3" fontId="12" numFmtId="0" xfId="0" applyAlignment="1" applyBorder="1" applyFont="1">
      <alignment vertical="center"/>
    </xf>
    <xf borderId="4" fillId="3" fontId="17" numFmtId="0" xfId="0" applyAlignment="1" applyBorder="1" applyFont="1">
      <alignment readingOrder="0" shrinkToFit="0" vertical="center" wrapText="1"/>
    </xf>
    <xf borderId="4" fillId="3" fontId="12" numFmtId="0" xfId="0" applyAlignment="1" applyBorder="1" applyFont="1">
      <alignment readingOrder="0" shrinkToFit="0" vertical="center" wrapText="1"/>
    </xf>
    <xf borderId="4" fillId="3" fontId="18" numFmtId="0" xfId="0" applyAlignment="1" applyBorder="1" applyFont="1">
      <alignment readingOrder="0" shrinkToFit="0" vertical="center" wrapText="1"/>
    </xf>
    <xf borderId="4" fillId="3" fontId="19" numFmtId="0" xfId="0" applyAlignment="1" applyBorder="1" applyFont="1">
      <alignment readingOrder="0" shrinkToFit="0" vertical="center" wrapText="1"/>
    </xf>
    <xf borderId="4" fillId="3" fontId="20" numFmtId="0" xfId="0" applyAlignment="1" applyBorder="1" applyFont="1">
      <alignment horizontal="left" readingOrder="0" vertical="center"/>
    </xf>
    <xf borderId="2" fillId="4" fontId="4" numFmtId="0" xfId="0" applyAlignment="1" applyBorder="1" applyFont="1">
      <alignment horizontal="left" shrinkToFit="0" vertical="center" wrapText="1"/>
    </xf>
    <xf borderId="3" fillId="4" fontId="4" numFmtId="0" xfId="0" applyAlignment="1" applyBorder="1" applyFont="1">
      <alignment horizontal="left" shrinkToFit="0" vertical="center" wrapText="1"/>
    </xf>
    <xf borderId="4" fillId="4" fontId="10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shrinkToFit="0" vertical="center" wrapText="1"/>
    </xf>
    <xf borderId="3" fillId="4" fontId="4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shrinkToFit="0" vertical="center" wrapText="1"/>
    </xf>
    <xf borderId="4" fillId="0" fontId="4" numFmtId="49" xfId="0" applyAlignment="1" applyBorder="1" applyFont="1" applyNumberForma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4" fillId="4" fontId="11" numFmtId="164" xfId="0" applyAlignment="1" applyBorder="1" applyFont="1" applyNumberFormat="1">
      <alignment shrinkToFit="0" vertical="center" wrapText="1"/>
    </xf>
    <xf borderId="4" fillId="4" fontId="21" numFmtId="0" xfId="0" applyAlignment="1" applyBorder="1" applyFont="1">
      <alignment readingOrder="0" shrinkToFit="0" vertical="center" wrapText="1"/>
    </xf>
    <xf borderId="4" fillId="3" fontId="11" numFmtId="164" xfId="0" applyAlignment="1" applyBorder="1" applyFont="1" applyNumberFormat="1">
      <alignment shrinkToFit="0" vertical="center" wrapText="1"/>
    </xf>
    <xf borderId="4" fillId="4" fontId="22" numFmtId="0" xfId="0" applyAlignment="1" applyBorder="1" applyFont="1">
      <alignment readingOrder="0" shrinkToFit="0" vertical="center" wrapText="1"/>
    </xf>
    <xf borderId="4" fillId="3" fontId="23" numFmtId="0" xfId="0" applyAlignment="1" applyBorder="1" applyFont="1">
      <alignment readingOrder="0" shrinkToFit="0" vertical="center" wrapText="1"/>
    </xf>
    <xf borderId="4" fillId="5" fontId="10" numFmtId="0" xfId="0" applyAlignment="1" applyBorder="1" applyFont="1">
      <alignment shrinkToFit="0" vertical="center" wrapText="1"/>
    </xf>
    <xf borderId="4" fillId="5" fontId="10" numFmtId="0" xfId="0" applyAlignment="1" applyBorder="1" applyFont="1">
      <alignment horizontal="left" shrinkToFit="0" vertical="center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15" numFmtId="49" xfId="0" applyAlignment="1" applyBorder="1" applyFont="1" applyNumberFormat="1">
      <alignment shrinkToFit="0" vertical="center" wrapText="1"/>
    </xf>
    <xf borderId="4" fillId="0" fontId="10" numFmtId="49" xfId="0" applyAlignment="1" applyBorder="1" applyFont="1" applyNumberFormat="1">
      <alignment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shrinkToFit="0" vertical="center" wrapText="1"/>
    </xf>
    <xf borderId="0" fillId="0" fontId="10" numFmtId="0" xfId="0" applyAlignment="1" applyFont="1">
      <alignment horizontal="center"/>
    </xf>
    <xf borderId="4" fillId="5" fontId="4" numFmtId="0" xfId="0" applyAlignment="1" applyBorder="1" applyFont="1">
      <alignment horizontal="left" readingOrder="0" shrinkToFit="0" vertical="center" wrapText="1"/>
    </xf>
    <xf borderId="4" fillId="6" fontId="24" numFmtId="0" xfId="0" applyAlignment="1" applyBorder="1" applyFill="1" applyFont="1">
      <alignment horizontal="center" readingOrder="0"/>
    </xf>
    <xf borderId="4" fillId="6" fontId="24" numFmtId="0" xfId="0" applyAlignment="1" applyBorder="1" applyFont="1">
      <alignment vertical="bottom"/>
    </xf>
    <xf borderId="4" fillId="6" fontId="24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readingOrder="0"/>
    </xf>
    <xf borderId="4" fillId="7" fontId="10" numFmtId="0" xfId="0" applyAlignment="1" applyBorder="1" applyFill="1" applyFont="1">
      <alignment horizontal="center" vertical="bottom"/>
    </xf>
    <xf borderId="4" fillId="7" fontId="10" numFmtId="0" xfId="0" applyAlignment="1" applyBorder="1" applyFont="1">
      <alignment horizontal="center" readingOrder="0"/>
    </xf>
    <xf borderId="4" fillId="7" fontId="10" numFmtId="0" xfId="0" applyAlignment="1" applyBorder="1" applyFont="1">
      <alignment shrinkToFit="0" vertical="bottom" wrapText="1"/>
    </xf>
    <xf borderId="4" fillId="7" fontId="10" numFmtId="0" xfId="0" applyAlignment="1" applyBorder="1" applyFont="1">
      <alignment horizontal="center" shrinkToFit="0" vertical="bottom" wrapText="1"/>
    </xf>
    <xf borderId="4" fillId="7" fontId="10" numFmtId="0" xfId="0" applyAlignment="1" applyBorder="1" applyFont="1">
      <alignment horizontal="center" readingOrder="0" vertical="bottom"/>
    </xf>
    <xf borderId="4" fillId="6" fontId="25" numFmtId="0" xfId="0" applyAlignment="1" applyBorder="1" applyFont="1">
      <alignment horizontal="left" readingOrder="0"/>
    </xf>
    <xf borderId="7" fillId="6" fontId="25" numFmtId="0" xfId="0" applyAlignment="1" applyBorder="1" applyFont="1">
      <alignment horizontal="left" readingOrder="0"/>
    </xf>
    <xf borderId="0" fillId="0" fontId="24" numFmtId="0" xfId="0" applyAlignment="1" applyFont="1">
      <alignment readingOrder="0"/>
    </xf>
    <xf borderId="2" fillId="6" fontId="24" numFmtId="0" xfId="0" applyAlignment="1" applyBorder="1" applyFont="1">
      <alignment vertical="bottom"/>
    </xf>
    <xf borderId="7" fillId="0" fontId="3" numFmtId="0" xfId="0" applyBorder="1" applyFont="1"/>
    <xf borderId="4" fillId="6" fontId="24" numFmtId="0" xfId="0" applyAlignment="1" applyBorder="1" applyFont="1">
      <alignment horizontal="center" readingOrder="0" vertical="bottom"/>
    </xf>
    <xf borderId="2" fillId="7" fontId="26" numFmtId="0" xfId="0" applyAlignment="1" applyBorder="1" applyFont="1">
      <alignment horizontal="left" readingOrder="0"/>
    </xf>
    <xf borderId="8" fillId="0" fontId="24" numFmtId="0" xfId="0" applyAlignment="1" applyBorder="1" applyFont="1">
      <alignment readingOrder="0"/>
    </xf>
    <xf borderId="4" fillId="7" fontId="27" numFmtId="0" xfId="0" applyAlignment="1" applyBorder="1" applyFont="1">
      <alignment horizontal="center" readingOrder="0" vertical="bottom"/>
    </xf>
    <xf borderId="2" fillId="7" fontId="28" numFmtId="0" xfId="0" applyAlignment="1" applyBorder="1" applyFont="1">
      <alignment readingOrder="0" vertical="bottom"/>
    </xf>
    <xf borderId="2" fillId="7" fontId="29" numFmtId="0" xfId="0" applyAlignment="1" applyBorder="1" applyFont="1">
      <alignment readingOrder="0" shrinkToFit="0" vertical="bottom" wrapText="0"/>
    </xf>
    <xf borderId="4" fillId="7" fontId="11" numFmtId="0" xfId="0" applyAlignment="1" applyBorder="1" applyFont="1">
      <alignment horizontal="center" vertical="bottom"/>
    </xf>
    <xf borderId="2" fillId="7" fontId="30" numFmtId="0" xfId="0" applyAlignment="1" applyBorder="1" applyFont="1">
      <alignment vertical="bottom"/>
    </xf>
    <xf borderId="2" fillId="7" fontId="11" numFmtId="0" xfId="0" applyAlignment="1" applyBorder="1" applyFont="1">
      <alignment vertical="bottom"/>
    </xf>
    <xf borderId="2" fillId="7" fontId="31" numFmtId="0" xfId="0" applyAlignment="1" applyBorder="1" applyFont="1">
      <alignment readingOrder="0"/>
    </xf>
    <xf borderId="4" fillId="7" fontId="11" numFmtId="165" xfId="0" applyAlignment="1" applyBorder="1" applyFont="1" applyNumberFormat="1">
      <alignment horizontal="center" vertical="bottom"/>
    </xf>
    <xf borderId="9" fillId="7" fontId="32" numFmtId="0" xfId="0" applyAlignment="1" applyBorder="1" applyFont="1">
      <alignment readingOrder="0" vertical="bottom"/>
    </xf>
    <xf borderId="10" fillId="0" fontId="3" numFmtId="0" xfId="0" applyBorder="1" applyFont="1"/>
    <xf borderId="11" fillId="0" fontId="3" numFmtId="0" xfId="0" applyBorder="1" applyFont="1"/>
    <xf borderId="2" fillId="7" fontId="33" numFmtId="0" xfId="0" applyAlignment="1" applyBorder="1" applyFont="1">
      <alignment vertical="bottom"/>
    </xf>
    <xf borderId="9" fillId="7" fontId="34" numFmtId="0" xfId="0" applyAlignment="1" applyBorder="1" applyFont="1">
      <alignment vertical="bottom"/>
    </xf>
    <xf borderId="12" fillId="7" fontId="11" numFmtId="0" xfId="0" applyAlignment="1" applyBorder="1" applyFont="1">
      <alignment vertical="bottom"/>
    </xf>
    <xf borderId="13" fillId="0" fontId="3" numFmtId="0" xfId="0" applyBorder="1" applyFont="1"/>
    <xf borderId="12" fillId="8" fontId="24" numFmtId="0" xfId="0" applyAlignment="1" applyBorder="1" applyFill="1" applyFont="1">
      <alignment vertical="bottom"/>
    </xf>
    <xf borderId="14" fillId="0" fontId="3" numFmtId="0" xfId="0" applyBorder="1" applyFont="1"/>
    <xf borderId="2" fillId="8" fontId="24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2" fillId="8" fontId="24" numFmtId="0" xfId="0" applyAlignment="1" applyBorder="1" applyFont="1">
      <alignment horizontal="left" readingOrder="0"/>
    </xf>
    <xf borderId="4" fillId="9" fontId="4" numFmtId="0" xfId="0" applyAlignment="1" applyBorder="1" applyFill="1" applyFont="1">
      <alignment horizontal="left" readingOrder="0" shrinkToFit="0" vertical="center" wrapText="1"/>
    </xf>
    <xf borderId="0" fillId="9" fontId="10" numFmtId="0" xfId="0" applyFont="1"/>
    <xf borderId="0" fillId="0" fontId="15" numFmtId="0" xfId="0" applyAlignment="1" applyFont="1">
      <alignment readingOrder="0"/>
    </xf>
    <xf borderId="0" fillId="0" fontId="35" numFmtId="0" xfId="0" applyAlignment="1" applyFont="1">
      <alignment readingOrder="0"/>
    </xf>
    <xf borderId="0" fillId="5" fontId="10" numFmtId="0" xfId="0" applyAlignment="1" applyFont="1">
      <alignment readingOrder="0" vertical="bottom"/>
    </xf>
    <xf borderId="0" fillId="5" fontId="10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10" fontId="10" numFmtId="0" xfId="0" applyAlignment="1" applyFill="1" applyFont="1">
      <alignment readingOrder="0" vertical="bottom"/>
    </xf>
    <xf borderId="0" fillId="10" fontId="10" numFmtId="0" xfId="0" applyFont="1"/>
    <xf borderId="0" fillId="5" fontId="10" numFmtId="0" xfId="0" applyAlignment="1" applyFont="1">
      <alignment readingOrder="0"/>
    </xf>
    <xf borderId="0" fillId="5" fontId="10" numFmtId="0" xfId="0" applyAlignment="1" applyFont="1">
      <alignment readingOrder="0" vertical="bottom"/>
    </xf>
    <xf borderId="0" fillId="5" fontId="10" numFmtId="0" xfId="0" applyFont="1"/>
    <xf borderId="4" fillId="2" fontId="15" numFmtId="0" xfId="0" applyAlignment="1" applyBorder="1" applyFont="1">
      <alignment horizontal="center" shrinkToFit="0" vertical="center" wrapText="1"/>
    </xf>
    <xf borderId="4" fillId="2" fontId="15" numFmtId="0" xfId="0" applyAlignment="1" applyBorder="1" applyFont="1">
      <alignment horizontal="center" readingOrder="0" shrinkToFit="0" vertical="center" wrapText="1"/>
    </xf>
    <xf borderId="4" fillId="2" fontId="15" numFmtId="0" xfId="0" applyAlignment="1" applyBorder="1" applyFont="1">
      <alignment horizontal="center" readingOrder="0" vertical="center"/>
    </xf>
    <xf borderId="4" fillId="5" fontId="10" numFmtId="0" xfId="0" applyAlignment="1" applyBorder="1" applyFont="1">
      <alignment vertical="center"/>
    </xf>
    <xf borderId="4" fillId="4" fontId="10" numFmtId="0" xfId="0" applyAlignment="1" applyBorder="1" applyFont="1">
      <alignment horizontal="right" shrinkToFit="0" vertical="center" wrapText="1"/>
    </xf>
    <xf borderId="4" fillId="4" fontId="10" numFmtId="0" xfId="0" applyAlignment="1" applyBorder="1" applyFont="1">
      <alignment shrinkToFit="0" vertical="center" wrapText="1"/>
    </xf>
    <xf borderId="4" fillId="4" fontId="10" numFmtId="0" xfId="0" applyAlignment="1" applyBorder="1" applyFont="1">
      <alignment readingOrder="0" vertical="center"/>
    </xf>
    <xf borderId="4" fillId="4" fontId="10" numFmtId="0" xfId="0" applyAlignment="1" applyBorder="1" applyFont="1">
      <alignment readingOrder="0" shrinkToFit="0" vertical="center" wrapText="1"/>
    </xf>
    <xf borderId="4" fillId="3" fontId="10" numFmtId="0" xfId="0" applyAlignment="1" applyBorder="1" applyFont="1">
      <alignment horizontal="right" shrinkToFit="0" vertical="center" wrapText="1"/>
    </xf>
    <xf borderId="4" fillId="3" fontId="10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vertical="center"/>
    </xf>
    <xf borderId="4" fillId="3" fontId="10" numFmtId="0" xfId="0" applyAlignment="1" applyBorder="1" applyFont="1">
      <alignment readingOrder="0" vertical="center"/>
    </xf>
    <xf borderId="4" fillId="3" fontId="10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vertical="center"/>
    </xf>
    <xf borderId="4" fillId="4" fontId="15" numFmtId="0" xfId="0" applyAlignment="1" applyBorder="1" applyFont="1">
      <alignment vertical="center"/>
    </xf>
    <xf borderId="4" fillId="4" fontId="36" numFmtId="0" xfId="0" applyAlignment="1" applyBorder="1" applyFont="1">
      <alignment vertical="center"/>
    </xf>
    <xf borderId="4" fillId="3" fontId="15" numFmtId="0" xfId="0" applyAlignment="1" applyBorder="1" applyFont="1">
      <alignment vertical="center"/>
    </xf>
    <xf borderId="4" fillId="4" fontId="15" numFmtId="0" xfId="0" applyAlignment="1" applyBorder="1" applyFont="1">
      <alignment readingOrder="0" vertical="center"/>
    </xf>
    <xf borderId="4" fillId="3" fontId="10" numFmtId="0" xfId="0" applyAlignment="1" applyBorder="1" applyFont="1">
      <alignment readingOrder="0" vertical="center"/>
    </xf>
    <xf borderId="4" fillId="11" fontId="10" numFmtId="0" xfId="0" applyAlignment="1" applyBorder="1" applyFill="1" applyFont="1">
      <alignment vertical="center"/>
    </xf>
    <xf borderId="4" fillId="4" fontId="10" numFmtId="0" xfId="0" applyAlignment="1" applyBorder="1" applyFont="1">
      <alignment readingOrder="0" vertical="center"/>
    </xf>
    <xf borderId="4" fillId="2" fontId="37" numFmtId="0" xfId="0" applyAlignment="1" applyBorder="1" applyFont="1">
      <alignment horizontal="center" readingOrder="0" shrinkToFit="0" vertical="center" wrapText="0"/>
    </xf>
    <xf borderId="4" fillId="2" fontId="37" numFmtId="0" xfId="0" applyAlignment="1" applyBorder="1" applyFont="1">
      <alignment horizontal="center" shrinkToFit="0" vertical="center" wrapText="1"/>
    </xf>
    <xf borderId="4" fillId="2" fontId="37" numFmtId="0" xfId="0" applyAlignment="1" applyBorder="1" applyFont="1">
      <alignment horizontal="center" readingOrder="0" shrinkToFit="0" vertical="center" wrapText="1"/>
    </xf>
    <xf borderId="4" fillId="5" fontId="15" numFmtId="0" xfId="0" applyAlignment="1" applyBorder="1" applyFont="1">
      <alignment horizontal="center" vertical="center"/>
    </xf>
    <xf borderId="4" fillId="4" fontId="10" numFmtId="0" xfId="0" applyAlignment="1" applyBorder="1" applyFont="1">
      <alignment horizontal="left" shrinkToFit="0" vertical="center" wrapText="1"/>
    </xf>
    <xf borderId="4" fillId="3" fontId="10" numFmtId="0" xfId="0" applyAlignment="1" applyBorder="1" applyFont="1">
      <alignment horizontal="left" shrinkToFit="0" vertical="center" wrapText="1"/>
    </xf>
    <xf borderId="4" fillId="3" fontId="10" numFmtId="0" xfId="0" applyAlignment="1" applyBorder="1" applyFont="1">
      <alignment vertical="center"/>
    </xf>
    <xf borderId="4" fillId="4" fontId="10" numFmtId="0" xfId="0" applyAlignment="1" applyBorder="1" applyFont="1">
      <alignment readingOrder="0" vertical="center"/>
    </xf>
    <xf borderId="4" fillId="11" fontId="10" numFmtId="0" xfId="0" applyAlignment="1" applyBorder="1" applyFont="1">
      <alignment horizontal="left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4" fillId="3" fontId="38" numFmtId="0" xfId="0" applyAlignment="1" applyBorder="1" applyFont="1">
      <alignment readingOrder="0" vertical="center"/>
    </xf>
    <xf borderId="4" fillId="3" fontId="39" numFmtId="0" xfId="0" applyAlignment="1" applyBorder="1" applyFont="1">
      <alignment vertical="center"/>
    </xf>
    <xf borderId="4" fillId="3" fontId="15" numFmtId="0" xfId="0" applyAlignment="1" applyBorder="1" applyFont="1">
      <alignment readingOrder="0" vertical="center"/>
    </xf>
    <xf borderId="4" fillId="5" fontId="10" numFmtId="0" xfId="0" applyAlignment="1" applyBorder="1" applyFont="1">
      <alignment horizontal="left" vertical="center"/>
    </xf>
    <xf borderId="4" fillId="5" fontId="12" numFmtId="0" xfId="0" applyAlignment="1" applyBorder="1" applyFont="1">
      <alignment shrinkToFit="0" vertical="center" wrapText="0"/>
    </xf>
    <xf borderId="4" fillId="5" fontId="12" numFmtId="0" xfId="0" applyAlignment="1" applyBorder="1" applyFont="1">
      <alignment vertical="center"/>
    </xf>
    <xf borderId="4" fillId="5" fontId="10" numFmtId="0" xfId="0" applyAlignment="1" applyBorder="1" applyFont="1">
      <alignment horizontal="left" vertical="center"/>
    </xf>
    <xf borderId="4" fillId="5" fontId="12" numFmtId="0" xfId="0" applyAlignment="1" applyBorder="1" applyFont="1">
      <alignment shrinkToFit="0" vertical="center" wrapText="0"/>
    </xf>
    <xf borderId="4" fillId="5" fontId="1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conversation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Statistics!$B$2</c:f>
            </c:strRef>
          </c:tx>
          <c:spPr>
            <a:solidFill>
              <a:schemeClr val="accent1"/>
            </a:solidFill>
          </c:spPr>
          <c:cat>
            <c:strRef>
              <c:f>Statistics!$A$3:$A$8</c:f>
            </c:strRef>
          </c:cat>
          <c:val>
            <c:numRef>
              <c:f>Statistics!$B$3:$B$8</c:f>
              <c:numCache/>
            </c:numRef>
          </c:val>
        </c:ser>
        <c:axId val="1054292159"/>
        <c:axId val="191989495"/>
      </c:barChart>
      <c:catAx>
        <c:axId val="105429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89495"/>
      </c:catAx>
      <c:valAx>
        <c:axId val="191989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29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Turn Rating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Statistics!$H$2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Statistics!$G$3:$G$7</c:f>
            </c:strRef>
          </c:cat>
          <c:val>
            <c:numRef>
              <c:f>Statistics!$H$3:$H$7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Rating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Statistics!$N$2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Statistics!$M$3:$M$7</c:f>
            </c:strRef>
          </c:cat>
          <c:val>
            <c:numRef>
              <c:f>Statistics!$N$3:$N$7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0</xdr:row>
      <xdr:rowOff>190500</xdr:rowOff>
    </xdr:from>
    <xdr:ext cx="3638550" cy="2286000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0</xdr:row>
      <xdr:rowOff>190500</xdr:rowOff>
    </xdr:from>
    <xdr:ext cx="3352800" cy="2095500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66675</xdr:colOff>
      <xdr:row>0</xdr:row>
      <xdr:rowOff>190500</xdr:rowOff>
    </xdr:from>
    <xdr:ext cx="3352800" cy="2095500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test.babeshop.ftech.ai/cms/products/2701" TargetMode="External"/><Relationship Id="rId3" Type="http://schemas.openxmlformats.org/officeDocument/2006/relationships/hyperlink" Target="https://minio.dev.ftech.ai/salebot-report-v1-de20ab19/c3cd9745da8eeec00f2fa7321ec1219d79cb20d54dcb1f00812ce30c339a5c1a.jpg" TargetMode="External"/><Relationship Id="rId4" Type="http://schemas.openxmlformats.org/officeDocument/2006/relationships/hyperlink" Target="https://minio.dev.ftech.ai/salebot-report-v1-de20ab19/dafa7e551126291e0abdf3ab33ba7dde8360d9b6f31c26b3239af6ed8cc1e043.jpg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shopgauvabingo/posts/252510459113319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inio.dev.ftech.ai/salebot-report-v1-de20ab19/34a2b8e48dae42cbbdc6b3d3f8a0ec3c700fafdded73bd10dd4da9f66a56230f.jpg" TargetMode="External"/><Relationship Id="rId2" Type="http://schemas.openxmlformats.org/officeDocument/2006/relationships/hyperlink" Target="https://minio.dev.ftech.ai/salebot-report-v1-de20ab19/f210fefc542da8a3936cd873cde2d44a72c30daeec500a47e0f9d81ee155e14e.jpg" TargetMode="External"/><Relationship Id="rId3" Type="http://schemas.openxmlformats.org/officeDocument/2006/relationships/hyperlink" Target="https://scontent.xx.fbcdn.net/v/t1.15752-9/116242358_749099509157676_4650915460028578483_n.jpg?_nc_cat=107&amp;_nc_sid=b96e70&amp;_nc_ohc=3iOHQsVoRiIAX9QFkR0&amp;_nc_ad=z-m&amp;_nc_cid=0&amp;_nc_ht=scontent.xx&amp;oh=2dd082c2e0546b4612cd3c6bfe86a8cb&amp;oe=5F44F8B3" TargetMode="External"/><Relationship Id="rId4" Type="http://schemas.openxmlformats.org/officeDocument/2006/relationships/hyperlink" Target="https://minio.dev.ftech.ai/salebot-report-v1-de20ab19/f6abb6c4b4fb057e8d7570affa62260513dd4a0edc5a8a751fddcd44f0f5fe1f.jpg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minio.dev.ftech.ai/salebot-report-v1-de20ab19/4fa14ab2a479af8d11ac97efd1b7e352b11687125fbecdd357abbffd77850a8c.jpg" TargetMode="External"/><Relationship Id="rId9" Type="http://schemas.openxmlformats.org/officeDocument/2006/relationships/hyperlink" Target="https://minio.dev.ftech.ai/salebot-report-v1-de20ab19/56d90bd1982da4119a5e47a8753d08e8d5d03e8e8617b4ead3e3a648c345ae85.jpg" TargetMode="External"/><Relationship Id="rId5" Type="http://schemas.openxmlformats.org/officeDocument/2006/relationships/hyperlink" Target="https://minio.dev.ftech.ai/salebot-report-v1-de20ab19/dffde745ddd3bb349e55266ef1af7c15583f80e21eeb0f5d9a6c5207f0709a28.png" TargetMode="External"/><Relationship Id="rId6" Type="http://schemas.openxmlformats.org/officeDocument/2006/relationships/hyperlink" Target="https://minio.dev.ftech.ai/salebot-report-v1-de20ab19/a55fb1d17a97ff608125a527d4359b6eb151eb17138907ad234e58cac24847d8.png" TargetMode="External"/><Relationship Id="rId7" Type="http://schemas.openxmlformats.org/officeDocument/2006/relationships/hyperlink" Target="https://minio.dev.ftech.ai/salebot-report-v1-de20ab19/feee4fc8e2a10b53753af3356b8f2dbdbed1a204f63041faee5711ef9575376c.jpg" TargetMode="External"/><Relationship Id="rId8" Type="http://schemas.openxmlformats.org/officeDocument/2006/relationships/hyperlink" Target="https://shopee.vn/GI%C6%AF%E1%BB%9CNG-NH%E1%BB%B0A-TR%E1%BA%BA-EM-HOLLA-i.16295857.4807420104?gclid=EAIaIQobChMI8NfSnsb06gIVGnZgCh1_NAbxEAQYASABEgIXBvD_Bw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minio.dev.ftech.ai/salebot-report-v1-de20ab19/2b70e1b20ad2c0cdd708212df8eee78a185183a363a4f71a30f030ad1abe3f9e.jpg" TargetMode="External"/><Relationship Id="rId3" Type="http://schemas.openxmlformats.org/officeDocument/2006/relationships/hyperlink" Target="https://minio.dev.ftech.ai/salebot-report-v1-de20ab19/ae5cee5ef5ca6404c2571da849d03287698e5de1b0f7089d898afed96cebac6d.jpg" TargetMode="External"/><Relationship Id="rId4" Type="http://schemas.openxmlformats.org/officeDocument/2006/relationships/hyperlink" Target="https://minio.dev.ftech.ai/salebot-report-v1-de20ab19/08a86131b10ef14dfc4b8bec44b04892f1192cd5419e68549c191eb3651222a7.jpg" TargetMode="External"/><Relationship Id="rId5" Type="http://schemas.openxmlformats.org/officeDocument/2006/relationships/hyperlink" Target="https://minio.dev.ftech.ai/salebot-report-v1-de20ab19/f70a507464d5e9f82c88c68fa892e0852b35c58e9cff1cba09c5883b15659001.jpg" TargetMode="External"/><Relationship Id="rId6" Type="http://schemas.openxmlformats.org/officeDocument/2006/relationships/hyperlink" Target="https://minio.dev.ftech.ai/salebot-report-v1-de20ab19/c2f28a0a3913bdc0e298c6c9a7ebd7ef946712da4171142b27cd7842b2bbe514.jpg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inio.dev.ftech.ai/salebot-report-v1-de20ab19/20f817329b03453beafbadc9eb3a1e75452eb2c1c11b50bc1554b5ea43b2aca4.p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est.babeshop.ftech.ai/cms/products/2660" TargetMode="External"/><Relationship Id="rId2" Type="http://schemas.openxmlformats.org/officeDocument/2006/relationships/hyperlink" Target="http://test.babeshop.ftech.ai/cms/products/2701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27.0"/>
    <col customWidth="1" min="6" max="6" width="14.14"/>
    <col customWidth="1" min="8" max="8" width="20.71"/>
    <col customWidth="1" min="11" max="11" width="27.29"/>
    <col customWidth="1" min="12" max="12" width="31.43"/>
    <col customWidth="1" min="21" max="21" width="23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1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33.75" customHeight="1">
      <c r="A3" s="12">
        <f t="shared" ref="A3:A27" si="1">if(left(D3,16)=left(D2,16),A2,A2+1)</f>
        <v>1</v>
      </c>
      <c r="B3" s="13" t="s">
        <v>23</v>
      </c>
      <c r="C3" s="14">
        <v>44039.76597504433</v>
      </c>
      <c r="D3" s="15" t="s">
        <v>24</v>
      </c>
      <c r="E3" s="16" t="s">
        <v>25</v>
      </c>
      <c r="F3" s="17" t="str">
        <f>IMAGE("")</f>
        <v/>
      </c>
      <c r="G3" s="18" t="s">
        <v>26</v>
      </c>
      <c r="H3" s="18"/>
      <c r="I3" s="18" t="s">
        <v>27</v>
      </c>
      <c r="J3" s="19" t="s">
        <v>28</v>
      </c>
      <c r="K3" s="18" t="s">
        <v>29</v>
      </c>
      <c r="L3" s="20"/>
      <c r="M3" s="20"/>
      <c r="N3" s="17"/>
      <c r="O3" s="21" t="s">
        <v>30</v>
      </c>
      <c r="P3" s="22"/>
      <c r="Q3" s="23" t="s">
        <v>31</v>
      </c>
      <c r="R3" s="22"/>
      <c r="S3" s="22"/>
      <c r="T3" s="22"/>
      <c r="U3" s="24"/>
      <c r="V3" s="22"/>
      <c r="W3" s="8"/>
      <c r="X3" s="25"/>
      <c r="Y3" s="25"/>
      <c r="Z3" s="25"/>
      <c r="AA3" s="25"/>
    </row>
    <row r="4" ht="69.75" customHeight="1">
      <c r="A4" s="12">
        <f t="shared" si="1"/>
        <v>1</v>
      </c>
      <c r="B4" s="13" t="s">
        <v>23</v>
      </c>
      <c r="C4" s="14">
        <v>44039.76625689874</v>
      </c>
      <c r="D4" s="15" t="s">
        <v>24</v>
      </c>
      <c r="E4" s="16" t="s">
        <v>32</v>
      </c>
      <c r="F4" s="17" t="str">
        <f>IMAGE("https://minio.dev.ftech.ai/salebot-report-v1-de20ab19/eef8c7acf2c9853ae0a98bbe35feddc1a311a856063b2f2083dfdb510482e151.jpg")</f>
        <v/>
      </c>
      <c r="G4" s="18" t="s">
        <v>33</v>
      </c>
      <c r="H4" s="26" t="s">
        <v>34</v>
      </c>
      <c r="I4" s="18" t="s">
        <v>35</v>
      </c>
      <c r="J4" s="19" t="s">
        <v>36</v>
      </c>
      <c r="K4" s="18" t="s">
        <v>37</v>
      </c>
      <c r="L4" s="26" t="s">
        <v>38</v>
      </c>
      <c r="M4" s="26" t="s">
        <v>39</v>
      </c>
      <c r="N4" s="17"/>
      <c r="O4" s="21" t="s">
        <v>31</v>
      </c>
      <c r="P4" s="22"/>
      <c r="Q4" s="27"/>
      <c r="R4" s="24"/>
      <c r="S4" s="24"/>
      <c r="T4" s="22"/>
      <c r="U4" s="28" t="s">
        <v>40</v>
      </c>
      <c r="V4" s="24"/>
      <c r="W4" s="8"/>
      <c r="X4" s="25"/>
      <c r="Y4" s="25"/>
      <c r="Z4" s="25"/>
      <c r="AA4" s="25"/>
    </row>
    <row r="5" ht="33.75" customHeight="1">
      <c r="A5" s="12">
        <f t="shared" si="1"/>
        <v>1</v>
      </c>
      <c r="B5" s="13" t="s">
        <v>23</v>
      </c>
      <c r="C5" s="14">
        <v>44039.76626577671</v>
      </c>
      <c r="D5" s="15" t="s">
        <v>24</v>
      </c>
      <c r="E5" s="16" t="s">
        <v>41</v>
      </c>
      <c r="F5" s="17" t="str">
        <f>IMAGE("")</f>
        <v/>
      </c>
      <c r="G5" s="18" t="s">
        <v>33</v>
      </c>
      <c r="H5" s="26" t="s">
        <v>42</v>
      </c>
      <c r="I5" s="18" t="s">
        <v>43</v>
      </c>
      <c r="J5" s="19" t="s">
        <v>44</v>
      </c>
      <c r="K5" s="18" t="s">
        <v>45</v>
      </c>
      <c r="L5" s="17"/>
      <c r="M5" s="17"/>
      <c r="N5" s="17"/>
      <c r="O5" s="21" t="s">
        <v>31</v>
      </c>
      <c r="P5" s="22"/>
      <c r="Q5" s="9"/>
      <c r="R5" s="22"/>
      <c r="S5" s="22"/>
      <c r="T5" s="22"/>
      <c r="U5" s="22"/>
      <c r="V5" s="22"/>
      <c r="W5" s="8"/>
      <c r="X5" s="25"/>
      <c r="Y5" s="25"/>
      <c r="Z5" s="25"/>
      <c r="AA5" s="25"/>
    </row>
    <row r="6" ht="33.75" customHeight="1">
      <c r="A6" s="11">
        <f t="shared" si="1"/>
        <v>2</v>
      </c>
      <c r="B6" s="29" t="s">
        <v>23</v>
      </c>
      <c r="C6" s="30">
        <v>44039.71540019721</v>
      </c>
      <c r="D6" s="31" t="s">
        <v>46</v>
      </c>
      <c r="E6" s="32" t="s">
        <v>25</v>
      </c>
      <c r="F6" s="33" t="str">
        <f t="shared" ref="F6:F7" si="2">image("")</f>
        <v/>
      </c>
      <c r="G6" s="34" t="s">
        <v>26</v>
      </c>
      <c r="H6" s="34"/>
      <c r="I6" s="34" t="s">
        <v>27</v>
      </c>
      <c r="J6" s="35" t="s">
        <v>28</v>
      </c>
      <c r="K6" s="34" t="s">
        <v>47</v>
      </c>
      <c r="L6" s="33"/>
      <c r="M6" s="33"/>
      <c r="N6" s="33"/>
      <c r="O6" s="36" t="s">
        <v>30</v>
      </c>
      <c r="P6" s="37"/>
      <c r="Q6" s="38" t="s">
        <v>31</v>
      </c>
      <c r="R6" s="37"/>
      <c r="S6" s="37"/>
      <c r="T6" s="37"/>
      <c r="U6" s="39"/>
      <c r="V6" s="37"/>
      <c r="W6" s="8"/>
      <c r="X6" s="25"/>
      <c r="Y6" s="25"/>
      <c r="Z6" s="25"/>
      <c r="AA6" s="25"/>
    </row>
    <row r="7" ht="50.25" customHeight="1">
      <c r="A7" s="11">
        <f t="shared" si="1"/>
        <v>2</v>
      </c>
      <c r="B7" s="29" t="s">
        <v>23</v>
      </c>
      <c r="C7" s="30">
        <v>44039.71541070504</v>
      </c>
      <c r="D7" s="31" t="s">
        <v>46</v>
      </c>
      <c r="E7" s="32" t="s">
        <v>48</v>
      </c>
      <c r="F7" s="33" t="str">
        <f t="shared" si="2"/>
        <v/>
      </c>
      <c r="G7" s="34" t="s">
        <v>33</v>
      </c>
      <c r="H7" s="40" t="s">
        <v>49</v>
      </c>
      <c r="I7" s="34" t="s">
        <v>50</v>
      </c>
      <c r="J7" s="35" t="s">
        <v>51</v>
      </c>
      <c r="K7" s="40" t="s">
        <v>52</v>
      </c>
      <c r="L7" s="40" t="s">
        <v>53</v>
      </c>
      <c r="M7" s="33"/>
      <c r="N7" s="40" t="s">
        <v>54</v>
      </c>
      <c r="O7" s="36" t="s">
        <v>31</v>
      </c>
      <c r="P7" s="37"/>
      <c r="Q7" s="9"/>
      <c r="R7" s="37"/>
      <c r="S7" s="37"/>
      <c r="T7" s="37"/>
      <c r="U7" s="39"/>
      <c r="V7" s="37"/>
      <c r="W7" s="8"/>
      <c r="X7" s="25"/>
      <c r="Y7" s="25"/>
      <c r="Z7" s="25"/>
      <c r="AA7" s="25"/>
    </row>
    <row r="8" ht="33.75" customHeight="1">
      <c r="A8" s="12">
        <f t="shared" si="1"/>
        <v>3</v>
      </c>
      <c r="B8" s="13" t="s">
        <v>23</v>
      </c>
      <c r="C8" s="14">
        <v>44039.62418384963</v>
      </c>
      <c r="D8" s="15" t="s">
        <v>55</v>
      </c>
      <c r="E8" s="16" t="s">
        <v>25</v>
      </c>
      <c r="F8" s="17" t="str">
        <f t="shared" ref="F8:F10" si="3">IMAGE("")</f>
        <v/>
      </c>
      <c r="G8" s="18" t="s">
        <v>26</v>
      </c>
      <c r="H8" s="18"/>
      <c r="I8" s="18" t="s">
        <v>27</v>
      </c>
      <c r="J8" s="19" t="s">
        <v>28</v>
      </c>
      <c r="K8" s="18" t="s">
        <v>56</v>
      </c>
      <c r="L8" s="20"/>
      <c r="M8" s="20"/>
      <c r="N8" s="17"/>
      <c r="O8" s="21" t="s">
        <v>30</v>
      </c>
      <c r="P8" s="22"/>
      <c r="Q8" s="23" t="s">
        <v>30</v>
      </c>
      <c r="R8" s="22"/>
      <c r="S8" s="22"/>
      <c r="T8" s="22"/>
      <c r="U8" s="24"/>
      <c r="V8" s="24"/>
      <c r="W8" s="8"/>
      <c r="X8" s="25"/>
      <c r="Y8" s="25"/>
      <c r="Z8" s="25"/>
      <c r="AA8" s="25"/>
    </row>
    <row r="9" ht="33.75" customHeight="1">
      <c r="A9" s="12">
        <f t="shared" si="1"/>
        <v>3</v>
      </c>
      <c r="B9" s="13" t="s">
        <v>23</v>
      </c>
      <c r="C9" s="14">
        <v>44039.63968396108</v>
      </c>
      <c r="D9" s="15" t="s">
        <v>55</v>
      </c>
      <c r="E9" s="16" t="s">
        <v>57</v>
      </c>
      <c r="F9" s="17" t="str">
        <f t="shared" si="3"/>
        <v/>
      </c>
      <c r="G9" s="18" t="s">
        <v>33</v>
      </c>
      <c r="H9" s="18" t="s">
        <v>58</v>
      </c>
      <c r="I9" s="18" t="s">
        <v>35</v>
      </c>
      <c r="J9" s="19" t="s">
        <v>28</v>
      </c>
      <c r="K9" s="26" t="s">
        <v>59</v>
      </c>
      <c r="L9" s="26" t="s">
        <v>60</v>
      </c>
      <c r="M9" s="17"/>
      <c r="N9" s="17"/>
      <c r="O9" s="21" t="s">
        <v>30</v>
      </c>
      <c r="P9" s="22"/>
      <c r="Q9" s="27"/>
      <c r="R9" s="22"/>
      <c r="S9" s="22"/>
      <c r="T9" s="22"/>
      <c r="U9" s="24"/>
      <c r="V9" s="22"/>
      <c r="W9" s="8"/>
      <c r="X9" s="25"/>
      <c r="Y9" s="25"/>
      <c r="Z9" s="25"/>
      <c r="AA9" s="25"/>
    </row>
    <row r="10" ht="33.75" customHeight="1">
      <c r="A10" s="12">
        <f t="shared" si="1"/>
        <v>3</v>
      </c>
      <c r="B10" s="13" t="s">
        <v>23</v>
      </c>
      <c r="C10" s="14">
        <v>44039.64269946959</v>
      </c>
      <c r="D10" s="15" t="s">
        <v>55</v>
      </c>
      <c r="E10" s="16" t="s">
        <v>61</v>
      </c>
      <c r="F10" s="17" t="str">
        <f t="shared" si="3"/>
        <v/>
      </c>
      <c r="G10" s="18" t="s">
        <v>33</v>
      </c>
      <c r="H10" s="26" t="s">
        <v>62</v>
      </c>
      <c r="I10" s="18" t="s">
        <v>35</v>
      </c>
      <c r="J10" s="19" t="s">
        <v>36</v>
      </c>
      <c r="K10" s="18" t="s">
        <v>63</v>
      </c>
      <c r="L10" s="26" t="s">
        <v>64</v>
      </c>
      <c r="M10" s="17"/>
      <c r="N10" s="17"/>
      <c r="O10" s="21" t="s">
        <v>30</v>
      </c>
      <c r="P10" s="22"/>
      <c r="Q10" s="27"/>
      <c r="R10" s="24"/>
      <c r="S10" s="22"/>
      <c r="T10" s="22"/>
      <c r="U10" s="24"/>
      <c r="V10" s="22"/>
      <c r="W10" s="8"/>
      <c r="X10" s="25"/>
      <c r="Y10" s="25"/>
      <c r="Z10" s="25"/>
      <c r="AA10" s="25"/>
    </row>
    <row r="11" ht="33.75" customHeight="1">
      <c r="A11" s="12">
        <f t="shared" si="1"/>
        <v>3</v>
      </c>
      <c r="B11" s="13" t="s">
        <v>23</v>
      </c>
      <c r="C11" s="14">
        <v>44039.64286316025</v>
      </c>
      <c r="D11" s="15" t="s">
        <v>55</v>
      </c>
      <c r="E11" s="41" t="s">
        <v>65</v>
      </c>
      <c r="F11" s="17" t="str">
        <f>IMAGE("https://minio.dev.ftech.ai/salebot-report-v1-de20ab19/c3cd9745da8eeec00f2fa7321ec1219d79cb20d54dcb1f00812ce30c339a5c1a.jpg")</f>
        <v/>
      </c>
      <c r="G11" s="18" t="s">
        <v>66</v>
      </c>
      <c r="H11" s="18" t="s">
        <v>67</v>
      </c>
      <c r="I11" s="18" t="s">
        <v>68</v>
      </c>
      <c r="J11" s="19" t="s">
        <v>69</v>
      </c>
      <c r="K11" s="18" t="s">
        <v>70</v>
      </c>
      <c r="L11" s="18" t="s">
        <v>71</v>
      </c>
      <c r="M11" s="18" t="s">
        <v>72</v>
      </c>
      <c r="N11" s="17"/>
      <c r="O11" s="21" t="s">
        <v>30</v>
      </c>
      <c r="P11" s="24"/>
      <c r="Q11" s="27"/>
      <c r="R11" s="24"/>
      <c r="S11" s="22"/>
      <c r="T11" s="22"/>
      <c r="U11" s="24"/>
      <c r="V11" s="22"/>
      <c r="W11" s="8"/>
      <c r="X11" s="25"/>
      <c r="Y11" s="25"/>
      <c r="Z11" s="25"/>
      <c r="AA11" s="25"/>
    </row>
    <row r="12" ht="33.75" customHeight="1">
      <c r="A12" s="12">
        <f t="shared" si="1"/>
        <v>3</v>
      </c>
      <c r="B12" s="13" t="s">
        <v>23</v>
      </c>
      <c r="C12" s="14">
        <v>44039.6437463757</v>
      </c>
      <c r="D12" s="15" t="s">
        <v>55</v>
      </c>
      <c r="E12" s="16" t="s">
        <v>73</v>
      </c>
      <c r="F12" s="17" t="str">
        <f t="shared" ref="F12:F13" si="4">IMAGE("")</f>
        <v/>
      </c>
      <c r="G12" s="18" t="s">
        <v>33</v>
      </c>
      <c r="H12" s="26" t="s">
        <v>74</v>
      </c>
      <c r="I12" s="18" t="s">
        <v>35</v>
      </c>
      <c r="J12" s="19" t="s">
        <v>36</v>
      </c>
      <c r="K12" s="18" t="s">
        <v>75</v>
      </c>
      <c r="L12" s="26" t="s">
        <v>71</v>
      </c>
      <c r="M12" s="17"/>
      <c r="N12" s="17"/>
      <c r="O12" s="21" t="s">
        <v>30</v>
      </c>
      <c r="P12" s="22"/>
      <c r="Q12" s="27"/>
      <c r="R12" s="22"/>
      <c r="S12" s="22"/>
      <c r="T12" s="22"/>
      <c r="U12" s="22"/>
      <c r="V12" s="22"/>
      <c r="W12" s="8"/>
      <c r="X12" s="25"/>
      <c r="Y12" s="25"/>
      <c r="Z12" s="25"/>
      <c r="AA12" s="25"/>
    </row>
    <row r="13" ht="33.75" customHeight="1">
      <c r="A13" s="12">
        <f t="shared" si="1"/>
        <v>3</v>
      </c>
      <c r="B13" s="13" t="s">
        <v>23</v>
      </c>
      <c r="C13" s="14">
        <v>44039.64375470561</v>
      </c>
      <c r="D13" s="15" t="s">
        <v>55</v>
      </c>
      <c r="E13" s="16" t="s">
        <v>76</v>
      </c>
      <c r="F13" s="17" t="str">
        <f t="shared" si="4"/>
        <v/>
      </c>
      <c r="G13" s="18" t="s">
        <v>33</v>
      </c>
      <c r="H13" s="18" t="s">
        <v>77</v>
      </c>
      <c r="I13" s="18" t="s">
        <v>35</v>
      </c>
      <c r="J13" s="19" t="s">
        <v>36</v>
      </c>
      <c r="K13" s="18" t="s">
        <v>78</v>
      </c>
      <c r="L13" s="18" t="s">
        <v>71</v>
      </c>
      <c r="M13" s="20"/>
      <c r="N13" s="26" t="s">
        <v>79</v>
      </c>
      <c r="O13" s="21" t="s">
        <v>31</v>
      </c>
      <c r="P13" s="22"/>
      <c r="Q13" s="9"/>
      <c r="R13" s="24"/>
      <c r="S13" s="22"/>
      <c r="T13" s="22"/>
      <c r="U13" s="42" t="s">
        <v>80</v>
      </c>
      <c r="V13" s="22"/>
      <c r="W13" s="8"/>
      <c r="X13" s="25"/>
      <c r="Y13" s="25"/>
      <c r="Z13" s="25"/>
      <c r="AA13" s="25"/>
    </row>
    <row r="14" ht="77.25" customHeight="1">
      <c r="A14" s="11">
        <f t="shared" si="1"/>
        <v>4</v>
      </c>
      <c r="B14" s="29" t="s">
        <v>23</v>
      </c>
      <c r="C14" s="30">
        <v>44039.63671312623</v>
      </c>
      <c r="D14" s="31" t="s">
        <v>81</v>
      </c>
      <c r="E14" s="43" t="s">
        <v>82</v>
      </c>
      <c r="F14" s="33" t="str">
        <f t="shared" ref="F14:F16" si="5">image("")</f>
        <v/>
      </c>
      <c r="G14" s="34" t="s">
        <v>33</v>
      </c>
      <c r="H14" s="34" t="s">
        <v>83</v>
      </c>
      <c r="I14" s="34" t="s">
        <v>84</v>
      </c>
      <c r="J14" s="35" t="s">
        <v>51</v>
      </c>
      <c r="K14" s="44"/>
      <c r="L14" s="40" t="s">
        <v>85</v>
      </c>
      <c r="M14" s="33"/>
      <c r="N14" s="33"/>
      <c r="O14" s="39" t="s">
        <v>86</v>
      </c>
      <c r="P14" s="37"/>
      <c r="Q14" s="38" t="s">
        <v>31</v>
      </c>
      <c r="R14" s="39"/>
      <c r="S14" s="37"/>
      <c r="T14" s="37"/>
      <c r="U14" s="39" t="s">
        <v>87</v>
      </c>
      <c r="V14" s="37"/>
      <c r="W14" s="8"/>
      <c r="X14" s="25"/>
      <c r="Y14" s="25"/>
      <c r="Z14" s="25"/>
      <c r="AA14" s="25"/>
    </row>
    <row r="15" ht="63.75" customHeight="1">
      <c r="A15" s="11">
        <f t="shared" si="1"/>
        <v>4</v>
      </c>
      <c r="B15" s="29" t="s">
        <v>23</v>
      </c>
      <c r="C15" s="30">
        <v>44039.63698869176</v>
      </c>
      <c r="D15" s="31" t="s">
        <v>81</v>
      </c>
      <c r="E15" s="32" t="s">
        <v>88</v>
      </c>
      <c r="F15" s="33" t="str">
        <f t="shared" si="5"/>
        <v/>
      </c>
      <c r="G15" s="34" t="s">
        <v>89</v>
      </c>
      <c r="H15" s="40" t="s">
        <v>90</v>
      </c>
      <c r="I15" s="34" t="s">
        <v>50</v>
      </c>
      <c r="J15" s="35" t="s">
        <v>44</v>
      </c>
      <c r="K15" s="33"/>
      <c r="L15" s="40" t="s">
        <v>91</v>
      </c>
      <c r="M15" s="33"/>
      <c r="N15" s="33"/>
      <c r="O15" s="39" t="s">
        <v>86</v>
      </c>
      <c r="P15" s="37"/>
      <c r="Q15" s="27"/>
      <c r="R15" s="37"/>
      <c r="S15" s="37"/>
      <c r="T15" s="37"/>
      <c r="U15" s="37"/>
      <c r="V15" s="37"/>
      <c r="W15" s="8"/>
      <c r="X15" s="25"/>
      <c r="Y15" s="25"/>
      <c r="Z15" s="25"/>
      <c r="AA15" s="25"/>
    </row>
    <row r="16" ht="40.5" customHeight="1">
      <c r="A16" s="11">
        <f t="shared" si="1"/>
        <v>4</v>
      </c>
      <c r="B16" s="29" t="s">
        <v>23</v>
      </c>
      <c r="C16" s="30">
        <v>44039.63699542756</v>
      </c>
      <c r="D16" s="31" t="s">
        <v>81</v>
      </c>
      <c r="E16" s="32" t="s">
        <v>92</v>
      </c>
      <c r="F16" s="33" t="str">
        <f t="shared" si="5"/>
        <v/>
      </c>
      <c r="G16" s="34" t="s">
        <v>93</v>
      </c>
      <c r="H16" s="34"/>
      <c r="I16" s="34" t="s">
        <v>94</v>
      </c>
      <c r="J16" s="35" t="s">
        <v>36</v>
      </c>
      <c r="K16" s="40" t="s">
        <v>95</v>
      </c>
      <c r="L16" s="44"/>
      <c r="M16" s="33"/>
      <c r="N16" s="33"/>
      <c r="O16" s="39" t="s">
        <v>31</v>
      </c>
      <c r="P16" s="37"/>
      <c r="Q16" s="9"/>
      <c r="R16" s="37"/>
      <c r="S16" s="37"/>
      <c r="T16" s="37"/>
      <c r="U16" s="37"/>
      <c r="V16" s="37"/>
      <c r="W16" s="8"/>
      <c r="X16" s="25"/>
      <c r="Y16" s="25"/>
      <c r="Z16" s="25"/>
      <c r="AA16" s="25"/>
    </row>
    <row r="17" ht="33.75" customHeight="1">
      <c r="A17" s="12">
        <f t="shared" si="1"/>
        <v>5</v>
      </c>
      <c r="B17" s="13" t="s">
        <v>23</v>
      </c>
      <c r="C17" s="14">
        <v>44039.49829326144</v>
      </c>
      <c r="D17" s="15" t="s">
        <v>96</v>
      </c>
      <c r="E17" s="16" t="s">
        <v>25</v>
      </c>
      <c r="F17" s="17" t="str">
        <f>IMAGE("")</f>
        <v/>
      </c>
      <c r="G17" s="18" t="s">
        <v>26</v>
      </c>
      <c r="H17" s="18"/>
      <c r="I17" s="18" t="s">
        <v>27</v>
      </c>
      <c r="J17" s="19" t="s">
        <v>28</v>
      </c>
      <c r="K17" s="18" t="s">
        <v>97</v>
      </c>
      <c r="L17" s="20"/>
      <c r="M17" s="20"/>
      <c r="N17" s="17"/>
      <c r="O17" s="24" t="s">
        <v>30</v>
      </c>
      <c r="P17" s="22"/>
      <c r="Q17" s="23" t="s">
        <v>30</v>
      </c>
      <c r="R17" s="22"/>
      <c r="S17" s="22"/>
      <c r="T17" s="22"/>
      <c r="U17" s="24" t="s">
        <v>98</v>
      </c>
      <c r="V17" s="22"/>
      <c r="W17" s="8"/>
      <c r="X17" s="25"/>
      <c r="Y17" s="25"/>
      <c r="Z17" s="25"/>
      <c r="AA17" s="25"/>
    </row>
    <row r="18" ht="33.75" customHeight="1">
      <c r="A18" s="12">
        <f t="shared" si="1"/>
        <v>5</v>
      </c>
      <c r="B18" s="13" t="s">
        <v>23</v>
      </c>
      <c r="C18" s="14">
        <v>44039.49834571863</v>
      </c>
      <c r="D18" s="15" t="s">
        <v>96</v>
      </c>
      <c r="E18" s="16" t="s">
        <v>99</v>
      </c>
      <c r="F18" s="17" t="str">
        <f>IMAGE("https://minio.dev.ftech.ai/salebot-report-v1-de20ab19/dafa7e551126291e0abdf3ab33ba7dde8360d9b6f31c26b3239af6ed8cc1e043.jpg")</f>
        <v/>
      </c>
      <c r="G18" s="18" t="s">
        <v>33</v>
      </c>
      <c r="H18" s="45" t="s">
        <v>100</v>
      </c>
      <c r="I18" s="18" t="s">
        <v>43</v>
      </c>
      <c r="J18" s="19" t="s">
        <v>44</v>
      </c>
      <c r="K18" s="18" t="s">
        <v>45</v>
      </c>
      <c r="L18" s="17"/>
      <c r="M18" s="26" t="s">
        <v>101</v>
      </c>
      <c r="N18" s="17"/>
      <c r="O18" s="24" t="s">
        <v>30</v>
      </c>
      <c r="P18" s="22"/>
      <c r="Q18" s="9"/>
      <c r="R18" s="24"/>
      <c r="S18" s="22"/>
      <c r="T18" s="22"/>
      <c r="U18" s="42"/>
      <c r="V18" s="22"/>
      <c r="W18" s="8"/>
      <c r="X18" s="25"/>
      <c r="Y18" s="25"/>
      <c r="Z18" s="25"/>
      <c r="AA18" s="25"/>
    </row>
    <row r="19" ht="33.75" customHeight="1">
      <c r="A19" s="11">
        <f t="shared" si="1"/>
        <v>6</v>
      </c>
      <c r="B19" s="29" t="s">
        <v>23</v>
      </c>
      <c r="C19" s="30">
        <v>44039.45815833153</v>
      </c>
      <c r="D19" s="31" t="s">
        <v>102</v>
      </c>
      <c r="E19" s="32" t="s">
        <v>25</v>
      </c>
      <c r="F19" s="33" t="str">
        <f t="shared" ref="F19:F21" si="6">image("")</f>
        <v/>
      </c>
      <c r="G19" s="34" t="s">
        <v>26</v>
      </c>
      <c r="H19" s="34"/>
      <c r="I19" s="34" t="s">
        <v>27</v>
      </c>
      <c r="J19" s="35" t="s">
        <v>28</v>
      </c>
      <c r="K19" s="40" t="s">
        <v>103</v>
      </c>
      <c r="L19" s="44"/>
      <c r="M19" s="33"/>
      <c r="N19" s="33"/>
      <c r="O19" s="39" t="s">
        <v>30</v>
      </c>
      <c r="P19" s="39"/>
      <c r="Q19" s="38" t="s">
        <v>30</v>
      </c>
      <c r="R19" s="39"/>
      <c r="S19" s="37"/>
      <c r="T19" s="37"/>
      <c r="U19" s="39"/>
      <c r="V19" s="37"/>
      <c r="W19" s="8"/>
      <c r="X19" s="25"/>
      <c r="Y19" s="25"/>
      <c r="Z19" s="25"/>
      <c r="AA19" s="25"/>
    </row>
    <row r="20" ht="33.75" customHeight="1">
      <c r="A20" s="11">
        <f t="shared" si="1"/>
        <v>6</v>
      </c>
      <c r="B20" s="29" t="s">
        <v>23</v>
      </c>
      <c r="C20" s="30">
        <v>44039.46225742011</v>
      </c>
      <c r="D20" s="31" t="s">
        <v>102</v>
      </c>
      <c r="E20" s="32" t="s">
        <v>25</v>
      </c>
      <c r="F20" s="33" t="str">
        <f t="shared" si="6"/>
        <v/>
      </c>
      <c r="G20" s="34" t="s">
        <v>26</v>
      </c>
      <c r="H20" s="34"/>
      <c r="I20" s="34" t="s">
        <v>27</v>
      </c>
      <c r="J20" s="35" t="s">
        <v>36</v>
      </c>
      <c r="K20" s="40" t="s">
        <v>103</v>
      </c>
      <c r="L20" s="44"/>
      <c r="M20" s="33"/>
      <c r="N20" s="33"/>
      <c r="O20" s="39" t="s">
        <v>30</v>
      </c>
      <c r="P20" s="37"/>
      <c r="Q20" s="27"/>
      <c r="R20" s="39"/>
      <c r="S20" s="37"/>
      <c r="T20" s="37"/>
      <c r="U20" s="46"/>
      <c r="V20" s="37"/>
      <c r="W20" s="8"/>
      <c r="X20" s="25"/>
      <c r="Y20" s="25"/>
      <c r="Z20" s="25"/>
      <c r="AA20" s="25"/>
    </row>
    <row r="21" ht="33.75" customHeight="1">
      <c r="A21" s="11">
        <f t="shared" si="1"/>
        <v>6</v>
      </c>
      <c r="B21" s="29" t="s">
        <v>23</v>
      </c>
      <c r="C21" s="30">
        <v>44039.46226533433</v>
      </c>
      <c r="D21" s="31" t="s">
        <v>102</v>
      </c>
      <c r="E21" s="32" t="s">
        <v>104</v>
      </c>
      <c r="F21" s="33" t="str">
        <f t="shared" si="6"/>
        <v/>
      </c>
      <c r="G21" s="34" t="s">
        <v>93</v>
      </c>
      <c r="H21" s="40" t="s">
        <v>105</v>
      </c>
      <c r="I21" s="34" t="s">
        <v>94</v>
      </c>
      <c r="J21" s="35" t="s">
        <v>36</v>
      </c>
      <c r="K21" s="40" t="s">
        <v>95</v>
      </c>
      <c r="L21" s="33"/>
      <c r="M21" s="33"/>
      <c r="N21" s="33"/>
      <c r="O21" s="39" t="s">
        <v>30</v>
      </c>
      <c r="P21" s="37"/>
      <c r="Q21" s="9"/>
      <c r="R21" s="37"/>
      <c r="S21" s="37"/>
      <c r="T21" s="37"/>
      <c r="U21" s="39"/>
      <c r="V21" s="37"/>
      <c r="W21" s="8"/>
      <c r="X21" s="25"/>
      <c r="Y21" s="25"/>
      <c r="Z21" s="25"/>
      <c r="AA21" s="25"/>
    </row>
    <row r="22" ht="33.75" customHeight="1">
      <c r="A22" s="12">
        <f t="shared" si="1"/>
        <v>7</v>
      </c>
      <c r="B22" s="13" t="s">
        <v>23</v>
      </c>
      <c r="C22" s="14">
        <v>44039.4567344765</v>
      </c>
      <c r="D22" s="15" t="s">
        <v>106</v>
      </c>
      <c r="E22" s="16" t="s">
        <v>25</v>
      </c>
      <c r="F22" s="17" t="str">
        <f t="shared" ref="F22:F23" si="7">IMAGE("")</f>
        <v/>
      </c>
      <c r="G22" s="18" t="s">
        <v>26</v>
      </c>
      <c r="H22" s="26"/>
      <c r="I22" s="18" t="s">
        <v>27</v>
      </c>
      <c r="J22" s="19" t="s">
        <v>28</v>
      </c>
      <c r="K22" s="18" t="s">
        <v>107</v>
      </c>
      <c r="L22" s="17"/>
      <c r="M22" s="17"/>
      <c r="N22" s="17"/>
      <c r="O22" s="21" t="s">
        <v>30</v>
      </c>
      <c r="P22" s="22"/>
      <c r="Q22" s="23" t="s">
        <v>86</v>
      </c>
      <c r="R22" s="22"/>
      <c r="S22" s="22"/>
      <c r="T22" s="22"/>
      <c r="U22" s="22"/>
      <c r="V22" s="22"/>
      <c r="W22" s="8"/>
      <c r="X22" s="25"/>
      <c r="Y22" s="25"/>
      <c r="Z22" s="25"/>
      <c r="AA22" s="25"/>
    </row>
    <row r="23" ht="33.75" customHeight="1">
      <c r="A23" s="12">
        <f t="shared" si="1"/>
        <v>7</v>
      </c>
      <c r="B23" s="13" t="s">
        <v>23</v>
      </c>
      <c r="C23" s="14">
        <v>44039.45673581668</v>
      </c>
      <c r="D23" s="15" t="s">
        <v>106</v>
      </c>
      <c r="E23" s="16" t="s">
        <v>108</v>
      </c>
      <c r="F23" s="17" t="str">
        <f t="shared" si="7"/>
        <v/>
      </c>
      <c r="G23" s="18" t="s">
        <v>33</v>
      </c>
      <c r="H23" s="18" t="s">
        <v>109</v>
      </c>
      <c r="I23" s="18" t="s">
        <v>84</v>
      </c>
      <c r="J23" s="19" t="s">
        <v>44</v>
      </c>
      <c r="K23" s="20"/>
      <c r="L23" s="18" t="s">
        <v>110</v>
      </c>
      <c r="M23" s="20"/>
      <c r="N23" s="17"/>
      <c r="O23" s="21" t="s">
        <v>86</v>
      </c>
      <c r="P23" s="22"/>
      <c r="Q23" s="9"/>
      <c r="R23" s="24"/>
      <c r="S23" s="24"/>
      <c r="T23" s="22"/>
      <c r="U23" s="24"/>
      <c r="V23" s="22"/>
      <c r="W23" s="8"/>
      <c r="X23" s="25"/>
      <c r="Y23" s="25"/>
      <c r="Z23" s="25"/>
      <c r="AA23" s="25"/>
    </row>
    <row r="24" ht="33.75" customHeight="1">
      <c r="A24" s="11">
        <f t="shared" si="1"/>
        <v>8</v>
      </c>
      <c r="B24" s="29" t="s">
        <v>23</v>
      </c>
      <c r="C24" s="30">
        <v>44039.45535682184</v>
      </c>
      <c r="D24" s="31" t="s">
        <v>111</v>
      </c>
      <c r="E24" s="32" t="s">
        <v>112</v>
      </c>
      <c r="F24" s="33" t="str">
        <f>image("")</f>
        <v/>
      </c>
      <c r="G24" s="34" t="s">
        <v>113</v>
      </c>
      <c r="H24" s="34"/>
      <c r="I24" s="34" t="s">
        <v>27</v>
      </c>
      <c r="J24" s="35" t="s">
        <v>36</v>
      </c>
      <c r="K24" s="34" t="s">
        <v>114</v>
      </c>
      <c r="L24" s="44"/>
      <c r="M24" s="33"/>
      <c r="N24" s="33"/>
      <c r="O24" s="36" t="s">
        <v>30</v>
      </c>
      <c r="P24" s="39"/>
      <c r="Q24" s="39" t="s">
        <v>115</v>
      </c>
      <c r="R24" s="37"/>
      <c r="S24" s="39"/>
      <c r="T24" s="37"/>
      <c r="U24" s="46"/>
      <c r="V24" s="37"/>
      <c r="W24" s="8"/>
      <c r="X24" s="25"/>
      <c r="Y24" s="25"/>
      <c r="Z24" s="25"/>
      <c r="AA24" s="25"/>
    </row>
    <row r="25" ht="33.75" customHeight="1">
      <c r="A25" s="12">
        <f t="shared" si="1"/>
        <v>9</v>
      </c>
      <c r="B25" s="13" t="s">
        <v>23</v>
      </c>
      <c r="C25" s="14">
        <v>44039.40335020902</v>
      </c>
      <c r="D25" s="15" t="s">
        <v>116</v>
      </c>
      <c r="E25" s="16" t="s">
        <v>117</v>
      </c>
      <c r="F25" s="17" t="str">
        <f>IMAGE("")</f>
        <v/>
      </c>
      <c r="G25" s="18" t="s">
        <v>33</v>
      </c>
      <c r="H25" s="18" t="s">
        <v>118</v>
      </c>
      <c r="I25" s="18" t="s">
        <v>43</v>
      </c>
      <c r="J25" s="19" t="s">
        <v>51</v>
      </c>
      <c r="K25" s="18" t="s">
        <v>45</v>
      </c>
      <c r="L25" s="17"/>
      <c r="M25" s="17"/>
      <c r="N25" s="26" t="s">
        <v>54</v>
      </c>
      <c r="O25" s="21" t="s">
        <v>30</v>
      </c>
      <c r="P25" s="22"/>
      <c r="Q25" s="24" t="s">
        <v>30</v>
      </c>
      <c r="R25" s="22"/>
      <c r="S25" s="22"/>
      <c r="T25" s="22"/>
      <c r="U25" s="24" t="s">
        <v>119</v>
      </c>
      <c r="V25" s="22"/>
      <c r="W25" s="8"/>
      <c r="X25" s="25"/>
      <c r="Y25" s="25"/>
      <c r="Z25" s="25"/>
      <c r="AA25" s="25"/>
    </row>
    <row r="26" ht="33.75" customHeight="1">
      <c r="A26" s="11">
        <f t="shared" si="1"/>
        <v>10</v>
      </c>
      <c r="B26" s="29" t="s">
        <v>23</v>
      </c>
      <c r="C26" s="30">
        <v>44039.39250643436</v>
      </c>
      <c r="D26" s="31" t="s">
        <v>120</v>
      </c>
      <c r="E26" s="32" t="s">
        <v>121</v>
      </c>
      <c r="F26" s="33" t="str">
        <f>image("")</f>
        <v/>
      </c>
      <c r="G26" s="34" t="s">
        <v>122</v>
      </c>
      <c r="H26" s="40" t="s">
        <v>123</v>
      </c>
      <c r="I26" s="34" t="s">
        <v>124</v>
      </c>
      <c r="J26" s="35" t="s">
        <v>36</v>
      </c>
      <c r="K26" s="40" t="s">
        <v>125</v>
      </c>
      <c r="L26" s="33"/>
      <c r="M26" s="33"/>
      <c r="N26" s="33"/>
      <c r="O26" s="36" t="s">
        <v>30</v>
      </c>
      <c r="P26" s="37"/>
      <c r="Q26" s="39" t="s">
        <v>30</v>
      </c>
      <c r="R26" s="39"/>
      <c r="S26" s="37"/>
      <c r="T26" s="37"/>
      <c r="U26" s="46"/>
      <c r="V26" s="37"/>
      <c r="W26" s="8"/>
      <c r="X26" s="25"/>
      <c r="Y26" s="25"/>
      <c r="Z26" s="25"/>
      <c r="AA26" s="25"/>
    </row>
    <row r="27" ht="33.75" customHeight="1">
      <c r="A27" s="12">
        <f t="shared" si="1"/>
        <v>11</v>
      </c>
      <c r="B27" s="13" t="s">
        <v>23</v>
      </c>
      <c r="C27" s="14">
        <v>44039.3683094577</v>
      </c>
      <c r="D27" s="15" t="s">
        <v>126</v>
      </c>
      <c r="E27" s="16" t="s">
        <v>127</v>
      </c>
      <c r="F27" s="17" t="str">
        <f>IMAGE("")</f>
        <v/>
      </c>
      <c r="G27" s="18" t="s">
        <v>33</v>
      </c>
      <c r="H27" s="26" t="s">
        <v>128</v>
      </c>
      <c r="I27" s="18" t="s">
        <v>84</v>
      </c>
      <c r="J27" s="19" t="s">
        <v>44</v>
      </c>
      <c r="K27" s="20"/>
      <c r="L27" s="26" t="s">
        <v>129</v>
      </c>
      <c r="M27" s="17"/>
      <c r="N27" s="17"/>
      <c r="O27" s="21" t="s">
        <v>31</v>
      </c>
      <c r="P27" s="22"/>
      <c r="Q27" s="24" t="s">
        <v>31</v>
      </c>
      <c r="R27" s="22"/>
      <c r="S27" s="22"/>
      <c r="T27" s="22"/>
      <c r="U27" s="22"/>
      <c r="V27" s="22"/>
      <c r="W27" s="8"/>
      <c r="X27" s="25"/>
      <c r="Y27" s="25"/>
      <c r="Z27" s="25"/>
      <c r="AA27" s="25"/>
    </row>
    <row r="28" ht="56.25" customHeight="1">
      <c r="A28" s="47"/>
      <c r="B28" s="48"/>
      <c r="C28" s="8"/>
      <c r="D28" s="49"/>
      <c r="E28" s="8"/>
      <c r="F28" s="8"/>
      <c r="G28" s="8"/>
      <c r="H28" s="8"/>
      <c r="I28" s="8"/>
      <c r="J28" s="50"/>
      <c r="K28" s="8"/>
      <c r="L28" s="8"/>
      <c r="M28" s="8"/>
      <c r="N28" s="8"/>
      <c r="O28" s="51"/>
      <c r="P28" s="8"/>
      <c r="Q28" s="8"/>
      <c r="R28" s="8"/>
      <c r="S28" s="8"/>
      <c r="T28" s="8"/>
      <c r="U28" s="50"/>
      <c r="V28" s="8"/>
      <c r="W28" s="8"/>
      <c r="X28" s="8"/>
      <c r="Y28" s="8"/>
      <c r="Z28" s="8"/>
      <c r="AA28" s="8"/>
    </row>
    <row r="29" ht="56.25" customHeight="1">
      <c r="A29" s="47"/>
      <c r="B29" s="48"/>
      <c r="C29" s="8"/>
      <c r="D29" s="49"/>
      <c r="E29" s="8"/>
      <c r="F29" s="8"/>
      <c r="G29" s="8"/>
      <c r="H29" s="8"/>
      <c r="I29" s="8"/>
      <c r="J29" s="50"/>
      <c r="K29" s="8"/>
      <c r="L29" s="8"/>
      <c r="M29" s="8"/>
      <c r="N29" s="8"/>
      <c r="O29" s="51"/>
      <c r="P29" s="8"/>
      <c r="Q29" s="8"/>
      <c r="R29" s="8"/>
      <c r="S29" s="8"/>
      <c r="T29" s="8"/>
      <c r="U29" s="50"/>
      <c r="V29" s="8"/>
      <c r="W29" s="8"/>
      <c r="X29" s="8"/>
      <c r="Y29" s="8"/>
      <c r="Z29" s="8"/>
      <c r="AA29" s="8"/>
    </row>
    <row r="30" ht="56.25" customHeight="1">
      <c r="A30" s="47"/>
      <c r="B30" s="48"/>
      <c r="C30" s="8"/>
      <c r="D30" s="49"/>
      <c r="E30" s="8"/>
      <c r="F30" s="8"/>
      <c r="G30" s="8"/>
      <c r="H30" s="8"/>
      <c r="I30" s="8"/>
      <c r="J30" s="50"/>
      <c r="K30" s="8"/>
      <c r="L30" s="8"/>
      <c r="M30" s="8"/>
      <c r="N30" s="8"/>
      <c r="O30" s="51"/>
      <c r="P30" s="8"/>
      <c r="Q30" s="8"/>
      <c r="R30" s="8"/>
      <c r="S30" s="8"/>
      <c r="T30" s="8"/>
      <c r="U30" s="50"/>
      <c r="V30" s="8"/>
      <c r="W30" s="8"/>
      <c r="X30" s="8"/>
      <c r="Y30" s="8"/>
      <c r="Z30" s="8"/>
      <c r="AA30" s="8"/>
    </row>
    <row r="31" ht="56.25" customHeight="1">
      <c r="A31" s="47"/>
      <c r="B31" s="48"/>
      <c r="C31" s="8"/>
      <c r="D31" s="49"/>
      <c r="E31" s="8"/>
      <c r="F31" s="8"/>
      <c r="G31" s="8"/>
      <c r="H31" s="8"/>
      <c r="I31" s="8"/>
      <c r="J31" s="50"/>
      <c r="K31" s="8"/>
      <c r="L31" s="8"/>
      <c r="M31" s="8"/>
      <c r="N31" s="8"/>
      <c r="O31" s="51"/>
      <c r="P31" s="8"/>
      <c r="Q31" s="8"/>
      <c r="R31" s="8"/>
      <c r="S31" s="8"/>
      <c r="T31" s="8"/>
      <c r="U31" s="50"/>
      <c r="V31" s="8"/>
      <c r="W31" s="8"/>
      <c r="X31" s="8"/>
      <c r="Y31" s="8"/>
      <c r="Z31" s="8"/>
      <c r="AA31" s="8"/>
    </row>
    <row r="32" ht="56.25" customHeight="1">
      <c r="A32" s="47"/>
      <c r="B32" s="48"/>
      <c r="C32" s="8"/>
      <c r="D32" s="49"/>
      <c r="E32" s="8"/>
      <c r="F32" s="8"/>
      <c r="G32" s="8"/>
      <c r="H32" s="8"/>
      <c r="I32" s="8"/>
      <c r="J32" s="50"/>
      <c r="K32" s="8"/>
      <c r="L32" s="8"/>
      <c r="M32" s="8"/>
      <c r="N32" s="8"/>
      <c r="O32" s="51"/>
      <c r="P32" s="8"/>
      <c r="Q32" s="8"/>
      <c r="R32" s="8"/>
      <c r="S32" s="8"/>
      <c r="T32" s="8"/>
      <c r="U32" s="50"/>
      <c r="V32" s="8"/>
      <c r="W32" s="8"/>
      <c r="X32" s="8"/>
      <c r="Y32" s="8"/>
      <c r="Z32" s="8"/>
      <c r="AA32" s="8"/>
    </row>
    <row r="33" ht="56.25" customHeight="1">
      <c r="A33" s="47"/>
      <c r="B33" s="48"/>
      <c r="C33" s="8"/>
      <c r="D33" s="49"/>
      <c r="E33" s="8"/>
      <c r="F33" s="8"/>
      <c r="G33" s="8"/>
      <c r="H33" s="8"/>
      <c r="I33" s="8"/>
      <c r="J33" s="50"/>
      <c r="K33" s="8"/>
      <c r="L33" s="8"/>
      <c r="M33" s="8"/>
      <c r="N33" s="8"/>
      <c r="O33" s="51"/>
      <c r="P33" s="8"/>
      <c r="Q33" s="8"/>
      <c r="R33" s="8"/>
      <c r="S33" s="8"/>
      <c r="T33" s="8"/>
      <c r="U33" s="50"/>
      <c r="V33" s="8"/>
      <c r="W33" s="8"/>
      <c r="X33" s="8"/>
      <c r="Y33" s="8"/>
      <c r="Z33" s="8"/>
      <c r="AA33" s="8"/>
    </row>
    <row r="34" ht="56.25" customHeight="1">
      <c r="A34" s="47"/>
      <c r="B34" s="48"/>
      <c r="C34" s="8"/>
      <c r="D34" s="49"/>
      <c r="E34" s="8"/>
      <c r="F34" s="8"/>
      <c r="G34" s="8"/>
      <c r="H34" s="8"/>
      <c r="I34" s="8"/>
      <c r="J34" s="50"/>
      <c r="K34" s="8"/>
      <c r="L34" s="8"/>
      <c r="M34" s="8"/>
      <c r="N34" s="8"/>
      <c r="O34" s="51"/>
      <c r="P34" s="8"/>
      <c r="Q34" s="8"/>
      <c r="R34" s="8"/>
      <c r="S34" s="8"/>
      <c r="T34" s="8"/>
      <c r="U34" s="50"/>
      <c r="V34" s="8"/>
      <c r="W34" s="8"/>
      <c r="X34" s="8"/>
      <c r="Y34" s="8"/>
      <c r="Z34" s="8"/>
      <c r="AA34" s="8"/>
    </row>
    <row r="35" ht="56.25" customHeight="1">
      <c r="A35" s="47"/>
      <c r="B35" s="48"/>
      <c r="C35" s="8"/>
      <c r="D35" s="49"/>
      <c r="E35" s="8"/>
      <c r="F35" s="8"/>
      <c r="G35" s="8"/>
      <c r="H35" s="8"/>
      <c r="I35" s="8"/>
      <c r="J35" s="50"/>
      <c r="K35" s="8"/>
      <c r="L35" s="8"/>
      <c r="M35" s="8"/>
      <c r="N35" s="8"/>
      <c r="O35" s="51"/>
      <c r="P35" s="8"/>
      <c r="Q35" s="8"/>
      <c r="R35" s="8"/>
      <c r="S35" s="8"/>
      <c r="T35" s="8"/>
      <c r="U35" s="50"/>
      <c r="V35" s="8"/>
      <c r="W35" s="8"/>
      <c r="X35" s="8"/>
      <c r="Y35" s="8"/>
      <c r="Z35" s="8"/>
      <c r="AA35" s="8"/>
    </row>
    <row r="36" ht="56.25" customHeight="1">
      <c r="A36" s="47"/>
      <c r="B36" s="48"/>
      <c r="C36" s="8"/>
      <c r="D36" s="49"/>
      <c r="E36" s="8"/>
      <c r="F36" s="8"/>
      <c r="G36" s="8"/>
      <c r="H36" s="8"/>
      <c r="I36" s="8"/>
      <c r="J36" s="50"/>
      <c r="K36" s="8"/>
      <c r="L36" s="8"/>
      <c r="M36" s="8"/>
      <c r="N36" s="8"/>
      <c r="O36" s="51"/>
      <c r="P36" s="8"/>
      <c r="Q36" s="8"/>
      <c r="R36" s="8"/>
      <c r="S36" s="8"/>
      <c r="T36" s="8"/>
      <c r="U36" s="50"/>
      <c r="V36" s="8"/>
      <c r="W36" s="8"/>
      <c r="X36" s="8"/>
      <c r="Y36" s="8"/>
      <c r="Z36" s="8"/>
      <c r="AA36" s="8"/>
    </row>
    <row r="37" ht="56.25" customHeight="1">
      <c r="A37" s="47"/>
      <c r="B37" s="48"/>
      <c r="C37" s="8"/>
      <c r="D37" s="49"/>
      <c r="E37" s="8"/>
      <c r="F37" s="8"/>
      <c r="G37" s="8"/>
      <c r="H37" s="8"/>
      <c r="I37" s="8"/>
      <c r="J37" s="50"/>
      <c r="K37" s="8"/>
      <c r="L37" s="8"/>
      <c r="M37" s="8"/>
      <c r="N37" s="8"/>
      <c r="O37" s="51"/>
      <c r="P37" s="8"/>
      <c r="Q37" s="8"/>
      <c r="R37" s="8"/>
      <c r="S37" s="8"/>
      <c r="T37" s="8"/>
      <c r="U37" s="50"/>
      <c r="V37" s="8"/>
      <c r="W37" s="8"/>
      <c r="X37" s="8"/>
      <c r="Y37" s="8"/>
      <c r="Z37" s="8"/>
      <c r="AA37" s="8"/>
    </row>
    <row r="38" ht="56.25" customHeight="1">
      <c r="A38" s="47"/>
      <c r="B38" s="48"/>
      <c r="C38" s="8"/>
      <c r="D38" s="49"/>
      <c r="E38" s="8"/>
      <c r="F38" s="8"/>
      <c r="G38" s="8"/>
      <c r="H38" s="8"/>
      <c r="I38" s="8"/>
      <c r="J38" s="50"/>
      <c r="K38" s="8"/>
      <c r="L38" s="8"/>
      <c r="M38" s="8"/>
      <c r="N38" s="8"/>
      <c r="O38" s="51"/>
      <c r="P38" s="8"/>
      <c r="Q38" s="8"/>
      <c r="R38" s="8"/>
      <c r="S38" s="8"/>
      <c r="T38" s="8"/>
      <c r="U38" s="50"/>
      <c r="V38" s="8"/>
      <c r="W38" s="8"/>
      <c r="X38" s="8"/>
      <c r="Y38" s="8"/>
      <c r="Z38" s="8"/>
      <c r="AA38" s="8"/>
    </row>
    <row r="39" ht="56.25" customHeight="1">
      <c r="A39" s="47"/>
      <c r="B39" s="48"/>
      <c r="C39" s="8"/>
      <c r="D39" s="49"/>
      <c r="E39" s="8"/>
      <c r="F39" s="8"/>
      <c r="G39" s="8"/>
      <c r="H39" s="8"/>
      <c r="I39" s="8"/>
      <c r="J39" s="50"/>
      <c r="K39" s="8"/>
      <c r="L39" s="8"/>
      <c r="M39" s="8"/>
      <c r="N39" s="8"/>
      <c r="O39" s="51"/>
      <c r="P39" s="8"/>
      <c r="Q39" s="8"/>
      <c r="R39" s="8"/>
      <c r="S39" s="8"/>
      <c r="T39" s="8"/>
      <c r="U39" s="50"/>
      <c r="V39" s="8"/>
      <c r="W39" s="8"/>
      <c r="X39" s="8"/>
      <c r="Y39" s="8"/>
      <c r="Z39" s="8"/>
      <c r="AA39" s="8"/>
    </row>
    <row r="40" ht="56.25" customHeight="1">
      <c r="A40" s="47"/>
      <c r="B40" s="48"/>
      <c r="C40" s="8"/>
      <c r="D40" s="49"/>
      <c r="E40" s="8"/>
      <c r="F40" s="8"/>
      <c r="G40" s="8"/>
      <c r="H40" s="8"/>
      <c r="I40" s="8"/>
      <c r="J40" s="50"/>
      <c r="K40" s="8"/>
      <c r="L40" s="8"/>
      <c r="M40" s="8"/>
      <c r="N40" s="8"/>
      <c r="O40" s="51"/>
      <c r="P40" s="8"/>
      <c r="Q40" s="8"/>
      <c r="R40" s="8"/>
      <c r="S40" s="8"/>
      <c r="T40" s="8"/>
      <c r="U40" s="50"/>
      <c r="V40" s="8"/>
      <c r="W40" s="8"/>
      <c r="X40" s="8"/>
      <c r="Y40" s="8"/>
      <c r="Z40" s="8"/>
      <c r="AA40" s="8"/>
    </row>
    <row r="41" ht="56.25" customHeight="1">
      <c r="A41" s="47"/>
      <c r="B41" s="48"/>
      <c r="C41" s="8"/>
      <c r="D41" s="49"/>
      <c r="E41" s="8"/>
      <c r="F41" s="8"/>
      <c r="G41" s="8"/>
      <c r="H41" s="8"/>
      <c r="I41" s="8"/>
      <c r="J41" s="50"/>
      <c r="K41" s="8"/>
      <c r="L41" s="8"/>
      <c r="M41" s="8"/>
      <c r="N41" s="8"/>
      <c r="O41" s="51"/>
      <c r="P41" s="8"/>
      <c r="Q41" s="8"/>
      <c r="R41" s="8"/>
      <c r="S41" s="8"/>
      <c r="T41" s="8"/>
      <c r="U41" s="50"/>
      <c r="V41" s="8"/>
      <c r="W41" s="8"/>
      <c r="X41" s="8"/>
      <c r="Y41" s="8"/>
      <c r="Z41" s="8"/>
      <c r="AA41" s="8"/>
    </row>
    <row r="42" ht="56.25" customHeight="1">
      <c r="A42" s="47"/>
      <c r="B42" s="48"/>
      <c r="C42" s="8"/>
      <c r="D42" s="49"/>
      <c r="E42" s="8"/>
      <c r="F42" s="8"/>
      <c r="G42" s="8"/>
      <c r="H42" s="8"/>
      <c r="I42" s="8"/>
      <c r="J42" s="50"/>
      <c r="K42" s="8"/>
      <c r="L42" s="8"/>
      <c r="M42" s="8"/>
      <c r="N42" s="8"/>
      <c r="O42" s="51"/>
      <c r="P42" s="8"/>
      <c r="Q42" s="8"/>
      <c r="R42" s="8"/>
      <c r="S42" s="8"/>
      <c r="T42" s="8"/>
      <c r="U42" s="50"/>
      <c r="V42" s="8"/>
      <c r="W42" s="8"/>
      <c r="X42" s="8"/>
      <c r="Y42" s="8"/>
      <c r="Z42" s="8"/>
      <c r="AA42" s="8"/>
    </row>
    <row r="43" ht="56.25" customHeight="1">
      <c r="A43" s="47"/>
      <c r="B43" s="48"/>
      <c r="C43" s="8"/>
      <c r="D43" s="49"/>
      <c r="E43" s="8"/>
      <c r="F43" s="8"/>
      <c r="G43" s="8"/>
      <c r="H43" s="8"/>
      <c r="I43" s="8"/>
      <c r="J43" s="50"/>
      <c r="K43" s="8"/>
      <c r="L43" s="8"/>
      <c r="M43" s="8"/>
      <c r="N43" s="8"/>
      <c r="O43" s="51"/>
      <c r="P43" s="8"/>
      <c r="Q43" s="8"/>
      <c r="R43" s="8"/>
      <c r="S43" s="8"/>
      <c r="T43" s="8"/>
      <c r="U43" s="50"/>
      <c r="V43" s="8"/>
      <c r="W43" s="8"/>
      <c r="X43" s="8"/>
      <c r="Y43" s="8"/>
      <c r="Z43" s="8"/>
      <c r="AA43" s="8"/>
    </row>
    <row r="44" ht="56.25" customHeight="1">
      <c r="A44" s="47"/>
      <c r="B44" s="48"/>
      <c r="C44" s="8"/>
      <c r="D44" s="49"/>
      <c r="E44" s="8"/>
      <c r="F44" s="8"/>
      <c r="G44" s="8"/>
      <c r="H44" s="8"/>
      <c r="I44" s="8"/>
      <c r="J44" s="50"/>
      <c r="K44" s="8"/>
      <c r="L44" s="8"/>
      <c r="M44" s="8"/>
      <c r="N44" s="8"/>
      <c r="O44" s="51"/>
      <c r="P44" s="8"/>
      <c r="Q44" s="8"/>
      <c r="R44" s="8"/>
      <c r="S44" s="8"/>
      <c r="T44" s="8"/>
      <c r="U44" s="50"/>
      <c r="V44" s="8"/>
      <c r="W44" s="8"/>
      <c r="X44" s="8"/>
      <c r="Y44" s="8"/>
      <c r="Z44" s="8"/>
      <c r="AA44" s="8"/>
    </row>
    <row r="45" ht="56.25" customHeight="1">
      <c r="A45" s="47"/>
      <c r="B45" s="48"/>
      <c r="C45" s="8"/>
      <c r="D45" s="49"/>
      <c r="E45" s="8"/>
      <c r="F45" s="8"/>
      <c r="G45" s="8"/>
      <c r="H45" s="8"/>
      <c r="I45" s="8"/>
      <c r="J45" s="50"/>
      <c r="K45" s="8"/>
      <c r="L45" s="8"/>
      <c r="M45" s="8"/>
      <c r="N45" s="8"/>
      <c r="O45" s="51"/>
      <c r="P45" s="8"/>
      <c r="Q45" s="8"/>
      <c r="R45" s="8"/>
      <c r="S45" s="8"/>
      <c r="T45" s="8"/>
      <c r="U45" s="50"/>
      <c r="V45" s="8"/>
      <c r="W45" s="8"/>
      <c r="X45" s="8"/>
      <c r="Y45" s="8"/>
      <c r="Z45" s="8"/>
      <c r="AA45" s="8"/>
    </row>
    <row r="46" ht="56.25" customHeight="1">
      <c r="A46" s="47"/>
      <c r="B46" s="48"/>
      <c r="C46" s="8"/>
      <c r="D46" s="49"/>
      <c r="E46" s="8"/>
      <c r="F46" s="8"/>
      <c r="G46" s="8"/>
      <c r="H46" s="8"/>
      <c r="I46" s="8"/>
      <c r="J46" s="50"/>
      <c r="K46" s="8"/>
      <c r="L46" s="8"/>
      <c r="M46" s="8"/>
      <c r="N46" s="8"/>
      <c r="O46" s="51"/>
      <c r="P46" s="8"/>
      <c r="Q46" s="8"/>
      <c r="R46" s="8"/>
      <c r="S46" s="8"/>
      <c r="T46" s="8"/>
      <c r="U46" s="50"/>
      <c r="V46" s="8"/>
      <c r="W46" s="8"/>
      <c r="X46" s="8"/>
      <c r="Y46" s="8"/>
      <c r="Z46" s="8"/>
      <c r="AA46" s="8"/>
    </row>
    <row r="47" ht="56.25" customHeight="1">
      <c r="A47" s="47"/>
      <c r="B47" s="48"/>
      <c r="C47" s="8"/>
      <c r="D47" s="49"/>
      <c r="E47" s="8"/>
      <c r="F47" s="8"/>
      <c r="G47" s="8"/>
      <c r="H47" s="8"/>
      <c r="I47" s="8"/>
      <c r="J47" s="50"/>
      <c r="K47" s="8"/>
      <c r="L47" s="8"/>
      <c r="M47" s="8"/>
      <c r="N47" s="8"/>
      <c r="O47" s="51"/>
      <c r="P47" s="8"/>
      <c r="Q47" s="8"/>
      <c r="R47" s="8"/>
      <c r="S47" s="8"/>
      <c r="T47" s="8"/>
      <c r="U47" s="50"/>
      <c r="V47" s="8"/>
      <c r="W47" s="8"/>
      <c r="X47" s="8"/>
      <c r="Y47" s="8"/>
      <c r="Z47" s="8"/>
      <c r="AA47" s="8"/>
    </row>
    <row r="48" ht="56.25" customHeight="1">
      <c r="A48" s="47"/>
      <c r="B48" s="48"/>
      <c r="C48" s="8"/>
      <c r="D48" s="49"/>
      <c r="E48" s="8"/>
      <c r="F48" s="8"/>
      <c r="G48" s="8"/>
      <c r="H48" s="8"/>
      <c r="I48" s="8"/>
      <c r="J48" s="50"/>
      <c r="K48" s="8"/>
      <c r="L48" s="8"/>
      <c r="M48" s="8"/>
      <c r="N48" s="8"/>
      <c r="O48" s="51"/>
      <c r="P48" s="8"/>
      <c r="Q48" s="8"/>
      <c r="R48" s="8"/>
      <c r="S48" s="8"/>
      <c r="T48" s="8"/>
      <c r="U48" s="50"/>
      <c r="V48" s="8"/>
      <c r="W48" s="8"/>
      <c r="X48" s="8"/>
      <c r="Y48" s="8"/>
      <c r="Z48" s="8"/>
      <c r="AA48" s="8"/>
    </row>
    <row r="49" ht="56.25" customHeight="1">
      <c r="A49" s="47"/>
      <c r="B49" s="48"/>
      <c r="C49" s="8"/>
      <c r="D49" s="49"/>
      <c r="E49" s="8"/>
      <c r="F49" s="8"/>
      <c r="G49" s="8"/>
      <c r="H49" s="8"/>
      <c r="I49" s="8"/>
      <c r="J49" s="50"/>
      <c r="K49" s="8"/>
      <c r="L49" s="8"/>
      <c r="M49" s="8"/>
      <c r="N49" s="8"/>
      <c r="O49" s="51"/>
      <c r="P49" s="8"/>
      <c r="Q49" s="8"/>
      <c r="R49" s="8"/>
      <c r="S49" s="8"/>
      <c r="T49" s="8"/>
      <c r="U49" s="50"/>
      <c r="V49" s="8"/>
      <c r="W49" s="8"/>
      <c r="X49" s="8"/>
      <c r="Y49" s="8"/>
      <c r="Z49" s="8"/>
      <c r="AA49" s="8"/>
    </row>
    <row r="50" ht="56.25" customHeight="1">
      <c r="A50" s="47"/>
      <c r="B50" s="48"/>
      <c r="C50" s="8"/>
      <c r="D50" s="49"/>
      <c r="E50" s="8"/>
      <c r="F50" s="8"/>
      <c r="G50" s="8"/>
      <c r="H50" s="8"/>
      <c r="I50" s="8"/>
      <c r="J50" s="50"/>
      <c r="K50" s="8"/>
      <c r="L50" s="8"/>
      <c r="M50" s="8"/>
      <c r="N50" s="8"/>
      <c r="O50" s="51"/>
      <c r="P50" s="8"/>
      <c r="Q50" s="8"/>
      <c r="R50" s="8"/>
      <c r="S50" s="8"/>
      <c r="T50" s="8"/>
      <c r="U50" s="50"/>
      <c r="V50" s="8"/>
      <c r="W50" s="8"/>
      <c r="X50" s="8"/>
      <c r="Y50" s="8"/>
      <c r="Z50" s="8"/>
      <c r="AA50" s="8"/>
    </row>
    <row r="51" ht="56.25" customHeight="1">
      <c r="A51" s="47"/>
      <c r="B51" s="48"/>
      <c r="C51" s="8"/>
      <c r="D51" s="49"/>
      <c r="E51" s="8"/>
      <c r="F51" s="8"/>
      <c r="G51" s="8"/>
      <c r="H51" s="8"/>
      <c r="I51" s="8"/>
      <c r="J51" s="50"/>
      <c r="K51" s="8"/>
      <c r="L51" s="8"/>
      <c r="M51" s="8"/>
      <c r="N51" s="8"/>
      <c r="O51" s="51"/>
      <c r="P51" s="8"/>
      <c r="Q51" s="8"/>
      <c r="R51" s="8"/>
      <c r="S51" s="8"/>
      <c r="T51" s="8"/>
      <c r="U51" s="50"/>
      <c r="V51" s="8"/>
      <c r="W51" s="8"/>
      <c r="X51" s="8"/>
      <c r="Y51" s="8"/>
      <c r="Z51" s="8"/>
      <c r="AA51" s="8"/>
    </row>
    <row r="52" ht="56.25" customHeight="1">
      <c r="A52" s="47"/>
      <c r="B52" s="48"/>
      <c r="C52" s="8"/>
      <c r="D52" s="49"/>
      <c r="E52" s="8"/>
      <c r="F52" s="8"/>
      <c r="G52" s="8"/>
      <c r="H52" s="8"/>
      <c r="I52" s="8"/>
      <c r="J52" s="50"/>
      <c r="K52" s="8"/>
      <c r="L52" s="8"/>
      <c r="M52" s="8"/>
      <c r="N52" s="8"/>
      <c r="O52" s="51"/>
      <c r="P52" s="8"/>
      <c r="Q52" s="8"/>
      <c r="R52" s="8"/>
      <c r="S52" s="8"/>
      <c r="T52" s="8"/>
      <c r="U52" s="50"/>
      <c r="V52" s="8"/>
      <c r="W52" s="8"/>
      <c r="X52" s="8"/>
      <c r="Y52" s="8"/>
      <c r="Z52" s="8"/>
      <c r="AA52" s="8"/>
    </row>
    <row r="53" ht="56.25" customHeight="1">
      <c r="A53" s="47"/>
      <c r="B53" s="48"/>
      <c r="C53" s="8"/>
      <c r="D53" s="49"/>
      <c r="E53" s="8"/>
      <c r="F53" s="8"/>
      <c r="G53" s="8"/>
      <c r="H53" s="8"/>
      <c r="I53" s="8"/>
      <c r="J53" s="50"/>
      <c r="K53" s="8"/>
      <c r="L53" s="8"/>
      <c r="M53" s="8"/>
      <c r="N53" s="8"/>
      <c r="O53" s="51"/>
      <c r="P53" s="8"/>
      <c r="Q53" s="8"/>
      <c r="R53" s="8"/>
      <c r="S53" s="8"/>
      <c r="T53" s="8"/>
      <c r="U53" s="50"/>
      <c r="V53" s="8"/>
      <c r="W53" s="8"/>
      <c r="X53" s="8"/>
      <c r="Y53" s="8"/>
      <c r="Z53" s="8"/>
      <c r="AA53" s="8"/>
    </row>
    <row r="54" ht="56.25" customHeight="1">
      <c r="A54" s="47"/>
      <c r="B54" s="48"/>
      <c r="C54" s="8"/>
      <c r="D54" s="49"/>
      <c r="E54" s="8"/>
      <c r="F54" s="8"/>
      <c r="G54" s="8"/>
      <c r="H54" s="8"/>
      <c r="I54" s="8"/>
      <c r="J54" s="50"/>
      <c r="K54" s="8"/>
      <c r="L54" s="8"/>
      <c r="M54" s="8"/>
      <c r="N54" s="8"/>
      <c r="O54" s="51"/>
      <c r="P54" s="8"/>
      <c r="Q54" s="8"/>
      <c r="R54" s="8"/>
      <c r="S54" s="8"/>
      <c r="T54" s="8"/>
      <c r="U54" s="50"/>
      <c r="V54" s="8"/>
      <c r="W54" s="8"/>
      <c r="X54" s="8"/>
      <c r="Y54" s="8"/>
      <c r="Z54" s="8"/>
      <c r="AA54" s="8"/>
    </row>
    <row r="55" ht="56.25" customHeight="1">
      <c r="A55" s="47"/>
      <c r="B55" s="48"/>
      <c r="C55" s="8"/>
      <c r="D55" s="49"/>
      <c r="E55" s="8"/>
      <c r="F55" s="8"/>
      <c r="G55" s="8"/>
      <c r="H55" s="8"/>
      <c r="I55" s="8"/>
      <c r="J55" s="50"/>
      <c r="K55" s="8"/>
      <c r="L55" s="8"/>
      <c r="M55" s="8"/>
      <c r="N55" s="8"/>
      <c r="O55" s="51"/>
      <c r="P55" s="8"/>
      <c r="Q55" s="8"/>
      <c r="R55" s="8"/>
      <c r="S55" s="8"/>
      <c r="T55" s="8"/>
      <c r="U55" s="50"/>
      <c r="V55" s="8"/>
      <c r="W55" s="8"/>
      <c r="X55" s="8"/>
      <c r="Y55" s="8"/>
      <c r="Z55" s="8"/>
      <c r="AA55" s="8"/>
    </row>
    <row r="56" ht="56.25" customHeight="1">
      <c r="A56" s="47"/>
      <c r="B56" s="48"/>
      <c r="C56" s="8"/>
      <c r="D56" s="49"/>
      <c r="E56" s="8"/>
      <c r="F56" s="8"/>
      <c r="G56" s="8"/>
      <c r="H56" s="8"/>
      <c r="I56" s="8"/>
      <c r="J56" s="50"/>
      <c r="K56" s="8"/>
      <c r="L56" s="8"/>
      <c r="M56" s="8"/>
      <c r="N56" s="8"/>
      <c r="O56" s="51"/>
      <c r="P56" s="8"/>
      <c r="Q56" s="8"/>
      <c r="R56" s="8"/>
      <c r="S56" s="8"/>
      <c r="T56" s="8"/>
      <c r="U56" s="50"/>
      <c r="V56" s="8"/>
      <c r="W56" s="8"/>
      <c r="X56" s="8"/>
      <c r="Y56" s="8"/>
      <c r="Z56" s="8"/>
      <c r="AA56" s="8"/>
    </row>
    <row r="57" ht="56.25" customHeight="1">
      <c r="A57" s="47"/>
      <c r="B57" s="48"/>
      <c r="C57" s="8"/>
      <c r="D57" s="49"/>
      <c r="E57" s="8"/>
      <c r="F57" s="8"/>
      <c r="G57" s="8"/>
      <c r="H57" s="8"/>
      <c r="I57" s="8"/>
      <c r="J57" s="50"/>
      <c r="K57" s="8"/>
      <c r="L57" s="8"/>
      <c r="M57" s="8"/>
      <c r="N57" s="8"/>
      <c r="O57" s="51"/>
      <c r="P57" s="8"/>
      <c r="Q57" s="8"/>
      <c r="R57" s="8"/>
      <c r="S57" s="8"/>
      <c r="T57" s="8"/>
      <c r="U57" s="50"/>
      <c r="V57" s="8"/>
      <c r="W57" s="8"/>
      <c r="X57" s="8"/>
      <c r="Y57" s="8"/>
      <c r="Z57" s="8"/>
      <c r="AA57" s="8"/>
    </row>
    <row r="58" ht="56.25" customHeight="1">
      <c r="A58" s="47"/>
      <c r="B58" s="48"/>
      <c r="C58" s="8"/>
      <c r="D58" s="49"/>
      <c r="E58" s="8"/>
      <c r="F58" s="8"/>
      <c r="G58" s="8"/>
      <c r="H58" s="8"/>
      <c r="I58" s="8"/>
      <c r="J58" s="50"/>
      <c r="K58" s="8"/>
      <c r="L58" s="8"/>
      <c r="M58" s="8"/>
      <c r="N58" s="8"/>
      <c r="O58" s="51"/>
      <c r="P58" s="8"/>
      <c r="Q58" s="8"/>
      <c r="R58" s="8"/>
      <c r="S58" s="8"/>
      <c r="T58" s="8"/>
      <c r="U58" s="50"/>
      <c r="V58" s="8"/>
      <c r="W58" s="8"/>
      <c r="X58" s="8"/>
      <c r="Y58" s="8"/>
      <c r="Z58" s="8"/>
      <c r="AA58" s="8"/>
    </row>
    <row r="59" ht="56.25" customHeight="1">
      <c r="A59" s="47"/>
      <c r="B59" s="48"/>
      <c r="C59" s="8"/>
      <c r="D59" s="49"/>
      <c r="E59" s="8"/>
      <c r="F59" s="8"/>
      <c r="G59" s="8"/>
      <c r="H59" s="8"/>
      <c r="I59" s="8"/>
      <c r="J59" s="50"/>
      <c r="K59" s="8"/>
      <c r="L59" s="8"/>
      <c r="M59" s="8"/>
      <c r="N59" s="8"/>
      <c r="O59" s="51"/>
      <c r="P59" s="8"/>
      <c r="Q59" s="8"/>
      <c r="R59" s="8"/>
      <c r="S59" s="8"/>
      <c r="T59" s="8"/>
      <c r="U59" s="50"/>
      <c r="V59" s="8"/>
      <c r="W59" s="8"/>
      <c r="X59" s="8"/>
      <c r="Y59" s="8"/>
      <c r="Z59" s="8"/>
      <c r="AA59" s="8"/>
    </row>
    <row r="60" ht="56.25" customHeight="1">
      <c r="A60" s="47"/>
      <c r="B60" s="48"/>
      <c r="C60" s="8"/>
      <c r="D60" s="49"/>
      <c r="E60" s="8"/>
      <c r="F60" s="8"/>
      <c r="G60" s="8"/>
      <c r="H60" s="8"/>
      <c r="I60" s="8"/>
      <c r="J60" s="50"/>
      <c r="K60" s="8"/>
      <c r="L60" s="8"/>
      <c r="M60" s="8"/>
      <c r="N60" s="8"/>
      <c r="O60" s="51"/>
      <c r="P60" s="8"/>
      <c r="Q60" s="8"/>
      <c r="R60" s="8"/>
      <c r="S60" s="8"/>
      <c r="T60" s="8"/>
      <c r="U60" s="50"/>
      <c r="V60" s="8"/>
      <c r="W60" s="8"/>
      <c r="X60" s="8"/>
      <c r="Y60" s="8"/>
      <c r="Z60" s="8"/>
      <c r="AA60" s="8"/>
    </row>
    <row r="61" ht="56.25" customHeight="1">
      <c r="A61" s="47"/>
      <c r="B61" s="48"/>
      <c r="C61" s="8"/>
      <c r="D61" s="49"/>
      <c r="E61" s="8"/>
      <c r="F61" s="8"/>
      <c r="G61" s="8"/>
      <c r="H61" s="8"/>
      <c r="I61" s="8"/>
      <c r="J61" s="50"/>
      <c r="K61" s="8"/>
      <c r="L61" s="8"/>
      <c r="M61" s="8"/>
      <c r="N61" s="8"/>
      <c r="O61" s="51"/>
      <c r="P61" s="8"/>
      <c r="Q61" s="8"/>
      <c r="R61" s="8"/>
      <c r="S61" s="8"/>
      <c r="T61" s="8"/>
      <c r="U61" s="50"/>
      <c r="V61" s="8"/>
      <c r="W61" s="8"/>
      <c r="X61" s="8"/>
      <c r="Y61" s="8"/>
      <c r="Z61" s="8"/>
      <c r="AA61" s="8"/>
    </row>
    <row r="62" ht="56.25" customHeight="1">
      <c r="A62" s="47"/>
      <c r="B62" s="48"/>
      <c r="C62" s="8"/>
      <c r="D62" s="49"/>
      <c r="E62" s="8"/>
      <c r="F62" s="8"/>
      <c r="G62" s="8"/>
      <c r="H62" s="8"/>
      <c r="I62" s="8"/>
      <c r="J62" s="50"/>
      <c r="K62" s="8"/>
      <c r="L62" s="8"/>
      <c r="M62" s="8"/>
      <c r="N62" s="8"/>
      <c r="O62" s="51"/>
      <c r="P62" s="8"/>
      <c r="Q62" s="8"/>
      <c r="R62" s="8"/>
      <c r="S62" s="8"/>
      <c r="T62" s="8"/>
      <c r="U62" s="50"/>
      <c r="V62" s="8"/>
      <c r="W62" s="8"/>
      <c r="X62" s="8"/>
      <c r="Y62" s="8"/>
      <c r="Z62" s="8"/>
      <c r="AA62" s="8"/>
    </row>
    <row r="63" ht="56.25" customHeight="1">
      <c r="A63" s="47"/>
      <c r="B63" s="48"/>
      <c r="C63" s="8"/>
      <c r="D63" s="49"/>
      <c r="E63" s="8"/>
      <c r="F63" s="8"/>
      <c r="G63" s="8"/>
      <c r="H63" s="8"/>
      <c r="I63" s="8"/>
      <c r="J63" s="50"/>
      <c r="K63" s="8"/>
      <c r="L63" s="8"/>
      <c r="M63" s="8"/>
      <c r="N63" s="8"/>
      <c r="O63" s="51"/>
      <c r="P63" s="8"/>
      <c r="Q63" s="8"/>
      <c r="R63" s="8"/>
      <c r="S63" s="8"/>
      <c r="T63" s="8"/>
      <c r="U63" s="50"/>
      <c r="V63" s="8"/>
      <c r="W63" s="8"/>
      <c r="X63" s="8"/>
      <c r="Y63" s="8"/>
      <c r="Z63" s="8"/>
      <c r="AA63" s="8"/>
    </row>
    <row r="64" ht="56.25" customHeight="1">
      <c r="A64" s="47"/>
      <c r="B64" s="48"/>
      <c r="C64" s="8"/>
      <c r="D64" s="49"/>
      <c r="E64" s="8"/>
      <c r="F64" s="8"/>
      <c r="G64" s="8"/>
      <c r="H64" s="8"/>
      <c r="I64" s="8"/>
      <c r="J64" s="50"/>
      <c r="K64" s="8"/>
      <c r="L64" s="8"/>
      <c r="M64" s="8"/>
      <c r="N64" s="8"/>
      <c r="O64" s="51"/>
      <c r="P64" s="8"/>
      <c r="Q64" s="8"/>
      <c r="R64" s="8"/>
      <c r="S64" s="8"/>
      <c r="T64" s="8"/>
      <c r="U64" s="50"/>
      <c r="V64" s="8"/>
      <c r="W64" s="8"/>
      <c r="X64" s="8"/>
      <c r="Y64" s="8"/>
      <c r="Z64" s="8"/>
      <c r="AA64" s="8"/>
    </row>
    <row r="65" ht="56.25" customHeight="1">
      <c r="A65" s="47"/>
      <c r="B65" s="48"/>
      <c r="C65" s="8"/>
      <c r="D65" s="49"/>
      <c r="E65" s="8"/>
      <c r="F65" s="8"/>
      <c r="G65" s="8"/>
      <c r="H65" s="8"/>
      <c r="I65" s="8"/>
      <c r="J65" s="50"/>
      <c r="K65" s="8"/>
      <c r="L65" s="8"/>
      <c r="M65" s="8"/>
      <c r="N65" s="8"/>
      <c r="O65" s="51"/>
      <c r="P65" s="8"/>
      <c r="Q65" s="8"/>
      <c r="R65" s="8"/>
      <c r="S65" s="8"/>
      <c r="T65" s="8"/>
      <c r="U65" s="50"/>
      <c r="V65" s="8"/>
      <c r="W65" s="8"/>
      <c r="X65" s="8"/>
      <c r="Y65" s="8"/>
      <c r="Z65" s="8"/>
      <c r="AA65" s="8"/>
    </row>
    <row r="66" ht="56.25" customHeight="1">
      <c r="A66" s="47"/>
      <c r="B66" s="48"/>
      <c r="C66" s="8"/>
      <c r="D66" s="49"/>
      <c r="E66" s="8"/>
      <c r="F66" s="8"/>
      <c r="G66" s="8"/>
      <c r="H66" s="8"/>
      <c r="I66" s="8"/>
      <c r="J66" s="50"/>
      <c r="K66" s="8"/>
      <c r="L66" s="8"/>
      <c r="M66" s="8"/>
      <c r="N66" s="8"/>
      <c r="O66" s="51"/>
      <c r="P66" s="8"/>
      <c r="Q66" s="8"/>
      <c r="R66" s="8"/>
      <c r="S66" s="8"/>
      <c r="T66" s="8"/>
      <c r="U66" s="50"/>
      <c r="V66" s="8"/>
      <c r="W66" s="8"/>
      <c r="X66" s="8"/>
      <c r="Y66" s="8"/>
      <c r="Z66" s="8"/>
      <c r="AA66" s="8"/>
    </row>
    <row r="67" ht="56.25" customHeight="1">
      <c r="A67" s="47"/>
      <c r="B67" s="48"/>
      <c r="C67" s="8"/>
      <c r="D67" s="49"/>
      <c r="E67" s="8"/>
      <c r="F67" s="8"/>
      <c r="G67" s="8"/>
      <c r="H67" s="8"/>
      <c r="I67" s="8"/>
      <c r="J67" s="50"/>
      <c r="K67" s="8"/>
      <c r="L67" s="8"/>
      <c r="M67" s="8"/>
      <c r="N67" s="8"/>
      <c r="O67" s="51"/>
      <c r="P67" s="8"/>
      <c r="Q67" s="8"/>
      <c r="R67" s="8"/>
      <c r="S67" s="8"/>
      <c r="T67" s="8"/>
      <c r="U67" s="50"/>
      <c r="V67" s="8"/>
      <c r="W67" s="8"/>
      <c r="X67" s="8"/>
      <c r="Y67" s="8"/>
      <c r="Z67" s="8"/>
      <c r="AA67" s="8"/>
    </row>
    <row r="68" ht="56.25" customHeight="1">
      <c r="A68" s="47"/>
      <c r="B68" s="48"/>
      <c r="C68" s="8"/>
      <c r="D68" s="49"/>
      <c r="E68" s="8"/>
      <c r="F68" s="8"/>
      <c r="G68" s="8"/>
      <c r="H68" s="8"/>
      <c r="I68" s="8"/>
      <c r="J68" s="50"/>
      <c r="K68" s="8"/>
      <c r="L68" s="8"/>
      <c r="M68" s="8"/>
      <c r="N68" s="8"/>
      <c r="O68" s="51"/>
      <c r="P68" s="8"/>
      <c r="Q68" s="8"/>
      <c r="R68" s="8"/>
      <c r="S68" s="8"/>
      <c r="T68" s="8"/>
      <c r="U68" s="50"/>
      <c r="V68" s="8"/>
      <c r="W68" s="8"/>
      <c r="X68" s="8"/>
      <c r="Y68" s="8"/>
      <c r="Z68" s="8"/>
      <c r="AA68" s="8"/>
    </row>
    <row r="69" ht="56.25" customHeight="1">
      <c r="A69" s="47"/>
      <c r="B69" s="48"/>
      <c r="C69" s="8"/>
      <c r="D69" s="49"/>
      <c r="E69" s="8"/>
      <c r="F69" s="8"/>
      <c r="G69" s="8"/>
      <c r="H69" s="8"/>
      <c r="I69" s="8"/>
      <c r="J69" s="50"/>
      <c r="K69" s="8"/>
      <c r="L69" s="8"/>
      <c r="M69" s="8"/>
      <c r="N69" s="8"/>
      <c r="O69" s="51"/>
      <c r="P69" s="8"/>
      <c r="Q69" s="8"/>
      <c r="R69" s="8"/>
      <c r="S69" s="8"/>
      <c r="T69" s="8"/>
      <c r="U69" s="50"/>
      <c r="V69" s="8"/>
      <c r="W69" s="8"/>
      <c r="X69" s="8"/>
      <c r="Y69" s="8"/>
      <c r="Z69" s="8"/>
      <c r="AA69" s="8"/>
    </row>
    <row r="70" ht="56.25" customHeight="1">
      <c r="A70" s="47"/>
      <c r="B70" s="48"/>
      <c r="C70" s="8"/>
      <c r="D70" s="49"/>
      <c r="E70" s="8"/>
      <c r="F70" s="8"/>
      <c r="G70" s="8"/>
      <c r="H70" s="8"/>
      <c r="I70" s="8"/>
      <c r="J70" s="50"/>
      <c r="K70" s="8"/>
      <c r="L70" s="8"/>
      <c r="M70" s="8"/>
      <c r="N70" s="8"/>
      <c r="O70" s="51"/>
      <c r="P70" s="8"/>
      <c r="Q70" s="8"/>
      <c r="R70" s="8"/>
      <c r="S70" s="8"/>
      <c r="T70" s="8"/>
      <c r="U70" s="50"/>
      <c r="V70" s="8"/>
      <c r="W70" s="8"/>
      <c r="X70" s="8"/>
      <c r="Y70" s="8"/>
      <c r="Z70" s="8"/>
      <c r="AA70" s="8"/>
    </row>
    <row r="71" ht="56.25" customHeight="1">
      <c r="A71" s="47"/>
      <c r="B71" s="48"/>
      <c r="C71" s="8"/>
      <c r="D71" s="49"/>
      <c r="E71" s="8"/>
      <c r="F71" s="8"/>
      <c r="G71" s="8"/>
      <c r="H71" s="8"/>
      <c r="I71" s="8"/>
      <c r="J71" s="50"/>
      <c r="K71" s="8"/>
      <c r="L71" s="8"/>
      <c r="M71" s="8"/>
      <c r="N71" s="8"/>
      <c r="O71" s="51"/>
      <c r="P71" s="8"/>
      <c r="Q71" s="8"/>
      <c r="R71" s="8"/>
      <c r="S71" s="8"/>
      <c r="T71" s="8"/>
      <c r="U71" s="50"/>
      <c r="V71" s="8"/>
      <c r="W71" s="8"/>
      <c r="X71" s="8"/>
      <c r="Y71" s="8"/>
      <c r="Z71" s="8"/>
      <c r="AA71" s="8"/>
    </row>
    <row r="72" ht="56.25" customHeight="1">
      <c r="A72" s="47"/>
      <c r="B72" s="48"/>
      <c r="C72" s="8"/>
      <c r="D72" s="49"/>
      <c r="E72" s="8"/>
      <c r="F72" s="8"/>
      <c r="G72" s="8"/>
      <c r="H72" s="8"/>
      <c r="I72" s="8"/>
      <c r="J72" s="50"/>
      <c r="K72" s="8"/>
      <c r="L72" s="8"/>
      <c r="M72" s="8"/>
      <c r="N72" s="8"/>
      <c r="O72" s="51"/>
      <c r="P72" s="8"/>
      <c r="Q72" s="8"/>
      <c r="R72" s="8"/>
      <c r="S72" s="8"/>
      <c r="T72" s="8"/>
      <c r="U72" s="50"/>
      <c r="V72" s="8"/>
      <c r="W72" s="8"/>
      <c r="X72" s="8"/>
      <c r="Y72" s="8"/>
      <c r="Z72" s="8"/>
      <c r="AA72" s="8"/>
    </row>
    <row r="73" ht="56.25" customHeight="1">
      <c r="A73" s="47"/>
      <c r="B73" s="48"/>
      <c r="C73" s="8"/>
      <c r="D73" s="49"/>
      <c r="E73" s="8"/>
      <c r="F73" s="8"/>
      <c r="G73" s="8"/>
      <c r="H73" s="8"/>
      <c r="I73" s="8"/>
      <c r="J73" s="50"/>
      <c r="K73" s="8"/>
      <c r="L73" s="8"/>
      <c r="M73" s="8"/>
      <c r="N73" s="8"/>
      <c r="O73" s="51"/>
      <c r="P73" s="8"/>
      <c r="Q73" s="8"/>
      <c r="R73" s="8"/>
      <c r="S73" s="8"/>
      <c r="T73" s="8"/>
      <c r="U73" s="50"/>
      <c r="V73" s="8"/>
      <c r="W73" s="8"/>
      <c r="X73" s="8"/>
      <c r="Y73" s="8"/>
      <c r="Z73" s="8"/>
      <c r="AA73" s="8"/>
    </row>
    <row r="74" ht="56.25" customHeight="1">
      <c r="A74" s="47"/>
      <c r="B74" s="48"/>
      <c r="C74" s="8"/>
      <c r="D74" s="49"/>
      <c r="E74" s="8"/>
      <c r="F74" s="8"/>
      <c r="G74" s="8"/>
      <c r="H74" s="8"/>
      <c r="I74" s="8"/>
      <c r="J74" s="50"/>
      <c r="K74" s="8"/>
      <c r="L74" s="8"/>
      <c r="M74" s="8"/>
      <c r="N74" s="8"/>
      <c r="O74" s="51"/>
      <c r="P74" s="8"/>
      <c r="Q74" s="8"/>
      <c r="R74" s="8"/>
      <c r="S74" s="8"/>
      <c r="T74" s="8"/>
      <c r="U74" s="50"/>
      <c r="V74" s="8"/>
      <c r="W74" s="8"/>
      <c r="X74" s="8"/>
      <c r="Y74" s="8"/>
      <c r="Z74" s="8"/>
      <c r="AA74" s="8"/>
    </row>
    <row r="75" ht="56.25" customHeight="1">
      <c r="A75" s="47"/>
      <c r="B75" s="48"/>
      <c r="C75" s="8"/>
      <c r="D75" s="49"/>
      <c r="E75" s="8"/>
      <c r="F75" s="8"/>
      <c r="G75" s="8"/>
      <c r="H75" s="8"/>
      <c r="I75" s="8"/>
      <c r="J75" s="50"/>
      <c r="K75" s="8"/>
      <c r="L75" s="8"/>
      <c r="M75" s="8"/>
      <c r="N75" s="8"/>
      <c r="O75" s="51"/>
      <c r="P75" s="8"/>
      <c r="Q75" s="8"/>
      <c r="R75" s="8"/>
      <c r="S75" s="8"/>
      <c r="T75" s="8"/>
      <c r="U75" s="50"/>
      <c r="V75" s="8"/>
      <c r="W75" s="8"/>
      <c r="X75" s="8"/>
      <c r="Y75" s="8"/>
      <c r="Z75" s="8"/>
      <c r="AA75" s="8"/>
    </row>
    <row r="76" ht="56.25" customHeight="1">
      <c r="A76" s="47"/>
      <c r="B76" s="48"/>
      <c r="C76" s="8"/>
      <c r="D76" s="49"/>
      <c r="E76" s="8"/>
      <c r="F76" s="8"/>
      <c r="G76" s="8"/>
      <c r="H76" s="8"/>
      <c r="I76" s="8"/>
      <c r="J76" s="50"/>
      <c r="K76" s="8"/>
      <c r="L76" s="8"/>
      <c r="M76" s="8"/>
      <c r="N76" s="8"/>
      <c r="O76" s="51"/>
      <c r="P76" s="8"/>
      <c r="Q76" s="8"/>
      <c r="R76" s="8"/>
      <c r="S76" s="8"/>
      <c r="T76" s="8"/>
      <c r="U76" s="50"/>
      <c r="V76" s="8"/>
      <c r="W76" s="8"/>
      <c r="X76" s="8"/>
      <c r="Y76" s="8"/>
      <c r="Z76" s="8"/>
      <c r="AA76" s="8"/>
    </row>
    <row r="77" ht="56.25" customHeight="1">
      <c r="A77" s="47"/>
      <c r="B77" s="48"/>
      <c r="C77" s="8"/>
      <c r="D77" s="49"/>
      <c r="E77" s="8"/>
      <c r="F77" s="8"/>
      <c r="G77" s="8"/>
      <c r="H77" s="8"/>
      <c r="I77" s="8"/>
      <c r="J77" s="50"/>
      <c r="K77" s="8"/>
      <c r="L77" s="8"/>
      <c r="M77" s="8"/>
      <c r="N77" s="8"/>
      <c r="O77" s="51"/>
      <c r="P77" s="8"/>
      <c r="Q77" s="8"/>
      <c r="R77" s="8"/>
      <c r="S77" s="8"/>
      <c r="T77" s="8"/>
      <c r="U77" s="50"/>
      <c r="V77" s="8"/>
      <c r="W77" s="8"/>
      <c r="X77" s="8"/>
      <c r="Y77" s="8"/>
      <c r="Z77" s="8"/>
      <c r="AA77" s="8"/>
    </row>
    <row r="78" ht="56.25" customHeight="1">
      <c r="A78" s="47"/>
      <c r="B78" s="48"/>
      <c r="C78" s="8"/>
      <c r="D78" s="49"/>
      <c r="E78" s="8"/>
      <c r="F78" s="8"/>
      <c r="G78" s="8"/>
      <c r="H78" s="8"/>
      <c r="I78" s="8"/>
      <c r="J78" s="50"/>
      <c r="K78" s="8"/>
      <c r="L78" s="8"/>
      <c r="M78" s="8"/>
      <c r="N78" s="8"/>
      <c r="O78" s="51"/>
      <c r="P78" s="8"/>
      <c r="Q78" s="8"/>
      <c r="R78" s="8"/>
      <c r="S78" s="8"/>
      <c r="T78" s="8"/>
      <c r="U78" s="50"/>
      <c r="V78" s="8"/>
      <c r="W78" s="8"/>
      <c r="X78" s="8"/>
      <c r="Y78" s="8"/>
      <c r="Z78" s="8"/>
      <c r="AA78" s="8"/>
    </row>
    <row r="79" ht="56.25" customHeight="1">
      <c r="A79" s="47"/>
      <c r="B79" s="48"/>
      <c r="C79" s="8"/>
      <c r="D79" s="49"/>
      <c r="E79" s="8"/>
      <c r="F79" s="8"/>
      <c r="G79" s="8"/>
      <c r="H79" s="8"/>
      <c r="I79" s="8"/>
      <c r="J79" s="50"/>
      <c r="K79" s="8"/>
      <c r="L79" s="8"/>
      <c r="M79" s="8"/>
      <c r="N79" s="8"/>
      <c r="O79" s="51"/>
      <c r="P79" s="8"/>
      <c r="Q79" s="8"/>
      <c r="R79" s="8"/>
      <c r="S79" s="8"/>
      <c r="T79" s="8"/>
      <c r="U79" s="50"/>
      <c r="V79" s="8"/>
      <c r="W79" s="8"/>
      <c r="X79" s="8"/>
      <c r="Y79" s="8"/>
      <c r="Z79" s="8"/>
      <c r="AA79" s="8"/>
    </row>
    <row r="80" ht="56.25" customHeight="1">
      <c r="A80" s="47"/>
      <c r="B80" s="48"/>
      <c r="C80" s="8"/>
      <c r="D80" s="49"/>
      <c r="E80" s="8"/>
      <c r="F80" s="8"/>
      <c r="G80" s="8"/>
      <c r="H80" s="8"/>
      <c r="I80" s="8"/>
      <c r="J80" s="50"/>
      <c r="K80" s="8"/>
      <c r="L80" s="8"/>
      <c r="M80" s="8"/>
      <c r="N80" s="8"/>
      <c r="O80" s="51"/>
      <c r="P80" s="8"/>
      <c r="Q80" s="8"/>
      <c r="R80" s="8"/>
      <c r="S80" s="8"/>
      <c r="T80" s="8"/>
      <c r="U80" s="50"/>
      <c r="V80" s="8"/>
      <c r="W80" s="8"/>
      <c r="X80" s="8"/>
      <c r="Y80" s="8"/>
      <c r="Z80" s="8"/>
      <c r="AA80" s="8"/>
    </row>
    <row r="81" ht="56.25" customHeight="1">
      <c r="A81" s="47"/>
      <c r="B81" s="48"/>
      <c r="C81" s="8"/>
      <c r="D81" s="49"/>
      <c r="E81" s="8"/>
      <c r="F81" s="8"/>
      <c r="G81" s="8"/>
      <c r="H81" s="8"/>
      <c r="I81" s="8"/>
      <c r="J81" s="50"/>
      <c r="K81" s="8"/>
      <c r="L81" s="8"/>
      <c r="M81" s="8"/>
      <c r="N81" s="8"/>
      <c r="O81" s="51"/>
      <c r="P81" s="8"/>
      <c r="Q81" s="8"/>
      <c r="R81" s="8"/>
      <c r="S81" s="8"/>
      <c r="T81" s="8"/>
      <c r="U81" s="50"/>
      <c r="V81" s="8"/>
      <c r="W81" s="8"/>
      <c r="X81" s="8"/>
      <c r="Y81" s="8"/>
      <c r="Z81" s="8"/>
      <c r="AA81" s="8"/>
    </row>
    <row r="82" ht="56.25" customHeight="1">
      <c r="A82" s="47"/>
      <c r="B82" s="48"/>
      <c r="C82" s="8"/>
      <c r="D82" s="49"/>
      <c r="E82" s="8"/>
      <c r="F82" s="8"/>
      <c r="G82" s="8"/>
      <c r="H82" s="8"/>
      <c r="I82" s="8"/>
      <c r="J82" s="50"/>
      <c r="K82" s="8"/>
      <c r="L82" s="8"/>
      <c r="M82" s="8"/>
      <c r="N82" s="8"/>
      <c r="O82" s="51"/>
      <c r="P82" s="8"/>
      <c r="Q82" s="8"/>
      <c r="R82" s="8"/>
      <c r="S82" s="8"/>
      <c r="T82" s="8"/>
      <c r="U82" s="50"/>
      <c r="V82" s="8"/>
      <c r="W82" s="8"/>
      <c r="X82" s="8"/>
      <c r="Y82" s="8"/>
      <c r="Z82" s="8"/>
      <c r="AA82" s="8"/>
    </row>
    <row r="83" ht="56.25" customHeight="1">
      <c r="A83" s="47"/>
      <c r="B83" s="48"/>
      <c r="C83" s="8"/>
      <c r="D83" s="49"/>
      <c r="E83" s="8"/>
      <c r="F83" s="8"/>
      <c r="G83" s="8"/>
      <c r="H83" s="8"/>
      <c r="I83" s="8"/>
      <c r="J83" s="50"/>
      <c r="K83" s="8"/>
      <c r="L83" s="8"/>
      <c r="M83" s="8"/>
      <c r="N83" s="8"/>
      <c r="O83" s="51"/>
      <c r="P83" s="8"/>
      <c r="Q83" s="8"/>
      <c r="R83" s="8"/>
      <c r="S83" s="8"/>
      <c r="T83" s="8"/>
      <c r="U83" s="50"/>
      <c r="V83" s="8"/>
      <c r="W83" s="8"/>
      <c r="X83" s="8"/>
      <c r="Y83" s="8"/>
      <c r="Z83" s="8"/>
      <c r="AA83" s="8"/>
    </row>
    <row r="84" ht="56.25" customHeight="1">
      <c r="A84" s="47"/>
      <c r="B84" s="48"/>
      <c r="C84" s="8"/>
      <c r="D84" s="49"/>
      <c r="E84" s="8"/>
      <c r="F84" s="8"/>
      <c r="G84" s="8"/>
      <c r="H84" s="8"/>
      <c r="I84" s="8"/>
      <c r="J84" s="50"/>
      <c r="K84" s="8"/>
      <c r="L84" s="8"/>
      <c r="M84" s="8"/>
      <c r="N84" s="8"/>
      <c r="O84" s="51"/>
      <c r="P84" s="8"/>
      <c r="Q84" s="8"/>
      <c r="R84" s="8"/>
      <c r="S84" s="8"/>
      <c r="T84" s="8"/>
      <c r="U84" s="50"/>
      <c r="V84" s="8"/>
      <c r="W84" s="8"/>
      <c r="X84" s="8"/>
      <c r="Y84" s="8"/>
      <c r="Z84" s="8"/>
      <c r="AA84" s="8"/>
    </row>
    <row r="85" ht="56.25" customHeight="1">
      <c r="A85" s="47"/>
      <c r="B85" s="48"/>
      <c r="C85" s="8"/>
      <c r="D85" s="49"/>
      <c r="E85" s="8"/>
      <c r="F85" s="8"/>
      <c r="G85" s="8"/>
      <c r="H85" s="8"/>
      <c r="I85" s="8"/>
      <c r="J85" s="50"/>
      <c r="K85" s="8"/>
      <c r="L85" s="8"/>
      <c r="M85" s="8"/>
      <c r="N85" s="8"/>
      <c r="O85" s="51"/>
      <c r="P85" s="8"/>
      <c r="Q85" s="8"/>
      <c r="R85" s="8"/>
      <c r="S85" s="8"/>
      <c r="T85" s="8"/>
      <c r="U85" s="50"/>
      <c r="V85" s="8"/>
      <c r="W85" s="8"/>
      <c r="X85" s="8"/>
      <c r="Y85" s="8"/>
      <c r="Z85" s="8"/>
      <c r="AA85" s="8"/>
    </row>
    <row r="86" ht="56.25" customHeight="1">
      <c r="A86" s="47"/>
      <c r="B86" s="48"/>
      <c r="C86" s="8"/>
      <c r="D86" s="49"/>
      <c r="E86" s="8"/>
      <c r="F86" s="8"/>
      <c r="G86" s="8"/>
      <c r="H86" s="8"/>
      <c r="I86" s="8"/>
      <c r="J86" s="50"/>
      <c r="K86" s="8"/>
      <c r="L86" s="8"/>
      <c r="M86" s="8"/>
      <c r="N86" s="8"/>
      <c r="O86" s="51"/>
      <c r="P86" s="8"/>
      <c r="Q86" s="8"/>
      <c r="R86" s="8"/>
      <c r="S86" s="8"/>
      <c r="T86" s="8"/>
      <c r="U86" s="50"/>
      <c r="V86" s="8"/>
      <c r="W86" s="8"/>
      <c r="X86" s="8"/>
      <c r="Y86" s="8"/>
      <c r="Z86" s="8"/>
      <c r="AA86" s="8"/>
    </row>
    <row r="87" ht="56.25" customHeight="1">
      <c r="A87" s="47"/>
      <c r="B87" s="48"/>
      <c r="C87" s="8"/>
      <c r="D87" s="49"/>
      <c r="E87" s="8"/>
      <c r="F87" s="8"/>
      <c r="G87" s="8"/>
      <c r="H87" s="8"/>
      <c r="I87" s="8"/>
      <c r="J87" s="50"/>
      <c r="K87" s="8"/>
      <c r="L87" s="8"/>
      <c r="M87" s="8"/>
      <c r="N87" s="8"/>
      <c r="O87" s="51"/>
      <c r="P87" s="8"/>
      <c r="Q87" s="8"/>
      <c r="R87" s="8"/>
      <c r="S87" s="8"/>
      <c r="T87" s="8"/>
      <c r="U87" s="50"/>
      <c r="V87" s="8"/>
      <c r="W87" s="8"/>
      <c r="X87" s="8"/>
      <c r="Y87" s="8"/>
      <c r="Z87" s="8"/>
      <c r="AA87" s="8"/>
    </row>
    <row r="88" ht="56.25" customHeight="1">
      <c r="A88" s="47"/>
      <c r="B88" s="48"/>
      <c r="C88" s="8"/>
      <c r="D88" s="49"/>
      <c r="E88" s="8"/>
      <c r="F88" s="8"/>
      <c r="G88" s="8"/>
      <c r="H88" s="8"/>
      <c r="I88" s="8"/>
      <c r="J88" s="50"/>
      <c r="K88" s="8"/>
      <c r="L88" s="8"/>
      <c r="M88" s="8"/>
      <c r="N88" s="8"/>
      <c r="O88" s="51"/>
      <c r="P88" s="8"/>
      <c r="Q88" s="8"/>
      <c r="R88" s="8"/>
      <c r="S88" s="8"/>
      <c r="T88" s="8"/>
      <c r="U88" s="50"/>
      <c r="V88" s="8"/>
      <c r="W88" s="8"/>
      <c r="X88" s="8"/>
      <c r="Y88" s="8"/>
      <c r="Z88" s="8"/>
      <c r="AA88" s="8"/>
    </row>
    <row r="89" ht="56.25" customHeight="1">
      <c r="A89" s="47"/>
      <c r="B89" s="48"/>
      <c r="C89" s="8"/>
      <c r="D89" s="49"/>
      <c r="E89" s="8"/>
      <c r="F89" s="8"/>
      <c r="G89" s="8"/>
      <c r="H89" s="8"/>
      <c r="I89" s="8"/>
      <c r="J89" s="50"/>
      <c r="K89" s="8"/>
      <c r="L89" s="8"/>
      <c r="M89" s="8"/>
      <c r="N89" s="8"/>
      <c r="O89" s="51"/>
      <c r="P89" s="8"/>
      <c r="Q89" s="8"/>
      <c r="R89" s="8"/>
      <c r="S89" s="8"/>
      <c r="T89" s="8"/>
      <c r="U89" s="50"/>
      <c r="V89" s="8"/>
      <c r="W89" s="8"/>
      <c r="X89" s="8"/>
      <c r="Y89" s="8"/>
      <c r="Z89" s="8"/>
      <c r="AA89" s="8"/>
    </row>
    <row r="90" ht="56.25" customHeight="1">
      <c r="A90" s="47"/>
      <c r="B90" s="48"/>
      <c r="C90" s="8"/>
      <c r="D90" s="49"/>
      <c r="E90" s="8"/>
      <c r="F90" s="8"/>
      <c r="G90" s="8"/>
      <c r="H90" s="8"/>
      <c r="I90" s="8"/>
      <c r="J90" s="50"/>
      <c r="K90" s="8"/>
      <c r="L90" s="8"/>
      <c r="M90" s="8"/>
      <c r="N90" s="8"/>
      <c r="O90" s="51"/>
      <c r="P90" s="8"/>
      <c r="Q90" s="8"/>
      <c r="R90" s="8"/>
      <c r="S90" s="8"/>
      <c r="T90" s="8"/>
      <c r="U90" s="50"/>
      <c r="V90" s="8"/>
      <c r="W90" s="8"/>
      <c r="X90" s="8"/>
      <c r="Y90" s="8"/>
      <c r="Z90" s="8"/>
      <c r="AA90" s="8"/>
    </row>
    <row r="91" ht="56.25" customHeight="1">
      <c r="A91" s="47"/>
      <c r="B91" s="48"/>
      <c r="C91" s="8"/>
      <c r="D91" s="49"/>
      <c r="E91" s="8"/>
      <c r="F91" s="8"/>
      <c r="G91" s="8"/>
      <c r="H91" s="8"/>
      <c r="I91" s="8"/>
      <c r="J91" s="50"/>
      <c r="K91" s="8"/>
      <c r="L91" s="8"/>
      <c r="M91" s="8"/>
      <c r="N91" s="8"/>
      <c r="O91" s="51"/>
      <c r="P91" s="8"/>
      <c r="Q91" s="8"/>
      <c r="R91" s="8"/>
      <c r="S91" s="8"/>
      <c r="T91" s="8"/>
      <c r="U91" s="50"/>
      <c r="V91" s="8"/>
      <c r="W91" s="8"/>
      <c r="X91" s="8"/>
      <c r="Y91" s="8"/>
      <c r="Z91" s="8"/>
      <c r="AA91" s="8"/>
    </row>
    <row r="92" ht="56.25" customHeight="1">
      <c r="A92" s="47"/>
      <c r="B92" s="48"/>
      <c r="C92" s="8"/>
      <c r="D92" s="49"/>
      <c r="E92" s="8"/>
      <c r="F92" s="8"/>
      <c r="G92" s="8"/>
      <c r="H92" s="8"/>
      <c r="I92" s="8"/>
      <c r="J92" s="50"/>
      <c r="K92" s="8"/>
      <c r="L92" s="8"/>
      <c r="M92" s="8"/>
      <c r="N92" s="8"/>
      <c r="O92" s="51"/>
      <c r="P92" s="8"/>
      <c r="Q92" s="8"/>
      <c r="R92" s="8"/>
      <c r="S92" s="8"/>
      <c r="T92" s="8"/>
      <c r="U92" s="50"/>
      <c r="V92" s="8"/>
      <c r="W92" s="8"/>
      <c r="X92" s="8"/>
      <c r="Y92" s="8"/>
      <c r="Z92" s="8"/>
      <c r="AA92" s="8"/>
    </row>
    <row r="93" ht="56.25" customHeight="1">
      <c r="A93" s="47"/>
      <c r="B93" s="48"/>
      <c r="C93" s="8"/>
      <c r="D93" s="49"/>
      <c r="E93" s="8"/>
      <c r="F93" s="8"/>
      <c r="G93" s="8"/>
      <c r="H93" s="8"/>
      <c r="I93" s="8"/>
      <c r="J93" s="50"/>
      <c r="K93" s="8"/>
      <c r="L93" s="8"/>
      <c r="M93" s="8"/>
      <c r="N93" s="8"/>
      <c r="O93" s="51"/>
      <c r="P93" s="8"/>
      <c r="Q93" s="8"/>
      <c r="R93" s="8"/>
      <c r="S93" s="8"/>
      <c r="T93" s="8"/>
      <c r="U93" s="50"/>
      <c r="V93" s="8"/>
      <c r="W93" s="8"/>
      <c r="X93" s="8"/>
      <c r="Y93" s="8"/>
      <c r="Z93" s="8"/>
      <c r="AA93" s="8"/>
    </row>
    <row r="94" ht="56.25" customHeight="1">
      <c r="A94" s="47"/>
      <c r="B94" s="48"/>
      <c r="C94" s="8"/>
      <c r="D94" s="49"/>
      <c r="E94" s="8"/>
      <c r="F94" s="8"/>
      <c r="G94" s="8"/>
      <c r="H94" s="8"/>
      <c r="I94" s="8"/>
      <c r="J94" s="50"/>
      <c r="K94" s="8"/>
      <c r="L94" s="8"/>
      <c r="M94" s="8"/>
      <c r="N94" s="8"/>
      <c r="O94" s="51"/>
      <c r="P94" s="8"/>
      <c r="Q94" s="8"/>
      <c r="R94" s="8"/>
      <c r="S94" s="8"/>
      <c r="T94" s="8"/>
      <c r="U94" s="50"/>
      <c r="V94" s="8"/>
      <c r="W94" s="8"/>
      <c r="X94" s="8"/>
      <c r="Y94" s="8"/>
      <c r="Z94" s="8"/>
      <c r="AA94" s="8"/>
    </row>
    <row r="95" ht="56.25" customHeight="1">
      <c r="A95" s="47"/>
      <c r="B95" s="48"/>
      <c r="C95" s="8"/>
      <c r="D95" s="49"/>
      <c r="E95" s="8"/>
      <c r="F95" s="8"/>
      <c r="G95" s="8"/>
      <c r="H95" s="8"/>
      <c r="I95" s="8"/>
      <c r="J95" s="50"/>
      <c r="K95" s="8"/>
      <c r="L95" s="8"/>
      <c r="M95" s="8"/>
      <c r="N95" s="8"/>
      <c r="O95" s="51"/>
      <c r="P95" s="8"/>
      <c r="Q95" s="8"/>
      <c r="R95" s="8"/>
      <c r="S95" s="8"/>
      <c r="T95" s="8"/>
      <c r="U95" s="50"/>
      <c r="V95" s="8"/>
      <c r="W95" s="8"/>
      <c r="X95" s="8"/>
      <c r="Y95" s="8"/>
      <c r="Z95" s="8"/>
      <c r="AA95" s="8"/>
    </row>
    <row r="96" ht="56.25" customHeight="1">
      <c r="A96" s="47"/>
      <c r="B96" s="48"/>
      <c r="C96" s="8"/>
      <c r="D96" s="49"/>
      <c r="E96" s="8"/>
      <c r="F96" s="8"/>
      <c r="G96" s="8"/>
      <c r="H96" s="8"/>
      <c r="I96" s="8"/>
      <c r="J96" s="50"/>
      <c r="K96" s="8"/>
      <c r="L96" s="8"/>
      <c r="M96" s="8"/>
      <c r="N96" s="8"/>
      <c r="O96" s="51"/>
      <c r="P96" s="8"/>
      <c r="Q96" s="8"/>
      <c r="R96" s="8"/>
      <c r="S96" s="8"/>
      <c r="T96" s="8"/>
      <c r="U96" s="50"/>
      <c r="V96" s="8"/>
      <c r="W96" s="8"/>
      <c r="X96" s="8"/>
      <c r="Y96" s="8"/>
      <c r="Z96" s="8"/>
      <c r="AA96" s="8"/>
    </row>
    <row r="97" ht="56.25" customHeight="1">
      <c r="A97" s="47"/>
      <c r="B97" s="48"/>
      <c r="C97" s="8"/>
      <c r="D97" s="49"/>
      <c r="E97" s="8"/>
      <c r="F97" s="8"/>
      <c r="G97" s="8"/>
      <c r="H97" s="8"/>
      <c r="I97" s="8"/>
      <c r="J97" s="50"/>
      <c r="K97" s="8"/>
      <c r="L97" s="8"/>
      <c r="M97" s="8"/>
      <c r="N97" s="8"/>
      <c r="O97" s="51"/>
      <c r="P97" s="8"/>
      <c r="Q97" s="8"/>
      <c r="R97" s="8"/>
      <c r="S97" s="8"/>
      <c r="T97" s="8"/>
      <c r="U97" s="50"/>
      <c r="V97" s="8"/>
      <c r="W97" s="8"/>
      <c r="X97" s="8"/>
      <c r="Y97" s="8"/>
      <c r="Z97" s="8"/>
      <c r="AA97" s="8"/>
    </row>
    <row r="98" ht="56.25" customHeight="1">
      <c r="A98" s="47"/>
      <c r="B98" s="48"/>
      <c r="C98" s="8"/>
      <c r="D98" s="49"/>
      <c r="E98" s="8"/>
      <c r="F98" s="8"/>
      <c r="G98" s="8"/>
      <c r="H98" s="8"/>
      <c r="I98" s="8"/>
      <c r="J98" s="50"/>
      <c r="K98" s="8"/>
      <c r="L98" s="8"/>
      <c r="M98" s="8"/>
      <c r="N98" s="8"/>
      <c r="O98" s="51"/>
      <c r="P98" s="8"/>
      <c r="Q98" s="8"/>
      <c r="R98" s="8"/>
      <c r="S98" s="8"/>
      <c r="T98" s="8"/>
      <c r="U98" s="50"/>
      <c r="V98" s="8"/>
      <c r="W98" s="8"/>
      <c r="X98" s="8"/>
      <c r="Y98" s="8"/>
      <c r="Z98" s="8"/>
      <c r="AA98" s="8"/>
    </row>
    <row r="99" ht="56.25" customHeight="1">
      <c r="A99" s="47"/>
      <c r="B99" s="48"/>
      <c r="C99" s="8"/>
      <c r="D99" s="49"/>
      <c r="E99" s="8"/>
      <c r="F99" s="8"/>
      <c r="G99" s="8"/>
      <c r="H99" s="8"/>
      <c r="I99" s="8"/>
      <c r="J99" s="50"/>
      <c r="K99" s="8"/>
      <c r="L99" s="8"/>
      <c r="M99" s="8"/>
      <c r="N99" s="8"/>
      <c r="O99" s="51"/>
      <c r="P99" s="8"/>
      <c r="Q99" s="8"/>
      <c r="R99" s="8"/>
      <c r="S99" s="8"/>
      <c r="T99" s="8"/>
      <c r="U99" s="50"/>
      <c r="V99" s="8"/>
      <c r="W99" s="8"/>
      <c r="X99" s="8"/>
      <c r="Y99" s="8"/>
      <c r="Z99" s="8"/>
      <c r="AA99" s="8"/>
    </row>
    <row r="100" ht="56.25" customHeight="1">
      <c r="A100" s="47"/>
      <c r="B100" s="48"/>
      <c r="C100" s="8"/>
      <c r="D100" s="49"/>
      <c r="E100" s="8"/>
      <c r="F100" s="8"/>
      <c r="G100" s="8"/>
      <c r="H100" s="8"/>
      <c r="I100" s="8"/>
      <c r="J100" s="50"/>
      <c r="K100" s="8"/>
      <c r="L100" s="8"/>
      <c r="M100" s="8"/>
      <c r="N100" s="8"/>
      <c r="O100" s="51"/>
      <c r="P100" s="8"/>
      <c r="Q100" s="8"/>
      <c r="R100" s="8"/>
      <c r="S100" s="8"/>
      <c r="T100" s="8"/>
      <c r="U100" s="50"/>
      <c r="V100" s="8"/>
      <c r="W100" s="8"/>
      <c r="X100" s="8"/>
      <c r="Y100" s="8"/>
      <c r="Z100" s="8"/>
      <c r="AA100" s="8"/>
    </row>
    <row r="101" ht="56.25" customHeight="1">
      <c r="A101" s="47"/>
      <c r="B101" s="48"/>
      <c r="C101" s="8"/>
      <c r="D101" s="49"/>
      <c r="E101" s="8"/>
      <c r="F101" s="8"/>
      <c r="G101" s="8"/>
      <c r="H101" s="8"/>
      <c r="I101" s="8"/>
      <c r="J101" s="50"/>
      <c r="K101" s="8"/>
      <c r="L101" s="8"/>
      <c r="M101" s="8"/>
      <c r="N101" s="8"/>
      <c r="O101" s="51"/>
      <c r="P101" s="8"/>
      <c r="Q101" s="8"/>
      <c r="R101" s="8"/>
      <c r="S101" s="8"/>
      <c r="T101" s="8"/>
      <c r="U101" s="50"/>
      <c r="V101" s="8"/>
      <c r="W101" s="8"/>
      <c r="X101" s="8"/>
      <c r="Y101" s="8"/>
      <c r="Z101" s="8"/>
      <c r="AA101" s="8"/>
    </row>
    <row r="102" ht="56.25" customHeight="1">
      <c r="A102" s="47"/>
      <c r="B102" s="48"/>
      <c r="C102" s="8"/>
      <c r="D102" s="49"/>
      <c r="E102" s="8"/>
      <c r="F102" s="8"/>
      <c r="G102" s="8"/>
      <c r="H102" s="8"/>
      <c r="I102" s="8"/>
      <c r="J102" s="50"/>
      <c r="K102" s="8"/>
      <c r="L102" s="8"/>
      <c r="M102" s="8"/>
      <c r="N102" s="8"/>
      <c r="O102" s="51"/>
      <c r="P102" s="8"/>
      <c r="Q102" s="8"/>
      <c r="R102" s="8"/>
      <c r="S102" s="8"/>
      <c r="T102" s="8"/>
      <c r="U102" s="50"/>
      <c r="V102" s="8"/>
      <c r="W102" s="8"/>
      <c r="X102" s="8"/>
      <c r="Y102" s="8"/>
      <c r="Z102" s="8"/>
      <c r="AA102" s="8"/>
    </row>
    <row r="103" ht="56.25" customHeight="1">
      <c r="A103" s="47"/>
      <c r="B103" s="48"/>
      <c r="C103" s="8"/>
      <c r="D103" s="49"/>
      <c r="E103" s="8"/>
      <c r="F103" s="8"/>
      <c r="G103" s="8"/>
      <c r="H103" s="8"/>
      <c r="I103" s="8"/>
      <c r="J103" s="50"/>
      <c r="K103" s="8"/>
      <c r="L103" s="8"/>
      <c r="M103" s="8"/>
      <c r="N103" s="8"/>
      <c r="O103" s="51"/>
      <c r="P103" s="8"/>
      <c r="Q103" s="8"/>
      <c r="R103" s="8"/>
      <c r="S103" s="8"/>
      <c r="T103" s="8"/>
      <c r="U103" s="50"/>
      <c r="V103" s="8"/>
      <c r="W103" s="8"/>
      <c r="X103" s="8"/>
      <c r="Y103" s="8"/>
      <c r="Z103" s="8"/>
      <c r="AA103" s="8"/>
    </row>
    <row r="104" ht="56.25" customHeight="1">
      <c r="A104" s="47"/>
      <c r="B104" s="48"/>
      <c r="C104" s="8"/>
      <c r="D104" s="49"/>
      <c r="E104" s="8"/>
      <c r="F104" s="8"/>
      <c r="G104" s="8"/>
      <c r="H104" s="8"/>
      <c r="I104" s="8"/>
      <c r="J104" s="50"/>
      <c r="K104" s="8"/>
      <c r="L104" s="8"/>
      <c r="M104" s="8"/>
      <c r="N104" s="8"/>
      <c r="O104" s="51"/>
      <c r="P104" s="8"/>
      <c r="Q104" s="8"/>
      <c r="R104" s="8"/>
      <c r="S104" s="8"/>
      <c r="T104" s="8"/>
      <c r="U104" s="50"/>
      <c r="V104" s="8"/>
      <c r="W104" s="8"/>
      <c r="X104" s="8"/>
      <c r="Y104" s="8"/>
      <c r="Z104" s="8"/>
      <c r="AA104" s="8"/>
    </row>
    <row r="105" ht="56.25" customHeight="1">
      <c r="A105" s="47"/>
      <c r="B105" s="48"/>
      <c r="C105" s="8"/>
      <c r="D105" s="49"/>
      <c r="E105" s="8"/>
      <c r="F105" s="8"/>
      <c r="G105" s="8"/>
      <c r="H105" s="8"/>
      <c r="I105" s="8"/>
      <c r="J105" s="50"/>
      <c r="K105" s="8"/>
      <c r="L105" s="8"/>
      <c r="M105" s="8"/>
      <c r="N105" s="8"/>
      <c r="O105" s="51"/>
      <c r="P105" s="8"/>
      <c r="Q105" s="8"/>
      <c r="R105" s="8"/>
      <c r="S105" s="8"/>
      <c r="T105" s="8"/>
      <c r="U105" s="50"/>
      <c r="V105" s="8"/>
      <c r="W105" s="8"/>
      <c r="X105" s="8"/>
      <c r="Y105" s="8"/>
      <c r="Z105" s="8"/>
      <c r="AA105" s="8"/>
    </row>
    <row r="106" ht="56.25" customHeight="1">
      <c r="A106" s="47"/>
      <c r="B106" s="48"/>
      <c r="C106" s="8"/>
      <c r="D106" s="49"/>
      <c r="E106" s="8"/>
      <c r="F106" s="8"/>
      <c r="G106" s="8"/>
      <c r="H106" s="8"/>
      <c r="I106" s="8"/>
      <c r="J106" s="50"/>
      <c r="K106" s="8"/>
      <c r="L106" s="8"/>
      <c r="M106" s="8"/>
      <c r="N106" s="8"/>
      <c r="O106" s="51"/>
      <c r="P106" s="8"/>
      <c r="Q106" s="8"/>
      <c r="R106" s="8"/>
      <c r="S106" s="8"/>
      <c r="T106" s="8"/>
      <c r="U106" s="50"/>
      <c r="V106" s="8"/>
      <c r="W106" s="8"/>
      <c r="X106" s="8"/>
      <c r="Y106" s="8"/>
      <c r="Z106" s="8"/>
      <c r="AA106" s="8"/>
    </row>
    <row r="107" ht="56.25" customHeight="1">
      <c r="A107" s="47"/>
      <c r="B107" s="48"/>
      <c r="C107" s="8"/>
      <c r="D107" s="49"/>
      <c r="E107" s="8"/>
      <c r="F107" s="8"/>
      <c r="G107" s="8"/>
      <c r="H107" s="8"/>
      <c r="I107" s="8"/>
      <c r="J107" s="50"/>
      <c r="K107" s="8"/>
      <c r="L107" s="8"/>
      <c r="M107" s="8"/>
      <c r="N107" s="8"/>
      <c r="O107" s="51"/>
      <c r="P107" s="8"/>
      <c r="Q107" s="8"/>
      <c r="R107" s="8"/>
      <c r="S107" s="8"/>
      <c r="T107" s="8"/>
      <c r="U107" s="50"/>
      <c r="V107" s="8"/>
      <c r="W107" s="8"/>
      <c r="X107" s="8"/>
      <c r="Y107" s="8"/>
      <c r="Z107" s="8"/>
      <c r="AA107" s="8"/>
    </row>
    <row r="108" ht="56.25" customHeight="1">
      <c r="A108" s="47"/>
      <c r="B108" s="48"/>
      <c r="C108" s="8"/>
      <c r="D108" s="49"/>
      <c r="E108" s="8"/>
      <c r="F108" s="8"/>
      <c r="G108" s="8"/>
      <c r="H108" s="8"/>
      <c r="I108" s="8"/>
      <c r="J108" s="50"/>
      <c r="K108" s="8"/>
      <c r="L108" s="8"/>
      <c r="M108" s="8"/>
      <c r="N108" s="8"/>
      <c r="O108" s="51"/>
      <c r="P108" s="8"/>
      <c r="Q108" s="8"/>
      <c r="R108" s="8"/>
      <c r="S108" s="8"/>
      <c r="T108" s="8"/>
      <c r="U108" s="50"/>
      <c r="V108" s="8"/>
      <c r="W108" s="8"/>
      <c r="X108" s="8"/>
      <c r="Y108" s="8"/>
      <c r="Z108" s="8"/>
      <c r="AA108" s="8"/>
    </row>
    <row r="109" ht="56.25" customHeight="1">
      <c r="A109" s="47"/>
      <c r="B109" s="48"/>
      <c r="C109" s="8"/>
      <c r="D109" s="49"/>
      <c r="E109" s="8"/>
      <c r="F109" s="8"/>
      <c r="G109" s="8"/>
      <c r="H109" s="8"/>
      <c r="I109" s="8"/>
      <c r="J109" s="50"/>
      <c r="K109" s="8"/>
      <c r="L109" s="8"/>
      <c r="M109" s="8"/>
      <c r="N109" s="8"/>
      <c r="O109" s="51"/>
      <c r="P109" s="8"/>
      <c r="Q109" s="8"/>
      <c r="R109" s="8"/>
      <c r="S109" s="8"/>
      <c r="T109" s="8"/>
      <c r="U109" s="50"/>
      <c r="V109" s="8"/>
      <c r="W109" s="8"/>
      <c r="X109" s="8"/>
      <c r="Y109" s="8"/>
      <c r="Z109" s="8"/>
      <c r="AA109" s="8"/>
    </row>
    <row r="110" ht="56.25" customHeight="1">
      <c r="A110" s="47"/>
      <c r="B110" s="48"/>
      <c r="C110" s="8"/>
      <c r="D110" s="49"/>
      <c r="E110" s="8"/>
      <c r="F110" s="8"/>
      <c r="G110" s="8"/>
      <c r="H110" s="8"/>
      <c r="I110" s="8"/>
      <c r="J110" s="50"/>
      <c r="K110" s="8"/>
      <c r="L110" s="8"/>
      <c r="M110" s="8"/>
      <c r="N110" s="8"/>
      <c r="O110" s="51"/>
      <c r="P110" s="8"/>
      <c r="Q110" s="8"/>
      <c r="R110" s="8"/>
      <c r="S110" s="8"/>
      <c r="T110" s="8"/>
      <c r="U110" s="50"/>
      <c r="V110" s="8"/>
      <c r="W110" s="8"/>
      <c r="X110" s="8"/>
      <c r="Y110" s="8"/>
      <c r="Z110" s="8"/>
      <c r="AA110" s="8"/>
    </row>
    <row r="111" ht="56.25" customHeight="1">
      <c r="A111" s="47"/>
      <c r="B111" s="48"/>
      <c r="C111" s="8"/>
      <c r="D111" s="49"/>
      <c r="E111" s="8"/>
      <c r="F111" s="8"/>
      <c r="G111" s="8"/>
      <c r="H111" s="8"/>
      <c r="I111" s="8"/>
      <c r="J111" s="50"/>
      <c r="K111" s="8"/>
      <c r="L111" s="8"/>
      <c r="M111" s="8"/>
      <c r="N111" s="8"/>
      <c r="O111" s="51"/>
      <c r="P111" s="8"/>
      <c r="Q111" s="8"/>
      <c r="R111" s="8"/>
      <c r="S111" s="8"/>
      <c r="T111" s="8"/>
      <c r="U111" s="50"/>
      <c r="V111" s="8"/>
      <c r="W111" s="8"/>
      <c r="X111" s="8"/>
      <c r="Y111" s="8"/>
      <c r="Z111" s="8"/>
      <c r="AA111" s="8"/>
    </row>
    <row r="112" ht="56.25" customHeight="1">
      <c r="A112" s="47"/>
      <c r="B112" s="48"/>
      <c r="C112" s="8"/>
      <c r="D112" s="49"/>
      <c r="E112" s="8"/>
      <c r="F112" s="8"/>
      <c r="G112" s="8"/>
      <c r="H112" s="8"/>
      <c r="I112" s="8"/>
      <c r="J112" s="50"/>
      <c r="K112" s="8"/>
      <c r="L112" s="8"/>
      <c r="M112" s="8"/>
      <c r="N112" s="8"/>
      <c r="O112" s="51"/>
      <c r="P112" s="8"/>
      <c r="Q112" s="8"/>
      <c r="R112" s="8"/>
      <c r="S112" s="8"/>
      <c r="T112" s="8"/>
      <c r="U112" s="50"/>
      <c r="V112" s="8"/>
      <c r="W112" s="8"/>
      <c r="X112" s="8"/>
      <c r="Y112" s="8"/>
      <c r="Z112" s="8"/>
      <c r="AA112" s="8"/>
    </row>
    <row r="113" ht="56.25" customHeight="1">
      <c r="A113" s="47"/>
      <c r="B113" s="48"/>
      <c r="C113" s="8"/>
      <c r="D113" s="49"/>
      <c r="E113" s="8"/>
      <c r="F113" s="8"/>
      <c r="G113" s="8"/>
      <c r="H113" s="8"/>
      <c r="I113" s="8"/>
      <c r="J113" s="50"/>
      <c r="K113" s="8"/>
      <c r="L113" s="8"/>
      <c r="M113" s="8"/>
      <c r="N113" s="8"/>
      <c r="O113" s="51"/>
      <c r="P113" s="8"/>
      <c r="Q113" s="8"/>
      <c r="R113" s="8"/>
      <c r="S113" s="8"/>
      <c r="T113" s="8"/>
      <c r="U113" s="50"/>
      <c r="V113" s="8"/>
      <c r="W113" s="8"/>
      <c r="X113" s="8"/>
      <c r="Y113" s="8"/>
      <c r="Z113" s="8"/>
      <c r="AA113" s="8"/>
    </row>
    <row r="114" ht="56.25" customHeight="1">
      <c r="A114" s="47"/>
      <c r="B114" s="48"/>
      <c r="C114" s="8"/>
      <c r="D114" s="49"/>
      <c r="E114" s="8"/>
      <c r="F114" s="8"/>
      <c r="G114" s="8"/>
      <c r="H114" s="8"/>
      <c r="I114" s="8"/>
      <c r="J114" s="50"/>
      <c r="K114" s="8"/>
      <c r="L114" s="8"/>
      <c r="M114" s="8"/>
      <c r="N114" s="8"/>
      <c r="O114" s="51"/>
      <c r="P114" s="8"/>
      <c r="Q114" s="8"/>
      <c r="R114" s="8"/>
      <c r="S114" s="8"/>
      <c r="T114" s="8"/>
      <c r="U114" s="50"/>
      <c r="V114" s="8"/>
      <c r="W114" s="8"/>
      <c r="X114" s="8"/>
      <c r="Y114" s="8"/>
      <c r="Z114" s="8"/>
      <c r="AA114" s="8"/>
    </row>
    <row r="115" ht="56.25" customHeight="1">
      <c r="A115" s="47"/>
      <c r="B115" s="48"/>
      <c r="C115" s="8"/>
      <c r="D115" s="49"/>
      <c r="E115" s="8"/>
      <c r="F115" s="8"/>
      <c r="G115" s="8"/>
      <c r="H115" s="8"/>
      <c r="I115" s="8"/>
      <c r="J115" s="50"/>
      <c r="K115" s="8"/>
      <c r="L115" s="8"/>
      <c r="M115" s="8"/>
      <c r="N115" s="8"/>
      <c r="O115" s="51"/>
      <c r="P115" s="8"/>
      <c r="Q115" s="8"/>
      <c r="R115" s="8"/>
      <c r="S115" s="8"/>
      <c r="T115" s="8"/>
      <c r="U115" s="50"/>
      <c r="V115" s="8"/>
      <c r="W115" s="8"/>
      <c r="X115" s="8"/>
      <c r="Y115" s="8"/>
      <c r="Z115" s="8"/>
      <c r="AA115" s="8"/>
    </row>
    <row r="116" ht="56.25" customHeight="1">
      <c r="A116" s="47"/>
      <c r="B116" s="48"/>
      <c r="C116" s="8"/>
      <c r="D116" s="49"/>
      <c r="E116" s="8"/>
      <c r="F116" s="8"/>
      <c r="G116" s="8"/>
      <c r="H116" s="8"/>
      <c r="I116" s="8"/>
      <c r="J116" s="50"/>
      <c r="K116" s="8"/>
      <c r="L116" s="8"/>
      <c r="M116" s="8"/>
      <c r="N116" s="8"/>
      <c r="O116" s="51"/>
      <c r="P116" s="8"/>
      <c r="Q116" s="8"/>
      <c r="R116" s="8"/>
      <c r="S116" s="8"/>
      <c r="T116" s="8"/>
      <c r="U116" s="50"/>
      <c r="V116" s="8"/>
      <c r="W116" s="8"/>
      <c r="X116" s="8"/>
      <c r="Y116" s="8"/>
      <c r="Z116" s="8"/>
      <c r="AA116" s="8"/>
    </row>
    <row r="117" ht="56.25" customHeight="1">
      <c r="A117" s="47"/>
      <c r="B117" s="48"/>
      <c r="C117" s="8"/>
      <c r="D117" s="49"/>
      <c r="E117" s="8"/>
      <c r="F117" s="8"/>
      <c r="G117" s="8"/>
      <c r="H117" s="8"/>
      <c r="I117" s="8"/>
      <c r="J117" s="50"/>
      <c r="K117" s="8"/>
      <c r="L117" s="8"/>
      <c r="M117" s="8"/>
      <c r="N117" s="8"/>
      <c r="O117" s="51"/>
      <c r="P117" s="8"/>
      <c r="Q117" s="8"/>
      <c r="R117" s="8"/>
      <c r="S117" s="8"/>
      <c r="T117" s="8"/>
      <c r="U117" s="50"/>
      <c r="V117" s="8"/>
      <c r="W117" s="8"/>
      <c r="X117" s="8"/>
      <c r="Y117" s="8"/>
      <c r="Z117" s="8"/>
      <c r="AA117" s="8"/>
    </row>
    <row r="118" ht="56.25" customHeight="1">
      <c r="A118" s="47"/>
      <c r="B118" s="52"/>
      <c r="C118" s="8"/>
      <c r="D118" s="8"/>
      <c r="E118" s="8"/>
      <c r="F118" s="8"/>
      <c r="G118" s="8"/>
      <c r="H118" s="8"/>
      <c r="I118" s="8"/>
      <c r="J118" s="50"/>
      <c r="K118" s="8"/>
      <c r="L118" s="8"/>
      <c r="M118" s="8"/>
      <c r="N118" s="8"/>
      <c r="O118" s="51"/>
      <c r="P118" s="8"/>
      <c r="Q118" s="8"/>
      <c r="R118" s="8"/>
      <c r="S118" s="8"/>
      <c r="T118" s="8"/>
      <c r="U118" s="50"/>
      <c r="V118" s="8"/>
      <c r="W118" s="8"/>
      <c r="X118" s="8"/>
      <c r="Y118" s="8"/>
      <c r="Z118" s="8"/>
      <c r="AA118" s="8"/>
    </row>
    <row r="119" ht="56.25" customHeight="1">
      <c r="A119" s="47"/>
      <c r="B119" s="52"/>
      <c r="C119" s="8"/>
      <c r="D119" s="8"/>
      <c r="E119" s="8"/>
      <c r="F119" s="8"/>
      <c r="G119" s="8"/>
      <c r="H119" s="8"/>
      <c r="I119" s="8"/>
      <c r="J119" s="50"/>
      <c r="K119" s="8"/>
      <c r="L119" s="8"/>
      <c r="M119" s="8"/>
      <c r="N119" s="8"/>
      <c r="O119" s="51"/>
      <c r="P119" s="8"/>
      <c r="Q119" s="8"/>
      <c r="R119" s="8"/>
      <c r="S119" s="8"/>
      <c r="T119" s="8"/>
      <c r="U119" s="50"/>
      <c r="V119" s="8"/>
      <c r="W119" s="8"/>
      <c r="X119" s="8"/>
      <c r="Y119" s="8"/>
      <c r="Z119" s="8"/>
      <c r="AA119" s="8"/>
    </row>
    <row r="120" ht="56.25" customHeight="1">
      <c r="A120" s="47"/>
      <c r="B120" s="52"/>
      <c r="C120" s="8"/>
      <c r="D120" s="8"/>
      <c r="E120" s="8"/>
      <c r="F120" s="8"/>
      <c r="G120" s="8"/>
      <c r="H120" s="8"/>
      <c r="I120" s="8"/>
      <c r="J120" s="50"/>
      <c r="K120" s="8"/>
      <c r="L120" s="8"/>
      <c r="M120" s="8"/>
      <c r="N120" s="8"/>
      <c r="O120" s="51"/>
      <c r="P120" s="8"/>
      <c r="Q120" s="8"/>
      <c r="R120" s="8"/>
      <c r="S120" s="8"/>
      <c r="T120" s="8"/>
      <c r="U120" s="50"/>
      <c r="V120" s="8"/>
      <c r="W120" s="8"/>
      <c r="X120" s="8"/>
      <c r="Y120" s="8"/>
      <c r="Z120" s="8"/>
      <c r="AA120" s="8"/>
    </row>
    <row r="121" ht="56.25" customHeight="1">
      <c r="A121" s="47"/>
      <c r="B121" s="52"/>
      <c r="C121" s="8"/>
      <c r="D121" s="8"/>
      <c r="E121" s="8"/>
      <c r="F121" s="8"/>
      <c r="G121" s="8"/>
      <c r="H121" s="8"/>
      <c r="I121" s="8"/>
      <c r="J121" s="50"/>
      <c r="K121" s="8"/>
      <c r="L121" s="8"/>
      <c r="M121" s="8"/>
      <c r="N121" s="8"/>
      <c r="O121" s="51"/>
      <c r="P121" s="8"/>
      <c r="Q121" s="8"/>
      <c r="R121" s="8"/>
      <c r="S121" s="8"/>
      <c r="T121" s="8"/>
      <c r="U121" s="50"/>
      <c r="V121" s="8"/>
      <c r="W121" s="8"/>
      <c r="X121" s="8"/>
      <c r="Y121" s="8"/>
      <c r="Z121" s="8"/>
      <c r="AA121" s="8"/>
    </row>
    <row r="122" ht="56.25" customHeight="1">
      <c r="A122" s="47"/>
      <c r="B122" s="52"/>
      <c r="C122" s="8"/>
      <c r="D122" s="8"/>
      <c r="E122" s="8"/>
      <c r="F122" s="8"/>
      <c r="G122" s="8"/>
      <c r="H122" s="8"/>
      <c r="I122" s="8"/>
      <c r="J122" s="50"/>
      <c r="K122" s="8"/>
      <c r="L122" s="8"/>
      <c r="M122" s="8"/>
      <c r="N122" s="8"/>
      <c r="O122" s="51"/>
      <c r="P122" s="8"/>
      <c r="Q122" s="8"/>
      <c r="R122" s="8"/>
      <c r="S122" s="8"/>
      <c r="T122" s="8"/>
      <c r="U122" s="50"/>
      <c r="V122" s="8"/>
      <c r="W122" s="8"/>
      <c r="X122" s="8"/>
      <c r="Y122" s="8"/>
      <c r="Z122" s="8"/>
      <c r="AA122" s="8"/>
    </row>
    <row r="123" ht="56.25" customHeight="1">
      <c r="A123" s="47"/>
      <c r="B123" s="52"/>
      <c r="C123" s="8"/>
      <c r="D123" s="8"/>
      <c r="E123" s="8"/>
      <c r="F123" s="8"/>
      <c r="G123" s="8"/>
      <c r="H123" s="8"/>
      <c r="I123" s="8"/>
      <c r="J123" s="50"/>
      <c r="K123" s="8"/>
      <c r="L123" s="8"/>
      <c r="M123" s="8"/>
      <c r="N123" s="8"/>
      <c r="O123" s="51"/>
      <c r="P123" s="8"/>
      <c r="Q123" s="8"/>
      <c r="R123" s="8"/>
      <c r="S123" s="8"/>
      <c r="T123" s="8"/>
      <c r="U123" s="50"/>
      <c r="V123" s="8"/>
      <c r="W123" s="8"/>
      <c r="X123" s="8"/>
      <c r="Y123" s="8"/>
      <c r="Z123" s="8"/>
      <c r="AA123" s="8"/>
    </row>
    <row r="124" ht="56.25" customHeight="1">
      <c r="A124" s="47"/>
      <c r="B124" s="52"/>
      <c r="C124" s="8"/>
      <c r="D124" s="8"/>
      <c r="E124" s="8"/>
      <c r="F124" s="8"/>
      <c r="G124" s="8"/>
      <c r="H124" s="8"/>
      <c r="I124" s="8"/>
      <c r="J124" s="50"/>
      <c r="K124" s="8"/>
      <c r="L124" s="8"/>
      <c r="M124" s="8"/>
      <c r="N124" s="8"/>
      <c r="O124" s="51"/>
      <c r="P124" s="8"/>
      <c r="Q124" s="8"/>
      <c r="R124" s="8"/>
      <c r="S124" s="8"/>
      <c r="T124" s="8"/>
      <c r="U124" s="50"/>
      <c r="V124" s="8"/>
      <c r="W124" s="8"/>
      <c r="X124" s="8"/>
      <c r="Y124" s="8"/>
      <c r="Z124" s="8"/>
      <c r="AA124" s="8"/>
    </row>
    <row r="125" ht="56.25" customHeight="1">
      <c r="A125" s="47"/>
      <c r="B125" s="52"/>
      <c r="C125" s="8"/>
      <c r="D125" s="8"/>
      <c r="E125" s="8"/>
      <c r="F125" s="8"/>
      <c r="G125" s="8"/>
      <c r="H125" s="8"/>
      <c r="I125" s="8"/>
      <c r="J125" s="50"/>
      <c r="K125" s="8"/>
      <c r="L125" s="8"/>
      <c r="M125" s="8"/>
      <c r="N125" s="8"/>
      <c r="O125" s="51"/>
      <c r="P125" s="8"/>
      <c r="Q125" s="8"/>
      <c r="R125" s="8"/>
      <c r="S125" s="8"/>
      <c r="T125" s="8"/>
      <c r="U125" s="50"/>
      <c r="V125" s="8"/>
      <c r="W125" s="8"/>
      <c r="X125" s="8"/>
      <c r="Y125" s="8"/>
      <c r="Z125" s="8"/>
      <c r="AA125" s="8"/>
    </row>
    <row r="126" ht="56.25" customHeight="1">
      <c r="A126" s="47"/>
      <c r="B126" s="52"/>
      <c r="C126" s="8"/>
      <c r="D126" s="8"/>
      <c r="E126" s="8"/>
      <c r="F126" s="8"/>
      <c r="G126" s="8"/>
      <c r="H126" s="8"/>
      <c r="I126" s="8"/>
      <c r="J126" s="50"/>
      <c r="K126" s="8"/>
      <c r="L126" s="8"/>
      <c r="M126" s="8"/>
      <c r="N126" s="8"/>
      <c r="O126" s="51"/>
      <c r="P126" s="8"/>
      <c r="Q126" s="8"/>
      <c r="R126" s="8"/>
      <c r="S126" s="8"/>
      <c r="T126" s="8"/>
      <c r="U126" s="50"/>
      <c r="V126" s="8"/>
      <c r="W126" s="8"/>
      <c r="X126" s="8"/>
      <c r="Y126" s="8"/>
      <c r="Z126" s="8"/>
      <c r="AA126" s="8"/>
    </row>
  </sheetData>
  <mergeCells count="2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Q3:Q5"/>
    <mergeCell ref="Q6:Q7"/>
    <mergeCell ref="Q8:Q13"/>
    <mergeCell ref="Q14:Q16"/>
    <mergeCell ref="Q17:Q18"/>
    <mergeCell ref="Q19:Q21"/>
    <mergeCell ref="Q22:Q23"/>
    <mergeCell ref="O1:P1"/>
    <mergeCell ref="Q1:Q2"/>
    <mergeCell ref="R1:R2"/>
    <mergeCell ref="S1:S2"/>
    <mergeCell ref="T1:T2"/>
    <mergeCell ref="U1:U2"/>
    <mergeCell ref="V1:V2"/>
  </mergeCells>
  <dataValidations>
    <dataValidation type="list" allowBlank="1" sqref="S3:S27">
      <formula1>"Out of scope,Processing,Fixed,To be processed"</formula1>
    </dataValidation>
    <dataValidation type="list" allowBlank="1" sqref="T3:T27">
      <formula1>"Ok,Not as expected,Not ok"</formula1>
    </dataValidation>
    <dataValidation type="list" allowBlank="1" sqref="R3:R27">
      <formula1>"Action,IC,BA,Ner,CV,CMS"</formula1>
    </dataValidation>
    <dataValidation type="list" allowBlank="1" sqref="Q3 Q6 Q8 Q14 Q17 Q19 Q22 O3:O27 Q24:Q27">
      <formula1>"Succeeded,As expected,Failed,Out of scope,Not sure,Trash"</formula1>
    </dataValidation>
  </dataValidations>
  <hyperlinks>
    <hyperlink r:id="rId2" ref="U4"/>
    <hyperlink r:id="rId3" ref="E11"/>
    <hyperlink r:id="rId4" ref="H18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17.57"/>
    <col customWidth="1" min="6" max="6" width="13.57"/>
    <col customWidth="1" min="7" max="7" width="13.29"/>
    <col customWidth="1" min="8" max="8" width="18.86"/>
    <col customWidth="1" min="9" max="9" width="11.86"/>
    <col hidden="1" min="10" max="10" width="14.43"/>
    <col customWidth="1" min="11" max="11" width="18.29"/>
    <col customWidth="1" min="12" max="12" width="47.71"/>
  </cols>
  <sheetData>
    <row r="1">
      <c r="A1" s="53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4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55"/>
      <c r="X1" s="55"/>
      <c r="Y1" s="55"/>
      <c r="Z1" s="55"/>
      <c r="AA1" s="55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 t="s">
        <v>21</v>
      </c>
      <c r="P2" s="11" t="s">
        <v>22</v>
      </c>
      <c r="Q2" s="9"/>
      <c r="R2" s="9"/>
      <c r="S2" s="9"/>
      <c r="T2" s="9"/>
      <c r="U2" s="9"/>
      <c r="V2" s="9"/>
      <c r="W2" s="55"/>
      <c r="X2" s="55"/>
      <c r="Y2" s="55"/>
      <c r="Z2" s="55"/>
      <c r="AA2" s="55"/>
    </row>
    <row r="3" ht="30.75" customHeight="1">
      <c r="A3" s="12">
        <f t="shared" ref="A3:A36" si="1">if(left(D3,16)=left(D2,16),A2,A2+1)</f>
        <v>1</v>
      </c>
      <c r="B3" s="13" t="s">
        <v>23</v>
      </c>
      <c r="C3" s="56">
        <v>44040.89280497054</v>
      </c>
      <c r="D3" s="57" t="s">
        <v>130</v>
      </c>
      <c r="E3" s="58" t="s">
        <v>25</v>
      </c>
      <c r="F3" s="17" t="str">
        <f>IMAGE("")</f>
        <v/>
      </c>
      <c r="G3" s="59" t="s">
        <v>26</v>
      </c>
      <c r="H3" s="59"/>
      <c r="I3" s="59" t="s">
        <v>27</v>
      </c>
      <c r="J3" s="60" t="s">
        <v>28</v>
      </c>
      <c r="K3" s="61" t="s">
        <v>131</v>
      </c>
      <c r="L3" s="62"/>
      <c r="M3" s="63"/>
      <c r="N3" s="63"/>
      <c r="O3" s="24" t="s">
        <v>31</v>
      </c>
      <c r="P3" s="22"/>
      <c r="Q3" s="23" t="s">
        <v>31</v>
      </c>
      <c r="R3" s="22"/>
      <c r="S3" s="22"/>
      <c r="T3" s="22"/>
      <c r="U3" s="22"/>
      <c r="V3" s="22"/>
      <c r="W3" s="64"/>
      <c r="X3" s="64"/>
      <c r="Y3" s="64"/>
      <c r="Z3" s="64"/>
      <c r="AA3" s="64"/>
    </row>
    <row r="4" ht="122.25" customHeight="1">
      <c r="A4" s="12">
        <f t="shared" si="1"/>
        <v>1</v>
      </c>
      <c r="B4" s="13" t="s">
        <v>23</v>
      </c>
      <c r="C4" s="56">
        <v>44040.89283035513</v>
      </c>
      <c r="D4" s="57" t="s">
        <v>130</v>
      </c>
      <c r="E4" s="58" t="s">
        <v>132</v>
      </c>
      <c r="F4" s="17" t="str">
        <f>IMAGE("https://minio.dev.ftech.ai/salebot-report-v1-de20ab19/a0d8220bf54555904f0942a776096423baf9a2187dea76586513bebe6adbf66a.jpg")</f>
        <v/>
      </c>
      <c r="G4" s="59" t="s">
        <v>33</v>
      </c>
      <c r="H4" s="59" t="s">
        <v>133</v>
      </c>
      <c r="I4" s="59" t="s">
        <v>35</v>
      </c>
      <c r="J4" s="60" t="s">
        <v>36</v>
      </c>
      <c r="K4" s="61" t="s">
        <v>37</v>
      </c>
      <c r="L4" s="59" t="s">
        <v>134</v>
      </c>
      <c r="M4" s="65" t="s">
        <v>135</v>
      </c>
      <c r="N4" s="63"/>
      <c r="O4" s="24" t="s">
        <v>31</v>
      </c>
      <c r="P4" s="22"/>
      <c r="Q4" s="9"/>
      <c r="R4" s="22"/>
      <c r="S4" s="22"/>
      <c r="T4" s="22"/>
      <c r="U4" s="66" t="s">
        <v>136</v>
      </c>
      <c r="V4" s="22"/>
      <c r="W4" s="64"/>
      <c r="X4" s="64"/>
      <c r="Y4" s="64"/>
      <c r="Z4" s="64"/>
      <c r="AA4" s="64"/>
    </row>
    <row r="5" ht="30.75" customHeight="1">
      <c r="A5" s="11">
        <f t="shared" si="1"/>
        <v>2</v>
      </c>
      <c r="B5" s="29" t="s">
        <v>23</v>
      </c>
      <c r="C5" s="67">
        <v>44040.76824518654</v>
      </c>
      <c r="D5" s="68" t="s">
        <v>137</v>
      </c>
      <c r="E5" s="69" t="s">
        <v>138</v>
      </c>
      <c r="F5" s="33" t="str">
        <f t="shared" ref="F5:F29" si="2">IMAGE("")</f>
        <v/>
      </c>
      <c r="G5" s="70" t="s">
        <v>113</v>
      </c>
      <c r="H5" s="70"/>
      <c r="I5" s="70" t="s">
        <v>27</v>
      </c>
      <c r="J5" s="71" t="s">
        <v>36</v>
      </c>
      <c r="K5" s="72" t="s">
        <v>139</v>
      </c>
      <c r="L5" s="73"/>
      <c r="M5" s="73"/>
      <c r="N5" s="73"/>
      <c r="O5" s="39" t="s">
        <v>30</v>
      </c>
      <c r="P5" s="37"/>
      <c r="Q5" s="38" t="s">
        <v>31</v>
      </c>
      <c r="R5" s="37"/>
      <c r="S5" s="37"/>
      <c r="T5" s="37"/>
      <c r="U5" s="37"/>
      <c r="V5" s="37"/>
      <c r="W5" s="64"/>
      <c r="X5" s="64"/>
      <c r="Y5" s="64"/>
      <c r="Z5" s="64"/>
      <c r="AA5" s="64"/>
    </row>
    <row r="6" ht="83.25" customHeight="1">
      <c r="A6" s="11">
        <f t="shared" si="1"/>
        <v>2</v>
      </c>
      <c r="B6" s="29" t="s">
        <v>23</v>
      </c>
      <c r="C6" s="67">
        <v>44040.7682472342</v>
      </c>
      <c r="D6" s="68" t="s">
        <v>137</v>
      </c>
      <c r="E6" s="69" t="s">
        <v>140</v>
      </c>
      <c r="F6" s="33" t="str">
        <f t="shared" si="2"/>
        <v/>
      </c>
      <c r="G6" s="70" t="s">
        <v>33</v>
      </c>
      <c r="H6" s="74" t="s">
        <v>141</v>
      </c>
      <c r="I6" s="70" t="s">
        <v>50</v>
      </c>
      <c r="J6" s="71" t="s">
        <v>44</v>
      </c>
      <c r="K6" s="75"/>
      <c r="L6" s="74" t="s">
        <v>142</v>
      </c>
      <c r="M6" s="73"/>
      <c r="N6" s="73"/>
      <c r="O6" s="39" t="s">
        <v>30</v>
      </c>
      <c r="P6" s="37"/>
      <c r="Q6" s="9"/>
      <c r="R6" s="37"/>
      <c r="S6" s="37"/>
      <c r="T6" s="37"/>
      <c r="U6" s="37"/>
      <c r="V6" s="37"/>
      <c r="W6" s="64"/>
      <c r="X6" s="64"/>
      <c r="Y6" s="64"/>
      <c r="Z6" s="64"/>
      <c r="AA6" s="64"/>
    </row>
    <row r="7" ht="30.75" customHeight="1">
      <c r="A7" s="12">
        <f t="shared" si="1"/>
        <v>3</v>
      </c>
      <c r="B7" s="13" t="s">
        <v>23</v>
      </c>
      <c r="C7" s="56">
        <v>44040.68670025657</v>
      </c>
      <c r="D7" s="57" t="s">
        <v>143</v>
      </c>
      <c r="E7" s="58" t="s">
        <v>144</v>
      </c>
      <c r="F7" s="17" t="str">
        <f t="shared" si="2"/>
        <v/>
      </c>
      <c r="G7" s="59" t="s">
        <v>93</v>
      </c>
      <c r="H7" s="59"/>
      <c r="I7" s="59" t="s">
        <v>94</v>
      </c>
      <c r="J7" s="60" t="s">
        <v>36</v>
      </c>
      <c r="K7" s="61" t="s">
        <v>95</v>
      </c>
      <c r="L7" s="62"/>
      <c r="M7" s="62"/>
      <c r="N7" s="63"/>
      <c r="O7" s="24" t="s">
        <v>30</v>
      </c>
      <c r="P7" s="22"/>
      <c r="Q7" s="24" t="s">
        <v>31</v>
      </c>
      <c r="R7" s="76"/>
      <c r="S7" s="76"/>
      <c r="T7" s="22"/>
      <c r="U7" s="76"/>
      <c r="V7" s="22"/>
      <c r="W7" s="64"/>
      <c r="X7" s="64"/>
      <c r="Y7" s="64"/>
      <c r="Z7" s="64"/>
      <c r="AA7" s="64"/>
    </row>
    <row r="8" ht="30.75" customHeight="1">
      <c r="A8" s="11">
        <f t="shared" si="1"/>
        <v>4</v>
      </c>
      <c r="B8" s="29" t="s">
        <v>23</v>
      </c>
      <c r="C8" s="67">
        <v>44040.67895157792</v>
      </c>
      <c r="D8" s="68" t="s">
        <v>145</v>
      </c>
      <c r="E8" s="69" t="s">
        <v>25</v>
      </c>
      <c r="F8" s="33" t="str">
        <f t="shared" si="2"/>
        <v/>
      </c>
      <c r="G8" s="70" t="s">
        <v>26</v>
      </c>
      <c r="H8" s="74"/>
      <c r="I8" s="70" t="s">
        <v>27</v>
      </c>
      <c r="J8" s="71" t="s">
        <v>28</v>
      </c>
      <c r="K8" s="72" t="s">
        <v>146</v>
      </c>
      <c r="L8" s="73"/>
      <c r="M8" s="73"/>
      <c r="N8" s="73"/>
      <c r="O8" s="39" t="s">
        <v>31</v>
      </c>
      <c r="P8" s="37"/>
      <c r="Q8" s="38" t="s">
        <v>31</v>
      </c>
      <c r="R8" s="37"/>
      <c r="S8" s="37"/>
      <c r="T8" s="37"/>
      <c r="U8" s="37"/>
      <c r="V8" s="37"/>
      <c r="W8" s="64"/>
      <c r="X8" s="64"/>
      <c r="Y8" s="64"/>
      <c r="Z8" s="64"/>
      <c r="AA8" s="64"/>
    </row>
    <row r="9" ht="30.75" customHeight="1">
      <c r="A9" s="11">
        <f t="shared" si="1"/>
        <v>4</v>
      </c>
      <c r="B9" s="29" t="s">
        <v>23</v>
      </c>
      <c r="C9" s="67">
        <v>44040.67935124257</v>
      </c>
      <c r="D9" s="68" t="s">
        <v>145</v>
      </c>
      <c r="E9" s="69" t="s">
        <v>147</v>
      </c>
      <c r="F9" s="33" t="str">
        <f t="shared" si="2"/>
        <v/>
      </c>
      <c r="G9" s="70" t="s">
        <v>113</v>
      </c>
      <c r="H9" s="70"/>
      <c r="I9" s="70" t="s">
        <v>27</v>
      </c>
      <c r="J9" s="71" t="s">
        <v>36</v>
      </c>
      <c r="K9" s="69" t="s">
        <v>146</v>
      </c>
      <c r="L9" s="73"/>
      <c r="M9" s="73"/>
      <c r="N9" s="73"/>
      <c r="O9" s="39" t="s">
        <v>31</v>
      </c>
      <c r="P9" s="39"/>
      <c r="Q9" s="27"/>
      <c r="R9" s="39"/>
      <c r="S9" s="37"/>
      <c r="T9" s="37"/>
      <c r="U9" s="39"/>
      <c r="V9" s="37"/>
      <c r="W9" s="64"/>
      <c r="X9" s="64"/>
      <c r="Y9" s="64"/>
      <c r="Z9" s="64"/>
      <c r="AA9" s="64"/>
    </row>
    <row r="10" ht="54.0" customHeight="1">
      <c r="A10" s="11">
        <f t="shared" si="1"/>
        <v>4</v>
      </c>
      <c r="B10" s="29" t="s">
        <v>23</v>
      </c>
      <c r="C10" s="67">
        <v>44040.67935976094</v>
      </c>
      <c r="D10" s="68" t="s">
        <v>145</v>
      </c>
      <c r="E10" s="69" t="s">
        <v>148</v>
      </c>
      <c r="F10" s="33" t="str">
        <f t="shared" si="2"/>
        <v/>
      </c>
      <c r="G10" s="70" t="s">
        <v>93</v>
      </c>
      <c r="H10" s="74" t="s">
        <v>149</v>
      </c>
      <c r="I10" s="70" t="s">
        <v>94</v>
      </c>
      <c r="J10" s="71" t="s">
        <v>36</v>
      </c>
      <c r="K10" s="69" t="s">
        <v>95</v>
      </c>
      <c r="L10" s="73"/>
      <c r="M10" s="73"/>
      <c r="N10" s="73"/>
      <c r="O10" s="39" t="s">
        <v>31</v>
      </c>
      <c r="P10" s="37"/>
      <c r="Q10" s="9"/>
      <c r="R10" s="37"/>
      <c r="S10" s="37"/>
      <c r="T10" s="37"/>
      <c r="U10" s="37"/>
      <c r="V10" s="37"/>
      <c r="W10" s="64"/>
      <c r="X10" s="64"/>
      <c r="Y10" s="64"/>
      <c r="Z10" s="64"/>
      <c r="AA10" s="64"/>
    </row>
    <row r="11" ht="30.75" customHeight="1">
      <c r="A11" s="12">
        <f t="shared" si="1"/>
        <v>5</v>
      </c>
      <c r="B11" s="13" t="s">
        <v>23</v>
      </c>
      <c r="C11" s="56">
        <v>44040.6702727933</v>
      </c>
      <c r="D11" s="57" t="s">
        <v>150</v>
      </c>
      <c r="E11" s="58" t="s">
        <v>151</v>
      </c>
      <c r="F11" s="17" t="str">
        <f t="shared" si="2"/>
        <v/>
      </c>
      <c r="G11" s="59" t="s">
        <v>122</v>
      </c>
      <c r="H11" s="59"/>
      <c r="I11" s="59" t="s">
        <v>124</v>
      </c>
      <c r="J11" s="60" t="s">
        <v>36</v>
      </c>
      <c r="K11" s="58" t="s">
        <v>152</v>
      </c>
      <c r="L11" s="62"/>
      <c r="M11" s="62"/>
      <c r="N11" s="63"/>
      <c r="O11" s="24" t="s">
        <v>30</v>
      </c>
      <c r="P11" s="22"/>
      <c r="Q11" s="23" t="s">
        <v>30</v>
      </c>
      <c r="R11" s="22"/>
      <c r="S11" s="22"/>
      <c r="T11" s="22"/>
      <c r="U11" s="76"/>
      <c r="V11" s="22"/>
      <c r="W11" s="64"/>
      <c r="X11" s="64"/>
      <c r="Y11" s="64"/>
      <c r="Z11" s="64"/>
      <c r="AA11" s="64"/>
    </row>
    <row r="12" ht="30.75" customHeight="1">
      <c r="A12" s="12">
        <f t="shared" si="1"/>
        <v>5</v>
      </c>
      <c r="B12" s="13" t="s">
        <v>23</v>
      </c>
      <c r="C12" s="56">
        <v>44040.67028058516</v>
      </c>
      <c r="D12" s="57" t="s">
        <v>150</v>
      </c>
      <c r="E12" s="58" t="s">
        <v>153</v>
      </c>
      <c r="F12" s="17" t="str">
        <f t="shared" si="2"/>
        <v/>
      </c>
      <c r="G12" s="59" t="s">
        <v>93</v>
      </c>
      <c r="H12" s="65"/>
      <c r="I12" s="59" t="s">
        <v>94</v>
      </c>
      <c r="J12" s="60" t="s">
        <v>36</v>
      </c>
      <c r="K12" s="77" t="s">
        <v>154</v>
      </c>
      <c r="L12" s="63"/>
      <c r="M12" s="63"/>
      <c r="N12" s="63"/>
      <c r="O12" s="24" t="s">
        <v>30</v>
      </c>
      <c r="P12" s="22"/>
      <c r="Q12" s="9"/>
      <c r="R12" s="22"/>
      <c r="S12" s="22"/>
      <c r="T12" s="22"/>
      <c r="U12" s="24"/>
      <c r="V12" s="22"/>
      <c r="W12" s="64"/>
      <c r="X12" s="64"/>
      <c r="Y12" s="64"/>
      <c r="Z12" s="64"/>
      <c r="AA12" s="64"/>
    </row>
    <row r="13" ht="30.75" customHeight="1">
      <c r="A13" s="11">
        <f t="shared" si="1"/>
        <v>6</v>
      </c>
      <c r="B13" s="29" t="s">
        <v>23</v>
      </c>
      <c r="C13" s="67">
        <v>44040.66834053455</v>
      </c>
      <c r="D13" s="68" t="s">
        <v>155</v>
      </c>
      <c r="E13" s="69" t="s">
        <v>156</v>
      </c>
      <c r="F13" s="33" t="str">
        <f t="shared" si="2"/>
        <v/>
      </c>
      <c r="G13" s="70" t="s">
        <v>93</v>
      </c>
      <c r="H13" s="74" t="s">
        <v>157</v>
      </c>
      <c r="I13" s="70" t="s">
        <v>94</v>
      </c>
      <c r="J13" s="71" t="s">
        <v>36</v>
      </c>
      <c r="K13" s="69" t="s">
        <v>95</v>
      </c>
      <c r="L13" s="73"/>
      <c r="M13" s="73"/>
      <c r="N13" s="73"/>
      <c r="O13" s="39" t="s">
        <v>30</v>
      </c>
      <c r="P13" s="37"/>
      <c r="Q13" s="39" t="s">
        <v>30</v>
      </c>
      <c r="R13" s="78"/>
      <c r="S13" s="78"/>
      <c r="T13" s="37"/>
      <c r="U13" s="78"/>
      <c r="V13" s="37"/>
      <c r="W13" s="64"/>
      <c r="X13" s="64"/>
      <c r="Y13" s="64"/>
      <c r="Z13" s="64"/>
      <c r="AA13" s="64"/>
    </row>
    <row r="14" ht="59.25" customHeight="1">
      <c r="A14" s="12">
        <f t="shared" si="1"/>
        <v>7</v>
      </c>
      <c r="B14" s="13" t="s">
        <v>23</v>
      </c>
      <c r="C14" s="56">
        <v>44040.64133094613</v>
      </c>
      <c r="D14" s="57" t="s">
        <v>158</v>
      </c>
      <c r="E14" s="58" t="s">
        <v>159</v>
      </c>
      <c r="F14" s="17" t="str">
        <f t="shared" si="2"/>
        <v/>
      </c>
      <c r="G14" s="59" t="s">
        <v>33</v>
      </c>
      <c r="H14" s="65" t="s">
        <v>160</v>
      </c>
      <c r="I14" s="59" t="s">
        <v>43</v>
      </c>
      <c r="J14" s="60" t="s">
        <v>44</v>
      </c>
      <c r="K14" s="77" t="s">
        <v>161</v>
      </c>
      <c r="L14" s="63"/>
      <c r="M14" s="63"/>
      <c r="N14" s="63"/>
      <c r="O14" s="24" t="s">
        <v>31</v>
      </c>
      <c r="P14" s="22"/>
      <c r="Q14" s="24" t="s">
        <v>31</v>
      </c>
      <c r="R14" s="22"/>
      <c r="S14" s="22"/>
      <c r="T14" s="22"/>
      <c r="U14" s="24" t="s">
        <v>162</v>
      </c>
      <c r="V14" s="22"/>
      <c r="W14" s="64"/>
      <c r="X14" s="64"/>
      <c r="Y14" s="64"/>
      <c r="Z14" s="64"/>
      <c r="AA14" s="64"/>
    </row>
    <row r="15" ht="30.75" customHeight="1">
      <c r="A15" s="11">
        <f t="shared" si="1"/>
        <v>8</v>
      </c>
      <c r="B15" s="29" t="s">
        <v>23</v>
      </c>
      <c r="C15" s="67">
        <v>44040.6098026597</v>
      </c>
      <c r="D15" s="68" t="s">
        <v>163</v>
      </c>
      <c r="E15" s="69" t="s">
        <v>25</v>
      </c>
      <c r="F15" s="33" t="str">
        <f t="shared" si="2"/>
        <v/>
      </c>
      <c r="G15" s="70" t="s">
        <v>26</v>
      </c>
      <c r="H15" s="70"/>
      <c r="I15" s="70" t="s">
        <v>27</v>
      </c>
      <c r="J15" s="71" t="s">
        <v>28</v>
      </c>
      <c r="K15" s="69" t="s">
        <v>164</v>
      </c>
      <c r="L15" s="73"/>
      <c r="M15" s="73"/>
      <c r="N15" s="73"/>
      <c r="O15" s="39" t="s">
        <v>30</v>
      </c>
      <c r="P15" s="37"/>
      <c r="Q15" s="38" t="s">
        <v>115</v>
      </c>
      <c r="R15" s="37"/>
      <c r="S15" s="37"/>
      <c r="T15" s="37"/>
      <c r="U15" s="78"/>
      <c r="V15" s="37"/>
      <c r="W15" s="64"/>
      <c r="X15" s="64"/>
      <c r="Y15" s="64"/>
      <c r="Z15" s="64"/>
      <c r="AA15" s="64"/>
    </row>
    <row r="16" ht="30.75" customHeight="1">
      <c r="A16" s="11">
        <f t="shared" si="1"/>
        <v>8</v>
      </c>
      <c r="B16" s="29" t="s">
        <v>23</v>
      </c>
      <c r="C16" s="67">
        <v>44040.60980334956</v>
      </c>
      <c r="D16" s="68" t="s">
        <v>163</v>
      </c>
      <c r="E16" s="69" t="s">
        <v>165</v>
      </c>
      <c r="F16" s="33" t="str">
        <f t="shared" si="2"/>
        <v/>
      </c>
      <c r="G16" s="70" t="s">
        <v>166</v>
      </c>
      <c r="H16" s="74"/>
      <c r="I16" s="70" t="s">
        <v>167</v>
      </c>
      <c r="J16" s="71" t="s">
        <v>36</v>
      </c>
      <c r="K16" s="72" t="s">
        <v>168</v>
      </c>
      <c r="L16" s="73"/>
      <c r="M16" s="73"/>
      <c r="N16" s="73"/>
      <c r="O16" s="39" t="s">
        <v>30</v>
      </c>
      <c r="P16" s="37"/>
      <c r="Q16" s="9"/>
      <c r="R16" s="37"/>
      <c r="S16" s="37"/>
      <c r="T16" s="37"/>
      <c r="U16" s="37"/>
      <c r="V16" s="37"/>
      <c r="W16" s="64"/>
      <c r="X16" s="64"/>
      <c r="Y16" s="64"/>
      <c r="Z16" s="64"/>
      <c r="AA16" s="64"/>
    </row>
    <row r="17" ht="30.75" customHeight="1">
      <c r="A17" s="12">
        <f t="shared" si="1"/>
        <v>9</v>
      </c>
      <c r="B17" s="13" t="s">
        <v>23</v>
      </c>
      <c r="C17" s="56">
        <v>44040.60880257566</v>
      </c>
      <c r="D17" s="57" t="s">
        <v>169</v>
      </c>
      <c r="E17" s="58" t="s">
        <v>170</v>
      </c>
      <c r="F17" s="17" t="str">
        <f t="shared" si="2"/>
        <v/>
      </c>
      <c r="G17" s="59" t="s">
        <v>166</v>
      </c>
      <c r="H17" s="65"/>
      <c r="I17" s="59" t="s">
        <v>167</v>
      </c>
      <c r="J17" s="60" t="s">
        <v>28</v>
      </c>
      <c r="K17" s="61" t="s">
        <v>168</v>
      </c>
      <c r="L17" s="63"/>
      <c r="M17" s="63"/>
      <c r="N17" s="63"/>
      <c r="O17" s="24" t="s">
        <v>30</v>
      </c>
      <c r="P17" s="24"/>
      <c r="Q17" s="24" t="s">
        <v>115</v>
      </c>
      <c r="R17" s="24"/>
      <c r="S17" s="22"/>
      <c r="T17" s="22"/>
      <c r="U17" s="42"/>
      <c r="V17" s="22"/>
      <c r="W17" s="64"/>
      <c r="X17" s="64"/>
      <c r="Y17" s="64"/>
      <c r="Z17" s="64"/>
      <c r="AA17" s="64"/>
    </row>
    <row r="18" ht="30.75" customHeight="1">
      <c r="A18" s="11">
        <f t="shared" si="1"/>
        <v>10</v>
      </c>
      <c r="B18" s="29" t="s">
        <v>23</v>
      </c>
      <c r="C18" s="67">
        <v>44040.59915894771</v>
      </c>
      <c r="D18" s="68" t="s">
        <v>171</v>
      </c>
      <c r="E18" s="69" t="s">
        <v>25</v>
      </c>
      <c r="F18" s="33" t="str">
        <f t="shared" si="2"/>
        <v/>
      </c>
      <c r="G18" s="70" t="s">
        <v>26</v>
      </c>
      <c r="H18" s="74"/>
      <c r="I18" s="70" t="s">
        <v>27</v>
      </c>
      <c r="J18" s="71" t="s">
        <v>28</v>
      </c>
      <c r="K18" s="69" t="s">
        <v>172</v>
      </c>
      <c r="L18" s="73"/>
      <c r="M18" s="73"/>
      <c r="N18" s="73"/>
      <c r="O18" s="39" t="s">
        <v>30</v>
      </c>
      <c r="P18" s="37"/>
      <c r="Q18" s="38" t="s">
        <v>115</v>
      </c>
      <c r="R18" s="37"/>
      <c r="S18" s="37"/>
      <c r="T18" s="37"/>
      <c r="U18" s="37"/>
      <c r="V18" s="37"/>
      <c r="W18" s="64"/>
      <c r="X18" s="64"/>
      <c r="Y18" s="64"/>
      <c r="Z18" s="64"/>
      <c r="AA18" s="64"/>
    </row>
    <row r="19" ht="30.75" customHeight="1">
      <c r="A19" s="11">
        <f t="shared" si="1"/>
        <v>10</v>
      </c>
      <c r="B19" s="29" t="s">
        <v>23</v>
      </c>
      <c r="C19" s="67">
        <v>44040.59943248503</v>
      </c>
      <c r="D19" s="68" t="s">
        <v>171</v>
      </c>
      <c r="E19" s="69" t="s">
        <v>173</v>
      </c>
      <c r="F19" s="33" t="str">
        <f t="shared" si="2"/>
        <v/>
      </c>
      <c r="G19" s="70" t="s">
        <v>33</v>
      </c>
      <c r="H19" s="70" t="s">
        <v>174</v>
      </c>
      <c r="I19" s="70" t="s">
        <v>50</v>
      </c>
      <c r="J19" s="71" t="s">
        <v>51</v>
      </c>
      <c r="K19" s="75"/>
      <c r="L19" s="74" t="s">
        <v>175</v>
      </c>
      <c r="M19" s="73"/>
      <c r="N19" s="73"/>
      <c r="O19" s="39" t="s">
        <v>30</v>
      </c>
      <c r="P19" s="37"/>
      <c r="Q19" s="27"/>
      <c r="R19" s="37"/>
      <c r="S19" s="78"/>
      <c r="T19" s="37"/>
      <c r="U19" s="78"/>
      <c r="V19" s="37"/>
      <c r="W19" s="64"/>
      <c r="X19" s="64"/>
      <c r="Y19" s="64"/>
      <c r="Z19" s="64"/>
      <c r="AA19" s="64"/>
    </row>
    <row r="20" ht="30.75" customHeight="1">
      <c r="A20" s="11">
        <f t="shared" si="1"/>
        <v>10</v>
      </c>
      <c r="B20" s="29" t="s">
        <v>23</v>
      </c>
      <c r="C20" s="67">
        <v>44040.60331867982</v>
      </c>
      <c r="D20" s="68" t="s">
        <v>171</v>
      </c>
      <c r="E20" s="69" t="s">
        <v>176</v>
      </c>
      <c r="F20" s="33" t="str">
        <f t="shared" si="2"/>
        <v/>
      </c>
      <c r="G20" s="70" t="s">
        <v>177</v>
      </c>
      <c r="H20" s="70"/>
      <c r="I20" s="70" t="s">
        <v>94</v>
      </c>
      <c r="J20" s="71" t="s">
        <v>178</v>
      </c>
      <c r="K20" s="69" t="s">
        <v>95</v>
      </c>
      <c r="L20" s="79"/>
      <c r="M20" s="73"/>
      <c r="N20" s="73"/>
      <c r="O20" s="39" t="s">
        <v>30</v>
      </c>
      <c r="P20" s="37"/>
      <c r="Q20" s="27"/>
      <c r="R20" s="39"/>
      <c r="S20" s="37"/>
      <c r="T20" s="37"/>
      <c r="U20" s="39"/>
      <c r="V20" s="37"/>
      <c r="W20" s="64"/>
      <c r="X20" s="64"/>
      <c r="Y20" s="64"/>
      <c r="Z20" s="64"/>
      <c r="AA20" s="64"/>
    </row>
    <row r="21" ht="30.75" customHeight="1">
      <c r="A21" s="11">
        <f t="shared" si="1"/>
        <v>10</v>
      </c>
      <c r="B21" s="29" t="s">
        <v>23</v>
      </c>
      <c r="C21" s="67">
        <v>44040.60395144269</v>
      </c>
      <c r="D21" s="68" t="s">
        <v>171</v>
      </c>
      <c r="E21" s="69" t="s">
        <v>179</v>
      </c>
      <c r="F21" s="33" t="str">
        <f t="shared" si="2"/>
        <v/>
      </c>
      <c r="G21" s="70" t="s">
        <v>113</v>
      </c>
      <c r="H21" s="70"/>
      <c r="I21" s="70" t="s">
        <v>27</v>
      </c>
      <c r="J21" s="71" t="s">
        <v>28</v>
      </c>
      <c r="K21" s="69" t="s">
        <v>172</v>
      </c>
      <c r="L21" s="79"/>
      <c r="M21" s="79"/>
      <c r="N21" s="73"/>
      <c r="O21" s="39" t="s">
        <v>30</v>
      </c>
      <c r="P21" s="37"/>
      <c r="Q21" s="27"/>
      <c r="R21" s="39"/>
      <c r="S21" s="37"/>
      <c r="T21" s="37"/>
      <c r="U21" s="46"/>
      <c r="V21" s="37"/>
      <c r="W21" s="64"/>
      <c r="X21" s="64"/>
      <c r="Y21" s="64"/>
      <c r="Z21" s="64"/>
      <c r="AA21" s="64"/>
    </row>
    <row r="22" ht="30.75" customHeight="1">
      <c r="A22" s="11">
        <f t="shared" si="1"/>
        <v>10</v>
      </c>
      <c r="B22" s="29" t="s">
        <v>23</v>
      </c>
      <c r="C22" s="67">
        <v>44040.60395213806</v>
      </c>
      <c r="D22" s="68" t="s">
        <v>171</v>
      </c>
      <c r="E22" s="69" t="s">
        <v>180</v>
      </c>
      <c r="F22" s="33" t="str">
        <f t="shared" si="2"/>
        <v/>
      </c>
      <c r="G22" s="70" t="s">
        <v>113</v>
      </c>
      <c r="H22" s="70"/>
      <c r="I22" s="70" t="s">
        <v>27</v>
      </c>
      <c r="J22" s="71" t="s">
        <v>36</v>
      </c>
      <c r="K22" s="69" t="s">
        <v>172</v>
      </c>
      <c r="L22" s="79"/>
      <c r="M22" s="79"/>
      <c r="N22" s="73"/>
      <c r="O22" s="39" t="s">
        <v>31</v>
      </c>
      <c r="P22" s="37"/>
      <c r="Q22" s="9"/>
      <c r="R22" s="39"/>
      <c r="S22" s="37"/>
      <c r="T22" s="37"/>
      <c r="U22" s="46"/>
      <c r="V22" s="37"/>
      <c r="W22" s="64"/>
      <c r="X22" s="64"/>
      <c r="Y22" s="64"/>
      <c r="Z22" s="64"/>
      <c r="AA22" s="64"/>
    </row>
    <row r="23" ht="30.75" customHeight="1">
      <c r="A23" s="12">
        <f t="shared" si="1"/>
        <v>11</v>
      </c>
      <c r="B23" s="13" t="s">
        <v>23</v>
      </c>
      <c r="C23" s="56">
        <v>44040.58382734589</v>
      </c>
      <c r="D23" s="57" t="s">
        <v>181</v>
      </c>
      <c r="E23" s="58" t="s">
        <v>25</v>
      </c>
      <c r="F23" s="17" t="str">
        <f t="shared" si="2"/>
        <v/>
      </c>
      <c r="G23" s="59" t="s">
        <v>26</v>
      </c>
      <c r="H23" s="59"/>
      <c r="I23" s="59" t="s">
        <v>27</v>
      </c>
      <c r="J23" s="60" t="s">
        <v>28</v>
      </c>
      <c r="K23" s="58" t="s">
        <v>182</v>
      </c>
      <c r="L23" s="62"/>
      <c r="M23" s="62"/>
      <c r="N23" s="63"/>
      <c r="O23" s="24" t="s">
        <v>30</v>
      </c>
      <c r="P23" s="22"/>
      <c r="Q23" s="23" t="s">
        <v>115</v>
      </c>
      <c r="R23" s="24"/>
      <c r="S23" s="22"/>
      <c r="T23" s="22"/>
      <c r="U23" s="42"/>
      <c r="V23" s="22"/>
      <c r="W23" s="64"/>
      <c r="X23" s="64"/>
      <c r="Y23" s="64"/>
      <c r="Z23" s="64"/>
      <c r="AA23" s="64"/>
    </row>
    <row r="24" ht="30.75" customHeight="1">
      <c r="A24" s="12">
        <f t="shared" si="1"/>
        <v>11</v>
      </c>
      <c r="B24" s="13" t="s">
        <v>23</v>
      </c>
      <c r="C24" s="56">
        <v>44040.59200444421</v>
      </c>
      <c r="D24" s="57" t="s">
        <v>181</v>
      </c>
      <c r="E24" s="58" t="s">
        <v>183</v>
      </c>
      <c r="F24" s="17" t="str">
        <f t="shared" si="2"/>
        <v/>
      </c>
      <c r="G24" s="59" t="s">
        <v>166</v>
      </c>
      <c r="H24" s="59"/>
      <c r="I24" s="59" t="s">
        <v>167</v>
      </c>
      <c r="J24" s="60" t="s">
        <v>36</v>
      </c>
      <c r="K24" s="58" t="s">
        <v>168</v>
      </c>
      <c r="L24" s="63"/>
      <c r="M24" s="63"/>
      <c r="N24" s="63"/>
      <c r="O24" s="24" t="s">
        <v>30</v>
      </c>
      <c r="P24" s="22"/>
      <c r="Q24" s="27"/>
      <c r="R24" s="22"/>
      <c r="S24" s="22"/>
      <c r="T24" s="22"/>
      <c r="U24" s="22"/>
      <c r="V24" s="22"/>
      <c r="W24" s="64"/>
      <c r="X24" s="64"/>
      <c r="Y24" s="64"/>
      <c r="Z24" s="64"/>
      <c r="AA24" s="64"/>
    </row>
    <row r="25" ht="30.75" customHeight="1">
      <c r="A25" s="12">
        <f t="shared" si="1"/>
        <v>11</v>
      </c>
      <c r="B25" s="13" t="s">
        <v>23</v>
      </c>
      <c r="C25" s="56">
        <v>44040.59262674021</v>
      </c>
      <c r="D25" s="57" t="s">
        <v>181</v>
      </c>
      <c r="E25" s="58" t="s">
        <v>184</v>
      </c>
      <c r="F25" s="17" t="str">
        <f t="shared" si="2"/>
        <v/>
      </c>
      <c r="G25" s="59" t="s">
        <v>113</v>
      </c>
      <c r="H25" s="59"/>
      <c r="I25" s="59" t="s">
        <v>27</v>
      </c>
      <c r="J25" s="60" t="s">
        <v>36</v>
      </c>
      <c r="K25" s="58" t="s">
        <v>182</v>
      </c>
      <c r="L25" s="63"/>
      <c r="M25" s="63"/>
      <c r="N25" s="63"/>
      <c r="O25" s="24" t="s">
        <v>30</v>
      </c>
      <c r="P25" s="22"/>
      <c r="Q25" s="27"/>
      <c r="R25" s="24"/>
      <c r="S25" s="22"/>
      <c r="T25" s="22"/>
      <c r="U25" s="42"/>
      <c r="V25" s="22"/>
      <c r="W25" s="64"/>
      <c r="X25" s="64"/>
      <c r="Y25" s="64"/>
      <c r="Z25" s="64"/>
      <c r="AA25" s="64"/>
    </row>
    <row r="26" ht="30.75" customHeight="1">
      <c r="A26" s="12">
        <f t="shared" si="1"/>
        <v>11</v>
      </c>
      <c r="B26" s="13" t="s">
        <v>23</v>
      </c>
      <c r="C26" s="56">
        <v>44040.60014564913</v>
      </c>
      <c r="D26" s="57" t="s">
        <v>181</v>
      </c>
      <c r="E26" s="58" t="s">
        <v>185</v>
      </c>
      <c r="F26" s="17" t="str">
        <f t="shared" si="2"/>
        <v/>
      </c>
      <c r="G26" s="59" t="s">
        <v>93</v>
      </c>
      <c r="H26" s="59" t="s">
        <v>186</v>
      </c>
      <c r="I26" s="59" t="s">
        <v>94</v>
      </c>
      <c r="J26" s="60" t="s">
        <v>36</v>
      </c>
      <c r="K26" s="58" t="s">
        <v>95</v>
      </c>
      <c r="L26" s="62"/>
      <c r="M26" s="62"/>
      <c r="N26" s="63"/>
      <c r="O26" s="24" t="s">
        <v>30</v>
      </c>
      <c r="P26" s="22"/>
      <c r="Q26" s="27"/>
      <c r="R26" s="22"/>
      <c r="S26" s="22"/>
      <c r="T26" s="22"/>
      <c r="U26" s="76"/>
      <c r="V26" s="22"/>
      <c r="W26" s="64"/>
      <c r="X26" s="64"/>
      <c r="Y26" s="64"/>
      <c r="Z26" s="64"/>
      <c r="AA26" s="64"/>
    </row>
    <row r="27" ht="30.75" customHeight="1">
      <c r="A27" s="12">
        <f t="shared" si="1"/>
        <v>11</v>
      </c>
      <c r="B27" s="13" t="s">
        <v>23</v>
      </c>
      <c r="C27" s="56">
        <v>44040.6001462153</v>
      </c>
      <c r="D27" s="57" t="s">
        <v>181</v>
      </c>
      <c r="E27" s="58" t="s">
        <v>170</v>
      </c>
      <c r="F27" s="17" t="str">
        <f t="shared" si="2"/>
        <v/>
      </c>
      <c r="G27" s="59" t="s">
        <v>166</v>
      </c>
      <c r="H27" s="65"/>
      <c r="I27" s="59" t="s">
        <v>167</v>
      </c>
      <c r="J27" s="60" t="s">
        <v>28</v>
      </c>
      <c r="K27" s="58" t="s">
        <v>168</v>
      </c>
      <c r="L27" s="63"/>
      <c r="M27" s="63"/>
      <c r="N27" s="63"/>
      <c r="O27" s="24" t="s">
        <v>30</v>
      </c>
      <c r="P27" s="22"/>
      <c r="Q27" s="9"/>
      <c r="R27" s="22"/>
      <c r="S27" s="22"/>
      <c r="T27" s="22"/>
      <c r="U27" s="22"/>
      <c r="V27" s="22"/>
      <c r="W27" s="64"/>
      <c r="X27" s="64"/>
      <c r="Y27" s="64"/>
      <c r="Z27" s="64"/>
      <c r="AA27" s="64"/>
    </row>
    <row r="28" ht="30.75" customHeight="1">
      <c r="A28" s="11">
        <f t="shared" si="1"/>
        <v>12</v>
      </c>
      <c r="B28" s="29" t="s">
        <v>23</v>
      </c>
      <c r="C28" s="67">
        <v>44040.58323252477</v>
      </c>
      <c r="D28" s="68" t="s">
        <v>187</v>
      </c>
      <c r="E28" s="69" t="s">
        <v>188</v>
      </c>
      <c r="F28" s="33" t="str">
        <f t="shared" si="2"/>
        <v/>
      </c>
      <c r="G28" s="70" t="s">
        <v>93</v>
      </c>
      <c r="H28" s="70" t="s">
        <v>105</v>
      </c>
      <c r="I28" s="70" t="s">
        <v>94</v>
      </c>
      <c r="J28" s="71" t="s">
        <v>36</v>
      </c>
      <c r="K28" s="72" t="s">
        <v>95</v>
      </c>
      <c r="L28" s="79"/>
      <c r="M28" s="73"/>
      <c r="N28" s="73"/>
      <c r="O28" s="39" t="s">
        <v>30</v>
      </c>
      <c r="P28" s="78"/>
      <c r="Q28" s="39" t="s">
        <v>30</v>
      </c>
      <c r="R28" s="78"/>
      <c r="S28" s="37"/>
      <c r="T28" s="37"/>
      <c r="U28" s="39"/>
      <c r="V28" s="37"/>
      <c r="W28" s="64"/>
      <c r="X28" s="64"/>
      <c r="Y28" s="64"/>
      <c r="Z28" s="64"/>
      <c r="AA28" s="64"/>
    </row>
    <row r="29" ht="78.75" customHeight="1">
      <c r="A29" s="12">
        <f t="shared" si="1"/>
        <v>13</v>
      </c>
      <c r="B29" s="13" t="s">
        <v>23</v>
      </c>
      <c r="C29" s="56">
        <v>44040.48890328213</v>
      </c>
      <c r="D29" s="57" t="s">
        <v>189</v>
      </c>
      <c r="E29" s="58" t="s">
        <v>190</v>
      </c>
      <c r="F29" s="17" t="str">
        <f t="shared" si="2"/>
        <v/>
      </c>
      <c r="G29" s="59" t="s">
        <v>33</v>
      </c>
      <c r="H29" s="59" t="s">
        <v>191</v>
      </c>
      <c r="I29" s="59" t="s">
        <v>50</v>
      </c>
      <c r="J29" s="60" t="s">
        <v>51</v>
      </c>
      <c r="K29" s="80"/>
      <c r="L29" s="59" t="s">
        <v>192</v>
      </c>
      <c r="M29" s="63"/>
      <c r="N29" s="65" t="s">
        <v>54</v>
      </c>
      <c r="O29" s="24" t="s">
        <v>86</v>
      </c>
      <c r="P29" s="22"/>
      <c r="Q29" s="23" t="s">
        <v>86</v>
      </c>
      <c r="R29" s="76"/>
      <c r="S29" s="22"/>
      <c r="T29" s="22"/>
      <c r="U29" s="76"/>
      <c r="V29" s="22"/>
      <c r="W29" s="64"/>
      <c r="X29" s="64"/>
      <c r="Y29" s="64"/>
      <c r="Z29" s="64"/>
      <c r="AA29" s="64"/>
    </row>
    <row r="30" ht="37.5" customHeight="1">
      <c r="A30" s="12">
        <f t="shared" si="1"/>
        <v>13</v>
      </c>
      <c r="B30" s="13" t="s">
        <v>23</v>
      </c>
      <c r="C30" s="56">
        <v>44040.48892941997</v>
      </c>
      <c r="D30" s="57" t="s">
        <v>189</v>
      </c>
      <c r="E30" s="58" t="s">
        <v>193</v>
      </c>
      <c r="F30" s="17" t="str">
        <f>IMAGE("https://minio.dev.ftech.ai/salebot-report-v1-de20ab19/6038b686884223143bb9e253526571015a70cc9fedcb84b3aa28f1ca6ee1780a.jpg")</f>
        <v/>
      </c>
      <c r="G30" s="59" t="s">
        <v>33</v>
      </c>
      <c r="H30" s="65" t="s">
        <v>194</v>
      </c>
      <c r="I30" s="59" t="s">
        <v>35</v>
      </c>
      <c r="J30" s="60" t="s">
        <v>36</v>
      </c>
      <c r="K30" s="61" t="s">
        <v>37</v>
      </c>
      <c r="L30" s="65" t="s">
        <v>195</v>
      </c>
      <c r="M30" s="65" t="s">
        <v>196</v>
      </c>
      <c r="N30" s="63"/>
      <c r="O30" s="24" t="s">
        <v>86</v>
      </c>
      <c r="P30" s="22"/>
      <c r="Q30" s="9"/>
      <c r="R30" s="22"/>
      <c r="S30" s="22"/>
      <c r="T30" s="22"/>
      <c r="U30" s="24" t="s">
        <v>197</v>
      </c>
      <c r="V30" s="22"/>
      <c r="W30" s="64"/>
      <c r="X30" s="64"/>
      <c r="Y30" s="64"/>
      <c r="Z30" s="64"/>
      <c r="AA30" s="64"/>
    </row>
    <row r="31" ht="30.75" customHeight="1">
      <c r="A31" s="11">
        <f t="shared" si="1"/>
        <v>14</v>
      </c>
      <c r="B31" s="29" t="s">
        <v>23</v>
      </c>
      <c r="C31" s="67">
        <v>44040.46961082654</v>
      </c>
      <c r="D31" s="68" t="s">
        <v>198</v>
      </c>
      <c r="E31" s="69" t="s">
        <v>199</v>
      </c>
      <c r="F31" s="33" t="str">
        <f>IMAGE("")</f>
        <v/>
      </c>
      <c r="G31" s="70" t="s">
        <v>33</v>
      </c>
      <c r="H31" s="74"/>
      <c r="I31" s="70" t="s">
        <v>43</v>
      </c>
      <c r="J31" s="71" t="s">
        <v>51</v>
      </c>
      <c r="K31" s="69" t="s">
        <v>45</v>
      </c>
      <c r="L31" s="73"/>
      <c r="M31" s="73"/>
      <c r="N31" s="74" t="s">
        <v>54</v>
      </c>
      <c r="O31" s="39" t="s">
        <v>30</v>
      </c>
      <c r="P31" s="37"/>
      <c r="Q31" s="39" t="s">
        <v>30</v>
      </c>
      <c r="R31" s="37"/>
      <c r="S31" s="37"/>
      <c r="T31" s="37"/>
      <c r="U31" s="37"/>
      <c r="V31" s="37"/>
      <c r="W31" s="64"/>
      <c r="X31" s="64"/>
      <c r="Y31" s="64"/>
      <c r="Z31" s="64"/>
      <c r="AA31" s="64"/>
    </row>
    <row r="32" ht="130.5" customHeight="1">
      <c r="A32" s="12">
        <f t="shared" si="1"/>
        <v>15</v>
      </c>
      <c r="B32" s="13" t="s">
        <v>23</v>
      </c>
      <c r="C32" s="56">
        <v>44040.43499618122</v>
      </c>
      <c r="D32" s="57" t="s">
        <v>120</v>
      </c>
      <c r="E32" s="58" t="s">
        <v>200</v>
      </c>
      <c r="F32" s="17" t="str">
        <f>IMAGE("https://minio.dev.ftech.ai/salebot-report-v1-de20ab19/67dbc78420b5f2e13a924a3d37f6491f8eee2ce7c390c9b49e782afd3aee8367.jpg")</f>
        <v/>
      </c>
      <c r="G32" s="59" t="s">
        <v>33</v>
      </c>
      <c r="H32" s="59" t="s">
        <v>201</v>
      </c>
      <c r="I32" s="59" t="s">
        <v>84</v>
      </c>
      <c r="J32" s="60" t="s">
        <v>44</v>
      </c>
      <c r="K32" s="81"/>
      <c r="L32" s="59" t="s">
        <v>202</v>
      </c>
      <c r="M32" s="59" t="s">
        <v>203</v>
      </c>
      <c r="N32" s="65" t="s">
        <v>204</v>
      </c>
      <c r="O32" s="24" t="s">
        <v>31</v>
      </c>
      <c r="P32" s="22"/>
      <c r="Q32" s="23" t="s">
        <v>31</v>
      </c>
      <c r="R32" s="76"/>
      <c r="S32" s="76"/>
      <c r="T32" s="22"/>
      <c r="U32" s="76"/>
      <c r="V32" s="22"/>
      <c r="W32" s="64"/>
      <c r="X32" s="64"/>
      <c r="Y32" s="64"/>
      <c r="Z32" s="64"/>
      <c r="AA32" s="64"/>
    </row>
    <row r="33" ht="30.75" customHeight="1">
      <c r="A33" s="12">
        <f t="shared" si="1"/>
        <v>15</v>
      </c>
      <c r="B33" s="13" t="s">
        <v>23</v>
      </c>
      <c r="C33" s="56">
        <v>44040.43500297415</v>
      </c>
      <c r="D33" s="57" t="s">
        <v>120</v>
      </c>
      <c r="E33" s="58" t="s">
        <v>205</v>
      </c>
      <c r="F33" s="17" t="str">
        <f t="shared" ref="F33:F36" si="3">IMAGE("")</f>
        <v/>
      </c>
      <c r="G33" s="59" t="s">
        <v>93</v>
      </c>
      <c r="H33" s="59"/>
      <c r="I33" s="59" t="s">
        <v>94</v>
      </c>
      <c r="J33" s="60" t="s">
        <v>36</v>
      </c>
      <c r="K33" s="58" t="s">
        <v>95</v>
      </c>
      <c r="L33" s="62"/>
      <c r="M33" s="63"/>
      <c r="N33" s="63"/>
      <c r="O33" s="24" t="s">
        <v>30</v>
      </c>
      <c r="P33" s="76"/>
      <c r="Q33" s="9"/>
      <c r="R33" s="22"/>
      <c r="S33" s="76"/>
      <c r="T33" s="22"/>
      <c r="U33" s="24"/>
      <c r="V33" s="22"/>
      <c r="W33" s="64"/>
      <c r="X33" s="64"/>
      <c r="Y33" s="64"/>
      <c r="Z33" s="64"/>
      <c r="AA33" s="64"/>
    </row>
    <row r="34" ht="30.75" customHeight="1">
      <c r="A34" s="11">
        <f t="shared" si="1"/>
        <v>16</v>
      </c>
      <c r="B34" s="29" t="s">
        <v>23</v>
      </c>
      <c r="C34" s="67">
        <v>44040.37122494201</v>
      </c>
      <c r="D34" s="68" t="s">
        <v>206</v>
      </c>
      <c r="E34" s="69" t="s">
        <v>25</v>
      </c>
      <c r="F34" s="33" t="str">
        <f t="shared" si="3"/>
        <v/>
      </c>
      <c r="G34" s="70" t="s">
        <v>26</v>
      </c>
      <c r="H34" s="70"/>
      <c r="I34" s="70" t="s">
        <v>27</v>
      </c>
      <c r="J34" s="71" t="s">
        <v>28</v>
      </c>
      <c r="K34" s="72" t="s">
        <v>207</v>
      </c>
      <c r="L34" s="73"/>
      <c r="M34" s="73"/>
      <c r="N34" s="73"/>
      <c r="O34" s="39" t="s">
        <v>30</v>
      </c>
      <c r="P34" s="37"/>
      <c r="Q34" s="38" t="s">
        <v>31</v>
      </c>
      <c r="R34" s="37"/>
      <c r="S34" s="37"/>
      <c r="T34" s="37"/>
      <c r="U34" s="37"/>
      <c r="V34" s="37"/>
      <c r="W34" s="64"/>
      <c r="X34" s="64"/>
      <c r="Y34" s="64"/>
      <c r="Z34" s="64"/>
      <c r="AA34" s="64"/>
    </row>
    <row r="35" ht="30.75" customHeight="1">
      <c r="A35" s="11">
        <f t="shared" si="1"/>
        <v>16</v>
      </c>
      <c r="B35" s="29" t="s">
        <v>23</v>
      </c>
      <c r="C35" s="67">
        <v>44040.37124051298</v>
      </c>
      <c r="D35" s="68" t="s">
        <v>206</v>
      </c>
      <c r="E35" s="69" t="s">
        <v>208</v>
      </c>
      <c r="F35" s="33" t="str">
        <f t="shared" si="3"/>
        <v/>
      </c>
      <c r="G35" s="70" t="s">
        <v>33</v>
      </c>
      <c r="H35" s="70" t="s">
        <v>209</v>
      </c>
      <c r="I35" s="70" t="s">
        <v>43</v>
      </c>
      <c r="J35" s="71" t="s">
        <v>44</v>
      </c>
      <c r="K35" s="69" t="s">
        <v>45</v>
      </c>
      <c r="L35" s="79"/>
      <c r="M35" s="79"/>
      <c r="N35" s="74" t="s">
        <v>210</v>
      </c>
      <c r="O35" s="39" t="s">
        <v>31</v>
      </c>
      <c r="P35" s="37"/>
      <c r="Q35" s="9"/>
      <c r="R35" s="37"/>
      <c r="S35" s="37"/>
      <c r="T35" s="37"/>
      <c r="U35" s="78"/>
      <c r="V35" s="37"/>
      <c r="W35" s="64"/>
      <c r="X35" s="64"/>
      <c r="Y35" s="64"/>
      <c r="Z35" s="64"/>
      <c r="AA35" s="64"/>
    </row>
    <row r="36" ht="30.75" customHeight="1">
      <c r="A36" s="12">
        <f t="shared" si="1"/>
        <v>17</v>
      </c>
      <c r="B36" s="13" t="s">
        <v>23</v>
      </c>
      <c r="C36" s="56">
        <v>44040.36794721409</v>
      </c>
      <c r="D36" s="57" t="s">
        <v>211</v>
      </c>
      <c r="E36" s="58" t="s">
        <v>212</v>
      </c>
      <c r="F36" s="17" t="str">
        <f t="shared" si="3"/>
        <v/>
      </c>
      <c r="G36" s="59" t="s">
        <v>122</v>
      </c>
      <c r="H36" s="59"/>
      <c r="I36" s="59" t="s">
        <v>124</v>
      </c>
      <c r="J36" s="60" t="s">
        <v>36</v>
      </c>
      <c r="K36" s="61" t="s">
        <v>125</v>
      </c>
      <c r="L36" s="63"/>
      <c r="M36" s="63"/>
      <c r="N36" s="63"/>
      <c r="O36" s="24" t="s">
        <v>115</v>
      </c>
      <c r="P36" s="22"/>
      <c r="Q36" s="24" t="s">
        <v>115</v>
      </c>
      <c r="R36" s="22"/>
      <c r="S36" s="22"/>
      <c r="T36" s="22"/>
      <c r="U36" s="82"/>
      <c r="V36" s="22"/>
      <c r="W36" s="64"/>
      <c r="X36" s="64"/>
      <c r="Y36" s="64"/>
      <c r="Z36" s="64"/>
      <c r="AA36" s="64"/>
    </row>
    <row r="37">
      <c r="A37" s="83"/>
      <c r="B37" s="84"/>
      <c r="C37" s="55"/>
      <c r="D37" s="85"/>
      <c r="E37" s="55"/>
      <c r="F37" s="55"/>
      <c r="G37" s="55"/>
      <c r="H37" s="55"/>
      <c r="I37" s="55"/>
      <c r="J37" s="86"/>
      <c r="K37" s="87"/>
      <c r="L37" s="55"/>
      <c r="M37" s="55"/>
      <c r="N37" s="88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>
      <c r="A38" s="83"/>
      <c r="B38" s="84"/>
      <c r="C38" s="55"/>
      <c r="D38" s="85"/>
      <c r="E38" s="55"/>
      <c r="F38" s="55"/>
      <c r="G38" s="55"/>
      <c r="H38" s="55"/>
      <c r="I38" s="55"/>
      <c r="J38" s="86"/>
      <c r="K38" s="87"/>
      <c r="L38" s="55"/>
      <c r="M38" s="55"/>
      <c r="N38" s="88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>
      <c r="A39" s="83"/>
      <c r="B39" s="84"/>
      <c r="C39" s="55"/>
      <c r="D39" s="85"/>
      <c r="E39" s="55"/>
      <c r="F39" s="55"/>
      <c r="G39" s="55"/>
      <c r="H39" s="55"/>
      <c r="I39" s="55"/>
      <c r="J39" s="86"/>
      <c r="K39" s="87"/>
      <c r="L39" s="55"/>
      <c r="M39" s="55"/>
      <c r="N39" s="88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>
      <c r="A40" s="83"/>
      <c r="B40" s="84"/>
      <c r="C40" s="55"/>
      <c r="D40" s="85"/>
      <c r="E40" s="55"/>
      <c r="F40" s="55"/>
      <c r="G40" s="55"/>
      <c r="H40" s="55"/>
      <c r="I40" s="55"/>
      <c r="J40" s="86"/>
      <c r="K40" s="87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>
      <c r="A41" s="83"/>
      <c r="B41" s="84"/>
      <c r="C41" s="55"/>
      <c r="D41" s="85"/>
      <c r="E41" s="55"/>
      <c r="F41" s="55"/>
      <c r="G41" s="55"/>
      <c r="H41" s="55"/>
      <c r="I41" s="55"/>
      <c r="J41" s="86"/>
      <c r="K41" s="87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>
      <c r="A42" s="83"/>
      <c r="B42" s="84"/>
      <c r="C42" s="55"/>
      <c r="D42" s="85"/>
      <c r="E42" s="55"/>
      <c r="F42" s="55"/>
      <c r="G42" s="55"/>
      <c r="H42" s="55"/>
      <c r="I42" s="55"/>
      <c r="J42" s="86"/>
      <c r="K42" s="87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>
      <c r="A43" s="83"/>
      <c r="B43" s="84"/>
      <c r="C43" s="55"/>
      <c r="D43" s="85"/>
      <c r="E43" s="55"/>
      <c r="F43" s="55"/>
      <c r="G43" s="55"/>
      <c r="H43" s="55"/>
      <c r="I43" s="55"/>
      <c r="J43" s="86"/>
      <c r="K43" s="87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>
      <c r="A44" s="83"/>
      <c r="B44" s="84"/>
      <c r="C44" s="55"/>
      <c r="D44" s="85"/>
      <c r="E44" s="55"/>
      <c r="F44" s="55"/>
      <c r="G44" s="55"/>
      <c r="H44" s="55"/>
      <c r="I44" s="55"/>
      <c r="J44" s="86"/>
      <c r="K44" s="87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>
      <c r="A45" s="83"/>
      <c r="B45" s="84"/>
      <c r="C45" s="55"/>
      <c r="D45" s="85"/>
      <c r="E45" s="55"/>
      <c r="F45" s="55"/>
      <c r="G45" s="55"/>
      <c r="H45" s="55"/>
      <c r="I45" s="55"/>
      <c r="J45" s="86"/>
      <c r="K45" s="87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>
      <c r="A46" s="83"/>
      <c r="B46" s="84"/>
      <c r="C46" s="55"/>
      <c r="D46" s="85"/>
      <c r="E46" s="55"/>
      <c r="F46" s="55"/>
      <c r="G46" s="55"/>
      <c r="H46" s="55"/>
      <c r="I46" s="55"/>
      <c r="J46" s="86"/>
      <c r="K46" s="87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>
      <c r="A47" s="83"/>
      <c r="B47" s="84"/>
      <c r="C47" s="55"/>
      <c r="D47" s="85"/>
      <c r="E47" s="55"/>
      <c r="F47" s="55"/>
      <c r="G47" s="55"/>
      <c r="H47" s="55"/>
      <c r="I47" s="55"/>
      <c r="J47" s="86"/>
      <c r="K47" s="87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>
      <c r="A48" s="83"/>
      <c r="B48" s="84"/>
      <c r="C48" s="55"/>
      <c r="D48" s="85"/>
      <c r="E48" s="55"/>
      <c r="F48" s="55"/>
      <c r="G48" s="55"/>
      <c r="H48" s="55"/>
      <c r="I48" s="55"/>
      <c r="J48" s="86"/>
      <c r="K48" s="87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>
      <c r="A49" s="83"/>
      <c r="B49" s="84"/>
      <c r="C49" s="55"/>
      <c r="D49" s="85"/>
      <c r="E49" s="55"/>
      <c r="F49" s="55"/>
      <c r="G49" s="55"/>
      <c r="H49" s="55"/>
      <c r="I49" s="55"/>
      <c r="J49" s="86"/>
      <c r="K49" s="87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>
      <c r="A50" s="83"/>
      <c r="B50" s="84"/>
      <c r="C50" s="55"/>
      <c r="D50" s="85"/>
      <c r="E50" s="55"/>
      <c r="F50" s="55"/>
      <c r="G50" s="55"/>
      <c r="H50" s="55"/>
      <c r="I50" s="55"/>
      <c r="J50" s="86"/>
      <c r="K50" s="87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>
      <c r="A51" s="83"/>
      <c r="B51" s="84"/>
      <c r="C51" s="55"/>
      <c r="D51" s="85"/>
      <c r="E51" s="55"/>
      <c r="F51" s="55"/>
      <c r="G51" s="55"/>
      <c r="H51" s="55"/>
      <c r="I51" s="55"/>
      <c r="J51" s="86"/>
      <c r="K51" s="87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>
      <c r="A52" s="83"/>
      <c r="B52" s="84"/>
      <c r="C52" s="55"/>
      <c r="D52" s="85"/>
      <c r="E52" s="55"/>
      <c r="F52" s="55"/>
      <c r="G52" s="55"/>
      <c r="H52" s="55"/>
      <c r="I52" s="55"/>
      <c r="J52" s="86"/>
      <c r="K52" s="87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>
      <c r="A53" s="83"/>
      <c r="B53" s="84"/>
      <c r="C53" s="55"/>
      <c r="D53" s="85"/>
      <c r="E53" s="55"/>
      <c r="F53" s="55"/>
      <c r="G53" s="55"/>
      <c r="H53" s="55"/>
      <c r="I53" s="55"/>
      <c r="J53" s="86"/>
      <c r="K53" s="87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>
      <c r="A54" s="83"/>
      <c r="B54" s="84"/>
      <c r="C54" s="55"/>
      <c r="D54" s="85"/>
      <c r="E54" s="55"/>
      <c r="F54" s="55"/>
      <c r="G54" s="55"/>
      <c r="H54" s="55"/>
      <c r="I54" s="55"/>
      <c r="J54" s="86"/>
      <c r="K54" s="87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>
      <c r="A55" s="83"/>
      <c r="B55" s="84"/>
      <c r="C55" s="55"/>
      <c r="D55" s="85"/>
      <c r="E55" s="55"/>
      <c r="F55" s="55"/>
      <c r="G55" s="55"/>
      <c r="H55" s="55"/>
      <c r="I55" s="55"/>
      <c r="J55" s="86"/>
      <c r="K55" s="87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>
      <c r="A56" s="83"/>
      <c r="B56" s="84"/>
      <c r="C56" s="55"/>
      <c r="D56" s="85"/>
      <c r="E56" s="55"/>
      <c r="F56" s="55"/>
      <c r="G56" s="55"/>
      <c r="H56" s="55"/>
      <c r="I56" s="55"/>
      <c r="J56" s="86"/>
      <c r="K56" s="87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>
      <c r="A57" s="83"/>
      <c r="B57" s="84"/>
      <c r="C57" s="55"/>
      <c r="D57" s="85"/>
      <c r="E57" s="55"/>
      <c r="F57" s="55"/>
      <c r="G57" s="55"/>
      <c r="H57" s="55"/>
      <c r="I57" s="55"/>
      <c r="J57" s="86"/>
      <c r="K57" s="87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>
      <c r="A58" s="83"/>
      <c r="B58" s="84"/>
      <c r="C58" s="55"/>
      <c r="D58" s="85"/>
      <c r="E58" s="55"/>
      <c r="F58" s="55"/>
      <c r="G58" s="55"/>
      <c r="H58" s="55"/>
      <c r="I58" s="55"/>
      <c r="J58" s="86"/>
      <c r="K58" s="87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>
      <c r="A59" s="83"/>
      <c r="B59" s="84"/>
      <c r="C59" s="55"/>
      <c r="D59" s="85"/>
      <c r="E59" s="55"/>
      <c r="F59" s="55"/>
      <c r="G59" s="55"/>
      <c r="H59" s="55"/>
      <c r="I59" s="55"/>
      <c r="J59" s="86"/>
      <c r="K59" s="87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>
      <c r="A60" s="83"/>
      <c r="B60" s="84"/>
      <c r="C60" s="55"/>
      <c r="D60" s="85"/>
      <c r="E60" s="55"/>
      <c r="F60" s="55"/>
      <c r="G60" s="55"/>
      <c r="H60" s="55"/>
      <c r="I60" s="55"/>
      <c r="J60" s="86"/>
      <c r="K60" s="87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>
      <c r="A61" s="83"/>
      <c r="B61" s="84"/>
      <c r="C61" s="55"/>
      <c r="D61" s="85"/>
      <c r="E61" s="55"/>
      <c r="F61" s="55"/>
      <c r="G61" s="55"/>
      <c r="H61" s="55"/>
      <c r="I61" s="55"/>
      <c r="J61" s="86"/>
      <c r="K61" s="87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>
      <c r="A62" s="83"/>
      <c r="B62" s="84"/>
      <c r="C62" s="55"/>
      <c r="D62" s="85"/>
      <c r="E62" s="55"/>
      <c r="F62" s="55"/>
      <c r="G62" s="55"/>
      <c r="H62" s="55"/>
      <c r="I62" s="55"/>
      <c r="J62" s="86"/>
      <c r="K62" s="87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>
      <c r="A63" s="83"/>
      <c r="B63" s="84"/>
      <c r="C63" s="55"/>
      <c r="D63" s="85"/>
      <c r="E63" s="55"/>
      <c r="F63" s="55"/>
      <c r="G63" s="55"/>
      <c r="H63" s="55"/>
      <c r="I63" s="55"/>
      <c r="J63" s="86"/>
      <c r="K63" s="87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>
      <c r="A64" s="83"/>
      <c r="B64" s="84"/>
      <c r="C64" s="55"/>
      <c r="D64" s="85"/>
      <c r="E64" s="55"/>
      <c r="F64" s="55"/>
      <c r="G64" s="55"/>
      <c r="H64" s="55"/>
      <c r="I64" s="55"/>
      <c r="J64" s="86"/>
      <c r="K64" s="87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>
      <c r="A65" s="83"/>
      <c r="B65" s="84"/>
      <c r="C65" s="55"/>
      <c r="D65" s="85"/>
      <c r="E65" s="55"/>
      <c r="F65" s="55"/>
      <c r="G65" s="55"/>
      <c r="H65" s="55"/>
      <c r="I65" s="55"/>
      <c r="J65" s="86"/>
      <c r="K65" s="87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>
      <c r="A66" s="83"/>
      <c r="B66" s="84"/>
      <c r="C66" s="55"/>
      <c r="D66" s="85"/>
      <c r="E66" s="55"/>
      <c r="F66" s="55"/>
      <c r="G66" s="55"/>
      <c r="H66" s="55"/>
      <c r="I66" s="55"/>
      <c r="J66" s="86"/>
      <c r="K66" s="87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>
      <c r="A67" s="83"/>
      <c r="B67" s="84"/>
      <c r="C67" s="55"/>
      <c r="D67" s="85"/>
      <c r="E67" s="55"/>
      <c r="F67" s="55"/>
      <c r="G67" s="55"/>
      <c r="H67" s="55"/>
      <c r="I67" s="55"/>
      <c r="J67" s="86"/>
      <c r="K67" s="87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>
      <c r="A68" s="83"/>
      <c r="B68" s="84"/>
      <c r="C68" s="55"/>
      <c r="D68" s="85"/>
      <c r="E68" s="55"/>
      <c r="F68" s="55"/>
      <c r="G68" s="55"/>
      <c r="H68" s="55"/>
      <c r="I68" s="55"/>
      <c r="J68" s="86"/>
      <c r="K68" s="87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>
      <c r="A69" s="83"/>
      <c r="B69" s="84"/>
      <c r="C69" s="55"/>
      <c r="D69" s="85"/>
      <c r="E69" s="55"/>
      <c r="F69" s="55"/>
      <c r="G69" s="55"/>
      <c r="H69" s="55"/>
      <c r="I69" s="55"/>
      <c r="J69" s="86"/>
      <c r="K69" s="87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>
      <c r="A70" s="83"/>
      <c r="B70" s="84"/>
      <c r="C70" s="55"/>
      <c r="D70" s="85"/>
      <c r="E70" s="55"/>
      <c r="F70" s="55"/>
      <c r="G70" s="55"/>
      <c r="H70" s="55"/>
      <c r="I70" s="55"/>
      <c r="J70" s="86"/>
      <c r="K70" s="87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>
      <c r="A71" s="83"/>
      <c r="B71" s="84"/>
      <c r="C71" s="55"/>
      <c r="D71" s="85"/>
      <c r="E71" s="55"/>
      <c r="F71" s="55"/>
      <c r="G71" s="55"/>
      <c r="H71" s="55"/>
      <c r="I71" s="55"/>
      <c r="J71" s="86"/>
      <c r="K71" s="87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>
      <c r="A72" s="83"/>
      <c r="B72" s="84"/>
      <c r="C72" s="55"/>
      <c r="D72" s="85"/>
      <c r="E72" s="55"/>
      <c r="F72" s="55"/>
      <c r="G72" s="55"/>
      <c r="H72" s="55"/>
      <c r="I72" s="55"/>
      <c r="J72" s="86"/>
      <c r="K72" s="87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>
      <c r="A73" s="83"/>
      <c r="B73" s="84"/>
      <c r="C73" s="55"/>
      <c r="D73" s="85"/>
      <c r="E73" s="55"/>
      <c r="F73" s="55"/>
      <c r="G73" s="55"/>
      <c r="H73" s="55"/>
      <c r="I73" s="55"/>
      <c r="J73" s="86"/>
      <c r="K73" s="87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>
      <c r="A74" s="83"/>
      <c r="B74" s="84"/>
      <c r="C74" s="55"/>
      <c r="D74" s="85"/>
      <c r="E74" s="55"/>
      <c r="F74" s="55"/>
      <c r="G74" s="55"/>
      <c r="H74" s="55"/>
      <c r="I74" s="55"/>
      <c r="J74" s="86"/>
      <c r="K74" s="87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>
      <c r="A75" s="83"/>
      <c r="B75" s="84"/>
      <c r="C75" s="55"/>
      <c r="D75" s="85"/>
      <c r="E75" s="55"/>
      <c r="F75" s="55"/>
      <c r="G75" s="55"/>
      <c r="H75" s="55"/>
      <c r="I75" s="55"/>
      <c r="J75" s="86"/>
      <c r="K75" s="87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>
      <c r="A76" s="83"/>
      <c r="B76" s="84"/>
      <c r="C76" s="55"/>
      <c r="D76" s="85"/>
      <c r="E76" s="55"/>
      <c r="F76" s="55"/>
      <c r="G76" s="55"/>
      <c r="H76" s="55"/>
      <c r="I76" s="55"/>
      <c r="J76" s="86"/>
      <c r="K76" s="87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>
      <c r="A77" s="83"/>
      <c r="B77" s="84"/>
      <c r="C77" s="55"/>
      <c r="D77" s="85"/>
      <c r="E77" s="55"/>
      <c r="F77" s="55"/>
      <c r="G77" s="55"/>
      <c r="H77" s="55"/>
      <c r="I77" s="55"/>
      <c r="J77" s="86"/>
      <c r="K77" s="87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>
      <c r="A78" s="83"/>
      <c r="B78" s="84"/>
      <c r="C78" s="55"/>
      <c r="D78" s="85"/>
      <c r="E78" s="55"/>
      <c r="F78" s="55"/>
      <c r="G78" s="55"/>
      <c r="H78" s="55"/>
      <c r="I78" s="55"/>
      <c r="J78" s="86"/>
      <c r="K78" s="87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>
      <c r="A79" s="83"/>
      <c r="B79" s="84"/>
      <c r="C79" s="55"/>
      <c r="D79" s="85"/>
      <c r="E79" s="55"/>
      <c r="F79" s="55"/>
      <c r="G79" s="55"/>
      <c r="H79" s="55"/>
      <c r="I79" s="55"/>
      <c r="J79" s="86"/>
      <c r="K79" s="87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>
      <c r="A80" s="83"/>
      <c r="B80" s="84"/>
      <c r="C80" s="55"/>
      <c r="D80" s="85"/>
      <c r="E80" s="55"/>
      <c r="F80" s="55"/>
      <c r="G80" s="55"/>
      <c r="H80" s="55"/>
      <c r="I80" s="55"/>
      <c r="J80" s="86"/>
      <c r="K80" s="87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>
      <c r="A81" s="83"/>
      <c r="B81" s="84"/>
      <c r="C81" s="55"/>
      <c r="D81" s="85"/>
      <c r="E81" s="55"/>
      <c r="F81" s="55"/>
      <c r="G81" s="55"/>
      <c r="H81" s="55"/>
      <c r="I81" s="55"/>
      <c r="J81" s="86"/>
      <c r="K81" s="87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>
      <c r="A82" s="83"/>
      <c r="B82" s="84"/>
      <c r="C82" s="55"/>
      <c r="D82" s="85"/>
      <c r="E82" s="55"/>
      <c r="F82" s="55"/>
      <c r="G82" s="55"/>
      <c r="H82" s="55"/>
      <c r="I82" s="55"/>
      <c r="J82" s="86"/>
      <c r="K82" s="87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>
      <c r="A83" s="83"/>
      <c r="B83" s="84"/>
      <c r="C83" s="55"/>
      <c r="D83" s="85"/>
      <c r="E83" s="55"/>
      <c r="F83" s="55"/>
      <c r="G83" s="55"/>
      <c r="H83" s="55"/>
      <c r="I83" s="55"/>
      <c r="J83" s="86"/>
      <c r="K83" s="87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>
      <c r="A84" s="83"/>
      <c r="B84" s="84"/>
      <c r="C84" s="55"/>
      <c r="D84" s="85"/>
      <c r="E84" s="55"/>
      <c r="F84" s="55"/>
      <c r="G84" s="55"/>
      <c r="H84" s="55"/>
      <c r="I84" s="55"/>
      <c r="J84" s="86"/>
      <c r="K84" s="87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>
      <c r="A85" s="83"/>
      <c r="B85" s="84"/>
      <c r="C85" s="55"/>
      <c r="D85" s="85"/>
      <c r="E85" s="55"/>
      <c r="F85" s="55"/>
      <c r="G85" s="55"/>
      <c r="H85" s="55"/>
      <c r="I85" s="55"/>
      <c r="J85" s="86"/>
      <c r="K85" s="87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>
      <c r="A86" s="83"/>
      <c r="B86" s="84"/>
      <c r="C86" s="55"/>
      <c r="D86" s="85"/>
      <c r="E86" s="55"/>
      <c r="F86" s="55"/>
      <c r="G86" s="55"/>
      <c r="H86" s="55"/>
      <c r="I86" s="55"/>
      <c r="J86" s="86"/>
      <c r="K86" s="87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>
      <c r="A87" s="83"/>
      <c r="B87" s="84"/>
      <c r="C87" s="55"/>
      <c r="D87" s="85"/>
      <c r="E87" s="55"/>
      <c r="F87" s="55"/>
      <c r="G87" s="55"/>
      <c r="H87" s="55"/>
      <c r="I87" s="55"/>
      <c r="J87" s="86"/>
      <c r="K87" s="87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>
      <c r="A88" s="83"/>
      <c r="B88" s="84"/>
      <c r="C88" s="55"/>
      <c r="D88" s="85"/>
      <c r="E88" s="55"/>
      <c r="F88" s="55"/>
      <c r="G88" s="55"/>
      <c r="H88" s="55"/>
      <c r="I88" s="55"/>
      <c r="J88" s="86"/>
      <c r="K88" s="87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>
      <c r="A89" s="83"/>
      <c r="B89" s="84"/>
      <c r="C89" s="55"/>
      <c r="D89" s="85"/>
      <c r="E89" s="55"/>
      <c r="F89" s="55"/>
      <c r="G89" s="55"/>
      <c r="H89" s="55"/>
      <c r="I89" s="55"/>
      <c r="J89" s="86"/>
      <c r="K89" s="87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>
      <c r="A90" s="83"/>
      <c r="B90" s="84"/>
      <c r="C90" s="55"/>
      <c r="D90" s="85"/>
      <c r="E90" s="55"/>
      <c r="F90" s="55"/>
      <c r="G90" s="55"/>
      <c r="H90" s="55"/>
      <c r="I90" s="55"/>
      <c r="J90" s="86"/>
      <c r="K90" s="87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>
      <c r="A91" s="83"/>
      <c r="B91" s="84"/>
      <c r="C91" s="55"/>
      <c r="D91" s="85"/>
      <c r="E91" s="55"/>
      <c r="F91" s="55"/>
      <c r="G91" s="55"/>
      <c r="H91" s="55"/>
      <c r="I91" s="55"/>
      <c r="J91" s="86"/>
      <c r="K91" s="87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>
      <c r="A92" s="83"/>
      <c r="B92" s="84"/>
      <c r="C92" s="55"/>
      <c r="D92" s="85"/>
      <c r="E92" s="55"/>
      <c r="F92" s="55"/>
      <c r="G92" s="55"/>
      <c r="H92" s="55"/>
      <c r="I92" s="55"/>
      <c r="J92" s="86"/>
      <c r="K92" s="87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>
      <c r="A93" s="83"/>
      <c r="B93" s="84"/>
      <c r="C93" s="55"/>
      <c r="D93" s="85"/>
      <c r="E93" s="55"/>
      <c r="F93" s="55"/>
      <c r="G93" s="55"/>
      <c r="H93" s="55"/>
      <c r="I93" s="55"/>
      <c r="J93" s="86"/>
      <c r="K93" s="87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>
      <c r="A94" s="83"/>
      <c r="B94" s="84"/>
      <c r="C94" s="55"/>
      <c r="D94" s="85"/>
      <c r="E94" s="55"/>
      <c r="F94" s="55"/>
      <c r="G94" s="55"/>
      <c r="H94" s="55"/>
      <c r="I94" s="55"/>
      <c r="J94" s="86"/>
      <c r="K94" s="87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>
      <c r="A95" s="83"/>
      <c r="B95" s="84"/>
      <c r="C95" s="55"/>
      <c r="D95" s="85"/>
      <c r="E95" s="55"/>
      <c r="F95" s="55"/>
      <c r="G95" s="55"/>
      <c r="H95" s="55"/>
      <c r="I95" s="55"/>
      <c r="J95" s="86"/>
      <c r="K95" s="87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>
      <c r="A96" s="83"/>
      <c r="B96" s="84"/>
      <c r="C96" s="55"/>
      <c r="D96" s="85"/>
      <c r="E96" s="55"/>
      <c r="F96" s="55"/>
      <c r="G96" s="55"/>
      <c r="H96" s="55"/>
      <c r="I96" s="55"/>
      <c r="J96" s="86"/>
      <c r="K96" s="87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>
      <c r="A97" s="83"/>
      <c r="B97" s="84"/>
      <c r="C97" s="55"/>
      <c r="D97" s="85"/>
      <c r="E97" s="55"/>
      <c r="F97" s="55"/>
      <c r="G97" s="55"/>
      <c r="H97" s="55"/>
      <c r="I97" s="55"/>
      <c r="J97" s="86"/>
      <c r="K97" s="87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>
      <c r="A98" s="83"/>
      <c r="B98" s="84"/>
      <c r="C98" s="55"/>
      <c r="D98" s="85"/>
      <c r="E98" s="55"/>
      <c r="F98" s="55"/>
      <c r="G98" s="55"/>
      <c r="H98" s="55"/>
      <c r="I98" s="55"/>
      <c r="J98" s="86"/>
      <c r="K98" s="87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>
      <c r="A99" s="83"/>
      <c r="B99" s="84"/>
      <c r="C99" s="55"/>
      <c r="D99" s="85"/>
      <c r="E99" s="55"/>
      <c r="F99" s="55"/>
      <c r="G99" s="55"/>
      <c r="H99" s="55"/>
      <c r="I99" s="55"/>
      <c r="J99" s="86"/>
      <c r="K99" s="87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>
      <c r="A100" s="83"/>
      <c r="B100" s="84"/>
      <c r="C100" s="55"/>
      <c r="D100" s="85"/>
      <c r="E100" s="55"/>
      <c r="F100" s="55"/>
      <c r="G100" s="55"/>
      <c r="H100" s="55"/>
      <c r="I100" s="55"/>
      <c r="J100" s="86"/>
      <c r="K100" s="87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>
      <c r="A101" s="83"/>
      <c r="B101" s="84"/>
      <c r="C101" s="55"/>
      <c r="D101" s="85"/>
      <c r="E101" s="55"/>
      <c r="F101" s="55"/>
      <c r="G101" s="55"/>
      <c r="H101" s="55"/>
      <c r="I101" s="55"/>
      <c r="J101" s="86"/>
      <c r="K101" s="87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>
      <c r="A102" s="83"/>
      <c r="B102" s="84"/>
      <c r="C102" s="55"/>
      <c r="D102" s="85"/>
      <c r="E102" s="55"/>
      <c r="F102" s="55"/>
      <c r="G102" s="55"/>
      <c r="H102" s="55"/>
      <c r="I102" s="55"/>
      <c r="J102" s="86"/>
      <c r="K102" s="87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>
      <c r="A103" s="83"/>
      <c r="B103" s="84"/>
      <c r="C103" s="55"/>
      <c r="D103" s="85"/>
      <c r="E103" s="55"/>
      <c r="F103" s="55"/>
      <c r="G103" s="55"/>
      <c r="H103" s="55"/>
      <c r="I103" s="55"/>
      <c r="J103" s="86"/>
      <c r="K103" s="87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>
      <c r="A104" s="83"/>
      <c r="B104" s="84"/>
      <c r="C104" s="55"/>
      <c r="D104" s="85"/>
      <c r="E104" s="55"/>
      <c r="F104" s="55"/>
      <c r="G104" s="55"/>
      <c r="H104" s="55"/>
      <c r="I104" s="55"/>
      <c r="J104" s="86"/>
      <c r="K104" s="87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>
      <c r="A105" s="83"/>
      <c r="B105" s="84"/>
      <c r="C105" s="55"/>
      <c r="D105" s="85"/>
      <c r="E105" s="55"/>
      <c r="F105" s="55"/>
      <c r="G105" s="55"/>
      <c r="H105" s="55"/>
      <c r="I105" s="55"/>
      <c r="J105" s="86"/>
      <c r="K105" s="87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>
      <c r="A106" s="83"/>
      <c r="B106" s="84"/>
      <c r="C106" s="55"/>
      <c r="D106" s="85"/>
      <c r="E106" s="55"/>
      <c r="F106" s="55"/>
      <c r="G106" s="55"/>
      <c r="H106" s="55"/>
      <c r="I106" s="55"/>
      <c r="J106" s="86"/>
      <c r="K106" s="87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>
      <c r="A107" s="83"/>
      <c r="B107" s="84"/>
      <c r="C107" s="55"/>
      <c r="D107" s="85"/>
      <c r="E107" s="55"/>
      <c r="F107" s="55"/>
      <c r="G107" s="55"/>
      <c r="H107" s="55"/>
      <c r="I107" s="55"/>
      <c r="J107" s="86"/>
      <c r="K107" s="87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>
      <c r="A108" s="83"/>
      <c r="B108" s="84"/>
      <c r="C108" s="55"/>
      <c r="D108" s="85"/>
      <c r="E108" s="55"/>
      <c r="F108" s="55"/>
      <c r="G108" s="55"/>
      <c r="H108" s="55"/>
      <c r="I108" s="55"/>
      <c r="J108" s="86"/>
      <c r="K108" s="87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>
      <c r="A109" s="83"/>
      <c r="B109" s="84"/>
      <c r="C109" s="55"/>
      <c r="D109" s="85"/>
      <c r="E109" s="55"/>
      <c r="F109" s="55"/>
      <c r="G109" s="55"/>
      <c r="H109" s="55"/>
      <c r="I109" s="55"/>
      <c r="J109" s="86"/>
      <c r="K109" s="87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>
      <c r="A110" s="83"/>
      <c r="B110" s="84"/>
      <c r="C110" s="55"/>
      <c r="D110" s="85"/>
      <c r="E110" s="55"/>
      <c r="F110" s="55"/>
      <c r="G110" s="55"/>
      <c r="H110" s="55"/>
      <c r="I110" s="55"/>
      <c r="J110" s="86"/>
      <c r="K110" s="87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>
      <c r="A111" s="83"/>
      <c r="B111" s="84"/>
      <c r="C111" s="55"/>
      <c r="D111" s="85"/>
      <c r="E111" s="55"/>
      <c r="F111" s="55"/>
      <c r="G111" s="55"/>
      <c r="H111" s="55"/>
      <c r="I111" s="55"/>
      <c r="J111" s="86"/>
      <c r="K111" s="87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>
      <c r="A112" s="83"/>
      <c r="B112" s="84"/>
      <c r="C112" s="55"/>
      <c r="D112" s="85"/>
      <c r="E112" s="55"/>
      <c r="F112" s="55"/>
      <c r="G112" s="55"/>
      <c r="H112" s="55"/>
      <c r="I112" s="55"/>
      <c r="J112" s="86"/>
      <c r="K112" s="87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>
      <c r="A113" s="83"/>
      <c r="B113" s="84"/>
      <c r="C113" s="55"/>
      <c r="D113" s="85"/>
      <c r="E113" s="55"/>
      <c r="F113" s="55"/>
      <c r="G113" s="55"/>
      <c r="H113" s="55"/>
      <c r="I113" s="55"/>
      <c r="J113" s="86"/>
      <c r="K113" s="87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>
      <c r="A114" s="83"/>
      <c r="B114" s="84"/>
      <c r="C114" s="55"/>
      <c r="D114" s="85"/>
      <c r="E114" s="55"/>
      <c r="F114" s="55"/>
      <c r="G114" s="55"/>
      <c r="H114" s="55"/>
      <c r="I114" s="55"/>
      <c r="J114" s="86"/>
      <c r="K114" s="87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>
      <c r="A115" s="83"/>
      <c r="B115" s="84"/>
      <c r="C115" s="55"/>
      <c r="D115" s="85"/>
      <c r="E115" s="55"/>
      <c r="F115" s="55"/>
      <c r="G115" s="55"/>
      <c r="H115" s="55"/>
      <c r="I115" s="55"/>
      <c r="J115" s="86"/>
      <c r="K115" s="87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>
      <c r="A116" s="83"/>
      <c r="B116" s="84"/>
      <c r="C116" s="55"/>
      <c r="D116" s="85"/>
      <c r="E116" s="55"/>
      <c r="F116" s="55"/>
      <c r="G116" s="55"/>
      <c r="H116" s="55"/>
      <c r="I116" s="55"/>
      <c r="J116" s="86"/>
      <c r="K116" s="87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>
      <c r="A117" s="83"/>
      <c r="B117" s="84"/>
      <c r="C117" s="55"/>
      <c r="D117" s="85"/>
      <c r="E117" s="55"/>
      <c r="F117" s="55"/>
      <c r="G117" s="55"/>
      <c r="H117" s="55"/>
      <c r="I117" s="55"/>
      <c r="J117" s="86"/>
      <c r="K117" s="87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>
      <c r="A118" s="83"/>
      <c r="B118" s="89"/>
      <c r="C118" s="55"/>
      <c r="D118" s="55"/>
      <c r="E118" s="55"/>
      <c r="F118" s="55"/>
      <c r="G118" s="55"/>
      <c r="H118" s="55"/>
      <c r="I118" s="55"/>
      <c r="J118" s="86"/>
      <c r="K118" s="87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>
      <c r="A119" s="83"/>
      <c r="B119" s="89"/>
      <c r="C119" s="55"/>
      <c r="D119" s="55"/>
      <c r="E119" s="55"/>
      <c r="F119" s="55"/>
      <c r="G119" s="55"/>
      <c r="H119" s="55"/>
      <c r="I119" s="55"/>
      <c r="J119" s="86"/>
      <c r="K119" s="87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>
      <c r="A120" s="83"/>
      <c r="B120" s="89"/>
      <c r="C120" s="55"/>
      <c r="D120" s="55"/>
      <c r="E120" s="55"/>
      <c r="F120" s="55"/>
      <c r="G120" s="55"/>
      <c r="H120" s="55"/>
      <c r="I120" s="55"/>
      <c r="J120" s="86"/>
      <c r="K120" s="87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>
      <c r="A121" s="83"/>
      <c r="B121" s="89"/>
      <c r="C121" s="55"/>
      <c r="D121" s="55"/>
      <c r="E121" s="55"/>
      <c r="F121" s="55"/>
      <c r="G121" s="55"/>
      <c r="H121" s="55"/>
      <c r="I121" s="55"/>
      <c r="J121" s="86"/>
      <c r="K121" s="87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>
      <c r="A122" s="83"/>
      <c r="B122" s="89"/>
      <c r="C122" s="55"/>
      <c r="D122" s="55"/>
      <c r="E122" s="55"/>
      <c r="F122" s="55"/>
      <c r="G122" s="55"/>
      <c r="H122" s="55"/>
      <c r="I122" s="55"/>
      <c r="J122" s="86"/>
      <c r="K122" s="87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>
      <c r="A123" s="83"/>
      <c r="B123" s="89"/>
      <c r="C123" s="55"/>
      <c r="D123" s="55"/>
      <c r="E123" s="55"/>
      <c r="F123" s="55"/>
      <c r="G123" s="55"/>
      <c r="H123" s="55"/>
      <c r="I123" s="55"/>
      <c r="J123" s="86"/>
      <c r="K123" s="87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>
      <c r="A124" s="83"/>
      <c r="B124" s="89"/>
      <c r="C124" s="55"/>
      <c r="D124" s="55"/>
      <c r="E124" s="55"/>
      <c r="F124" s="55"/>
      <c r="G124" s="55"/>
      <c r="H124" s="55"/>
      <c r="I124" s="55"/>
      <c r="J124" s="86"/>
      <c r="K124" s="87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>
      <c r="A125" s="83"/>
      <c r="B125" s="89"/>
      <c r="C125" s="55"/>
      <c r="D125" s="55"/>
      <c r="E125" s="55"/>
      <c r="F125" s="55"/>
      <c r="G125" s="55"/>
      <c r="H125" s="55"/>
      <c r="I125" s="55"/>
      <c r="J125" s="86"/>
      <c r="K125" s="87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>
      <c r="A126" s="83"/>
      <c r="B126" s="89"/>
      <c r="C126" s="55"/>
      <c r="D126" s="55"/>
      <c r="E126" s="55"/>
      <c r="F126" s="55"/>
      <c r="G126" s="55"/>
      <c r="H126" s="55"/>
      <c r="I126" s="55"/>
      <c r="J126" s="86"/>
      <c r="K126" s="87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>
      <c r="A127" s="83"/>
      <c r="B127" s="89"/>
      <c r="C127" s="55"/>
      <c r="D127" s="55"/>
      <c r="E127" s="55"/>
      <c r="F127" s="55"/>
      <c r="G127" s="55"/>
      <c r="H127" s="55"/>
      <c r="I127" s="55"/>
      <c r="J127" s="86"/>
      <c r="K127" s="87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>
      <c r="A128" s="83"/>
      <c r="B128" s="89"/>
      <c r="C128" s="55"/>
      <c r="D128" s="55"/>
      <c r="E128" s="55"/>
      <c r="F128" s="55"/>
      <c r="G128" s="55"/>
      <c r="H128" s="55"/>
      <c r="I128" s="55"/>
      <c r="J128" s="86"/>
      <c r="K128" s="87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>
      <c r="A129" s="83"/>
      <c r="B129" s="89"/>
      <c r="C129" s="55"/>
      <c r="D129" s="55"/>
      <c r="E129" s="55"/>
      <c r="F129" s="55"/>
      <c r="G129" s="55"/>
      <c r="H129" s="55"/>
      <c r="I129" s="55"/>
      <c r="J129" s="86"/>
      <c r="K129" s="87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>
      <c r="A130" s="83"/>
      <c r="B130" s="89"/>
      <c r="C130" s="55"/>
      <c r="D130" s="55"/>
      <c r="E130" s="55"/>
      <c r="F130" s="55"/>
      <c r="G130" s="55"/>
      <c r="H130" s="55"/>
      <c r="I130" s="55"/>
      <c r="J130" s="86"/>
      <c r="K130" s="87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>
      <c r="A131" s="83"/>
      <c r="B131" s="89"/>
      <c r="C131" s="55"/>
      <c r="D131" s="55"/>
      <c r="E131" s="55"/>
      <c r="F131" s="55"/>
      <c r="G131" s="55"/>
      <c r="H131" s="55"/>
      <c r="I131" s="55"/>
      <c r="J131" s="86"/>
      <c r="K131" s="87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>
      <c r="A132" s="83"/>
      <c r="B132" s="89"/>
      <c r="C132" s="55"/>
      <c r="D132" s="55"/>
      <c r="E132" s="55"/>
      <c r="F132" s="55"/>
      <c r="G132" s="55"/>
      <c r="H132" s="55"/>
      <c r="I132" s="55"/>
      <c r="J132" s="86"/>
      <c r="K132" s="87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>
      <c r="A133" s="83"/>
      <c r="B133" s="89"/>
      <c r="C133" s="55"/>
      <c r="D133" s="55"/>
      <c r="E133" s="55"/>
      <c r="F133" s="55"/>
      <c r="G133" s="55"/>
      <c r="H133" s="55"/>
      <c r="I133" s="55"/>
      <c r="J133" s="86"/>
      <c r="K133" s="87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>
      <c r="A134" s="83"/>
      <c r="B134" s="89"/>
      <c r="C134" s="55"/>
      <c r="D134" s="55"/>
      <c r="E134" s="55"/>
      <c r="F134" s="55"/>
      <c r="G134" s="55"/>
      <c r="H134" s="55"/>
      <c r="I134" s="55"/>
      <c r="J134" s="86"/>
      <c r="K134" s="87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>
      <c r="A135" s="83"/>
      <c r="B135" s="89"/>
      <c r="C135" s="55"/>
      <c r="D135" s="55"/>
      <c r="E135" s="55"/>
      <c r="F135" s="55"/>
      <c r="G135" s="55"/>
      <c r="H135" s="55"/>
      <c r="I135" s="55"/>
      <c r="J135" s="86"/>
      <c r="K135" s="87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>
      <c r="A136" s="83"/>
      <c r="B136" s="89"/>
      <c r="C136" s="55"/>
      <c r="D136" s="55"/>
      <c r="E136" s="55"/>
      <c r="F136" s="55"/>
      <c r="G136" s="55"/>
      <c r="H136" s="55"/>
      <c r="I136" s="55"/>
      <c r="J136" s="86"/>
      <c r="K136" s="87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>
      <c r="A137" s="83"/>
      <c r="B137" s="89"/>
      <c r="C137" s="55"/>
      <c r="D137" s="55"/>
      <c r="E137" s="55"/>
      <c r="F137" s="55"/>
      <c r="G137" s="55"/>
      <c r="H137" s="55"/>
      <c r="I137" s="55"/>
      <c r="J137" s="86"/>
      <c r="K137" s="87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>
      <c r="A138" s="83"/>
      <c r="B138" s="89"/>
      <c r="C138" s="55"/>
      <c r="D138" s="55"/>
      <c r="E138" s="55"/>
      <c r="F138" s="55"/>
      <c r="G138" s="55"/>
      <c r="H138" s="55"/>
      <c r="I138" s="55"/>
      <c r="J138" s="86"/>
      <c r="K138" s="87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>
      <c r="A139" s="83"/>
      <c r="B139" s="89"/>
      <c r="C139" s="55"/>
      <c r="D139" s="55"/>
      <c r="E139" s="55"/>
      <c r="F139" s="55"/>
      <c r="G139" s="55"/>
      <c r="H139" s="55"/>
      <c r="I139" s="55"/>
      <c r="J139" s="86"/>
      <c r="K139" s="87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>
      <c r="A140" s="83"/>
      <c r="B140" s="89"/>
      <c r="C140" s="55"/>
      <c r="D140" s="55"/>
      <c r="E140" s="55"/>
      <c r="F140" s="55"/>
      <c r="G140" s="55"/>
      <c r="H140" s="55"/>
      <c r="I140" s="55"/>
      <c r="J140" s="86"/>
      <c r="K140" s="87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>
      <c r="A141" s="83"/>
      <c r="B141" s="89"/>
      <c r="C141" s="55"/>
      <c r="D141" s="55"/>
      <c r="E141" s="55"/>
      <c r="F141" s="55"/>
      <c r="G141" s="55"/>
      <c r="H141" s="55"/>
      <c r="I141" s="55"/>
      <c r="J141" s="86"/>
      <c r="K141" s="87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>
      <c r="A142" s="83"/>
      <c r="B142" s="89"/>
      <c r="C142" s="55"/>
      <c r="D142" s="55"/>
      <c r="E142" s="55"/>
      <c r="F142" s="55"/>
      <c r="G142" s="55"/>
      <c r="H142" s="55"/>
      <c r="I142" s="55"/>
      <c r="J142" s="86"/>
      <c r="K142" s="87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>
      <c r="A143" s="83"/>
      <c r="B143" s="89"/>
      <c r="C143" s="55"/>
      <c r="D143" s="55"/>
      <c r="E143" s="55"/>
      <c r="F143" s="55"/>
      <c r="G143" s="55"/>
      <c r="H143" s="55"/>
      <c r="I143" s="55"/>
      <c r="J143" s="86"/>
      <c r="K143" s="87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>
      <c r="A144" s="83"/>
      <c r="B144" s="89"/>
      <c r="C144" s="55"/>
      <c r="D144" s="55"/>
      <c r="E144" s="55"/>
      <c r="F144" s="55"/>
      <c r="G144" s="55"/>
      <c r="H144" s="55"/>
      <c r="I144" s="55"/>
      <c r="J144" s="86"/>
      <c r="K144" s="87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>
      <c r="A145" s="83"/>
      <c r="B145" s="89"/>
      <c r="C145" s="55"/>
      <c r="D145" s="55"/>
      <c r="E145" s="55"/>
      <c r="F145" s="55"/>
      <c r="G145" s="55"/>
      <c r="H145" s="55"/>
      <c r="I145" s="55"/>
      <c r="J145" s="86"/>
      <c r="K145" s="87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>
      <c r="A146" s="83"/>
      <c r="B146" s="89"/>
      <c r="C146" s="55"/>
      <c r="D146" s="55"/>
      <c r="E146" s="55"/>
      <c r="F146" s="55"/>
      <c r="G146" s="55"/>
      <c r="H146" s="55"/>
      <c r="I146" s="55"/>
      <c r="J146" s="86"/>
      <c r="K146" s="87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>
      <c r="A147" s="83"/>
      <c r="B147" s="89"/>
      <c r="C147" s="55"/>
      <c r="D147" s="55"/>
      <c r="E147" s="55"/>
      <c r="F147" s="55"/>
      <c r="G147" s="55"/>
      <c r="H147" s="55"/>
      <c r="I147" s="55"/>
      <c r="J147" s="86"/>
      <c r="K147" s="87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>
      <c r="A148" s="83"/>
      <c r="B148" s="89"/>
      <c r="C148" s="55"/>
      <c r="D148" s="55"/>
      <c r="E148" s="55"/>
      <c r="F148" s="55"/>
      <c r="G148" s="55"/>
      <c r="H148" s="55"/>
      <c r="I148" s="55"/>
      <c r="J148" s="86"/>
      <c r="K148" s="87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>
      <c r="A149" s="83"/>
      <c r="B149" s="89"/>
      <c r="C149" s="55"/>
      <c r="D149" s="55"/>
      <c r="E149" s="55"/>
      <c r="F149" s="55"/>
      <c r="G149" s="55"/>
      <c r="H149" s="55"/>
      <c r="I149" s="55"/>
      <c r="J149" s="86"/>
      <c r="K149" s="87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>
      <c r="A150" s="83"/>
      <c r="B150" s="89"/>
      <c r="C150" s="55"/>
      <c r="D150" s="55"/>
      <c r="E150" s="55"/>
      <c r="F150" s="55"/>
      <c r="G150" s="55"/>
      <c r="H150" s="55"/>
      <c r="I150" s="55"/>
      <c r="J150" s="86"/>
      <c r="K150" s="87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>
      <c r="A151" s="83"/>
      <c r="B151" s="89"/>
      <c r="C151" s="55"/>
      <c r="D151" s="55"/>
      <c r="E151" s="55"/>
      <c r="F151" s="55"/>
      <c r="G151" s="55"/>
      <c r="H151" s="55"/>
      <c r="I151" s="55"/>
      <c r="J151" s="86"/>
      <c r="K151" s="87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>
      <c r="A152" s="83"/>
      <c r="B152" s="89"/>
      <c r="C152" s="55"/>
      <c r="D152" s="55"/>
      <c r="E152" s="55"/>
      <c r="F152" s="55"/>
      <c r="G152" s="55"/>
      <c r="H152" s="55"/>
      <c r="I152" s="55"/>
      <c r="J152" s="86"/>
      <c r="K152" s="87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>
      <c r="A153" s="83"/>
      <c r="B153" s="89"/>
      <c r="C153" s="55"/>
      <c r="D153" s="55"/>
      <c r="E153" s="55"/>
      <c r="F153" s="55"/>
      <c r="G153" s="55"/>
      <c r="H153" s="55"/>
      <c r="I153" s="55"/>
      <c r="J153" s="86"/>
      <c r="K153" s="87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>
      <c r="A154" s="83"/>
      <c r="B154" s="89"/>
      <c r="C154" s="55"/>
      <c r="D154" s="55"/>
      <c r="E154" s="55"/>
      <c r="F154" s="55"/>
      <c r="G154" s="55"/>
      <c r="H154" s="55"/>
      <c r="I154" s="55"/>
      <c r="J154" s="86"/>
      <c r="K154" s="87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>
      <c r="A155" s="83"/>
      <c r="B155" s="89"/>
      <c r="C155" s="55"/>
      <c r="D155" s="55"/>
      <c r="E155" s="55"/>
      <c r="F155" s="55"/>
      <c r="G155" s="55"/>
      <c r="H155" s="55"/>
      <c r="I155" s="55"/>
      <c r="J155" s="86"/>
      <c r="K155" s="87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>
      <c r="A156" s="83"/>
      <c r="B156" s="89"/>
      <c r="C156" s="55"/>
      <c r="D156" s="55"/>
      <c r="E156" s="55"/>
      <c r="F156" s="55"/>
      <c r="G156" s="55"/>
      <c r="H156" s="55"/>
      <c r="I156" s="55"/>
      <c r="J156" s="86"/>
      <c r="K156" s="87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>
      <c r="A157" s="83"/>
      <c r="B157" s="89"/>
      <c r="C157" s="55"/>
      <c r="D157" s="55"/>
      <c r="E157" s="55"/>
      <c r="F157" s="55"/>
      <c r="G157" s="55"/>
      <c r="H157" s="55"/>
      <c r="I157" s="55"/>
      <c r="J157" s="86"/>
      <c r="K157" s="87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>
      <c r="A158" s="83"/>
      <c r="B158" s="89"/>
      <c r="C158" s="55"/>
      <c r="D158" s="55"/>
      <c r="E158" s="55"/>
      <c r="F158" s="55"/>
      <c r="G158" s="55"/>
      <c r="H158" s="55"/>
      <c r="I158" s="55"/>
      <c r="J158" s="86"/>
      <c r="K158" s="87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>
      <c r="A159" s="83"/>
      <c r="B159" s="89"/>
      <c r="C159" s="55"/>
      <c r="D159" s="55"/>
      <c r="E159" s="55"/>
      <c r="F159" s="55"/>
      <c r="G159" s="55"/>
      <c r="H159" s="55"/>
      <c r="I159" s="55"/>
      <c r="J159" s="86"/>
      <c r="K159" s="87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>
      <c r="A160" s="83"/>
      <c r="B160" s="89"/>
      <c r="C160" s="55"/>
      <c r="D160" s="55"/>
      <c r="E160" s="55"/>
      <c r="F160" s="55"/>
      <c r="G160" s="55"/>
      <c r="H160" s="55"/>
      <c r="I160" s="55"/>
      <c r="J160" s="86"/>
      <c r="K160" s="87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>
      <c r="A161" s="83"/>
      <c r="B161" s="89"/>
      <c r="C161" s="55"/>
      <c r="D161" s="55"/>
      <c r="E161" s="55"/>
      <c r="F161" s="55"/>
      <c r="G161" s="55"/>
      <c r="H161" s="55"/>
      <c r="I161" s="55"/>
      <c r="J161" s="86"/>
      <c r="K161" s="87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>
      <c r="A162" s="83"/>
      <c r="B162" s="89"/>
      <c r="C162" s="55"/>
      <c r="D162" s="55"/>
      <c r="E162" s="55"/>
      <c r="F162" s="55"/>
      <c r="G162" s="55"/>
      <c r="H162" s="55"/>
      <c r="I162" s="55"/>
      <c r="J162" s="86"/>
      <c r="K162" s="87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>
      <c r="A163" s="83"/>
      <c r="B163" s="89"/>
      <c r="C163" s="55"/>
      <c r="D163" s="55"/>
      <c r="E163" s="55"/>
      <c r="F163" s="55"/>
      <c r="G163" s="55"/>
      <c r="H163" s="55"/>
      <c r="I163" s="55"/>
      <c r="J163" s="86"/>
      <c r="K163" s="87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>
      <c r="A164" s="83"/>
      <c r="B164" s="89"/>
      <c r="C164" s="55"/>
      <c r="D164" s="55"/>
      <c r="E164" s="55"/>
      <c r="F164" s="55"/>
      <c r="G164" s="55"/>
      <c r="H164" s="55"/>
      <c r="I164" s="55"/>
      <c r="J164" s="86"/>
      <c r="K164" s="87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>
      <c r="A165" s="83"/>
      <c r="B165" s="89"/>
      <c r="C165" s="55"/>
      <c r="D165" s="55"/>
      <c r="E165" s="55"/>
      <c r="F165" s="55"/>
      <c r="G165" s="55"/>
      <c r="H165" s="55"/>
      <c r="I165" s="55"/>
      <c r="J165" s="86"/>
      <c r="K165" s="87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>
      <c r="A166" s="83"/>
      <c r="B166" s="89"/>
      <c r="C166" s="55"/>
      <c r="D166" s="55"/>
      <c r="E166" s="55"/>
      <c r="F166" s="55"/>
      <c r="G166" s="55"/>
      <c r="H166" s="55"/>
      <c r="I166" s="55"/>
      <c r="J166" s="86"/>
      <c r="K166" s="87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>
      <c r="A167" s="83"/>
      <c r="B167" s="89"/>
      <c r="C167" s="55"/>
      <c r="D167" s="55"/>
      <c r="E167" s="55"/>
      <c r="F167" s="55"/>
      <c r="G167" s="55"/>
      <c r="H167" s="55"/>
      <c r="I167" s="55"/>
      <c r="J167" s="86"/>
      <c r="K167" s="87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>
      <c r="A168" s="83"/>
      <c r="B168" s="89"/>
      <c r="C168" s="55"/>
      <c r="D168" s="55"/>
      <c r="E168" s="55"/>
      <c r="F168" s="55"/>
      <c r="G168" s="55"/>
      <c r="H168" s="55"/>
      <c r="I168" s="55"/>
      <c r="J168" s="86"/>
      <c r="K168" s="87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>
      <c r="A169" s="83"/>
      <c r="B169" s="89"/>
      <c r="C169" s="55"/>
      <c r="D169" s="55"/>
      <c r="E169" s="55"/>
      <c r="F169" s="55"/>
      <c r="G169" s="55"/>
      <c r="H169" s="55"/>
      <c r="I169" s="55"/>
      <c r="J169" s="86"/>
      <c r="K169" s="87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>
      <c r="A170" s="83"/>
      <c r="B170" s="89"/>
      <c r="C170" s="55"/>
      <c r="D170" s="55"/>
      <c r="E170" s="55"/>
      <c r="F170" s="55"/>
      <c r="G170" s="55"/>
      <c r="H170" s="55"/>
      <c r="I170" s="55"/>
      <c r="J170" s="86"/>
      <c r="K170" s="87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>
      <c r="A171" s="83"/>
      <c r="B171" s="89"/>
      <c r="C171" s="55"/>
      <c r="D171" s="55"/>
      <c r="E171" s="55"/>
      <c r="F171" s="55"/>
      <c r="G171" s="55"/>
      <c r="H171" s="55"/>
      <c r="I171" s="55"/>
      <c r="J171" s="86"/>
      <c r="K171" s="87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>
      <c r="A172" s="83"/>
      <c r="B172" s="89"/>
      <c r="C172" s="55"/>
      <c r="D172" s="55"/>
      <c r="E172" s="55"/>
      <c r="F172" s="55"/>
      <c r="G172" s="55"/>
      <c r="H172" s="55"/>
      <c r="I172" s="55"/>
      <c r="J172" s="86"/>
      <c r="K172" s="87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>
      <c r="A173" s="83"/>
      <c r="B173" s="89"/>
      <c r="C173" s="55"/>
      <c r="D173" s="55"/>
      <c r="E173" s="55"/>
      <c r="F173" s="55"/>
      <c r="G173" s="55"/>
      <c r="H173" s="55"/>
      <c r="I173" s="55"/>
      <c r="J173" s="86"/>
      <c r="K173" s="87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>
      <c r="A174" s="83"/>
      <c r="B174" s="89"/>
      <c r="C174" s="55"/>
      <c r="D174" s="55"/>
      <c r="E174" s="55"/>
      <c r="F174" s="55"/>
      <c r="G174" s="55"/>
      <c r="H174" s="55"/>
      <c r="I174" s="55"/>
      <c r="J174" s="86"/>
      <c r="K174" s="87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>
      <c r="A175" s="83"/>
      <c r="B175" s="89"/>
      <c r="C175" s="55"/>
      <c r="D175" s="55"/>
      <c r="E175" s="55"/>
      <c r="F175" s="55"/>
      <c r="G175" s="55"/>
      <c r="H175" s="55"/>
      <c r="I175" s="55"/>
      <c r="J175" s="86"/>
      <c r="K175" s="87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>
      <c r="A176" s="83"/>
      <c r="B176" s="89"/>
      <c r="C176" s="55"/>
      <c r="D176" s="55"/>
      <c r="E176" s="55"/>
      <c r="F176" s="55"/>
      <c r="G176" s="55"/>
      <c r="H176" s="55"/>
      <c r="I176" s="55"/>
      <c r="J176" s="86"/>
      <c r="K176" s="87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>
      <c r="A177" s="83"/>
      <c r="B177" s="89"/>
      <c r="C177" s="55"/>
      <c r="D177" s="55"/>
      <c r="E177" s="55"/>
      <c r="F177" s="55"/>
      <c r="G177" s="55"/>
      <c r="H177" s="55"/>
      <c r="I177" s="55"/>
      <c r="J177" s="86"/>
      <c r="K177" s="87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>
      <c r="A178" s="83"/>
      <c r="B178" s="89"/>
      <c r="C178" s="55"/>
      <c r="D178" s="55"/>
      <c r="E178" s="55"/>
      <c r="F178" s="55"/>
      <c r="G178" s="55"/>
      <c r="H178" s="55"/>
      <c r="I178" s="55"/>
      <c r="J178" s="86"/>
      <c r="K178" s="87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>
      <c r="A179" s="83"/>
      <c r="B179" s="89"/>
      <c r="C179" s="55"/>
      <c r="D179" s="55"/>
      <c r="E179" s="55"/>
      <c r="F179" s="55"/>
      <c r="G179" s="55"/>
      <c r="H179" s="55"/>
      <c r="I179" s="55"/>
      <c r="J179" s="86"/>
      <c r="K179" s="87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>
      <c r="A180" s="83"/>
      <c r="B180" s="89"/>
      <c r="C180" s="55"/>
      <c r="D180" s="55"/>
      <c r="E180" s="55"/>
      <c r="F180" s="55"/>
      <c r="G180" s="55"/>
      <c r="H180" s="55"/>
      <c r="I180" s="55"/>
      <c r="J180" s="86"/>
      <c r="K180" s="87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>
      <c r="A181" s="83"/>
      <c r="B181" s="89"/>
      <c r="C181" s="55"/>
      <c r="D181" s="55"/>
      <c r="E181" s="55"/>
      <c r="F181" s="55"/>
      <c r="G181" s="55"/>
      <c r="H181" s="55"/>
      <c r="I181" s="55"/>
      <c r="J181" s="86"/>
      <c r="K181" s="87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>
      <c r="A182" s="83"/>
      <c r="B182" s="89"/>
      <c r="C182" s="55"/>
      <c r="D182" s="55"/>
      <c r="E182" s="55"/>
      <c r="F182" s="55"/>
      <c r="G182" s="55"/>
      <c r="H182" s="55"/>
      <c r="I182" s="55"/>
      <c r="J182" s="86"/>
      <c r="K182" s="87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>
      <c r="A183" s="83"/>
      <c r="B183" s="89"/>
      <c r="C183" s="55"/>
      <c r="D183" s="55"/>
      <c r="E183" s="55"/>
      <c r="F183" s="55"/>
      <c r="G183" s="55"/>
      <c r="H183" s="55"/>
      <c r="I183" s="55"/>
      <c r="J183" s="86"/>
      <c r="K183" s="87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>
      <c r="A184" s="83"/>
      <c r="B184" s="89"/>
      <c r="C184" s="55"/>
      <c r="D184" s="55"/>
      <c r="E184" s="55"/>
      <c r="F184" s="55"/>
      <c r="G184" s="55"/>
      <c r="H184" s="55"/>
      <c r="I184" s="55"/>
      <c r="J184" s="86"/>
      <c r="K184" s="87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>
      <c r="A185" s="83"/>
      <c r="B185" s="89"/>
      <c r="C185" s="55"/>
      <c r="D185" s="55"/>
      <c r="E185" s="55"/>
      <c r="F185" s="55"/>
      <c r="G185" s="55"/>
      <c r="H185" s="55"/>
      <c r="I185" s="55"/>
      <c r="J185" s="86"/>
      <c r="K185" s="87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>
      <c r="A186" s="83"/>
      <c r="B186" s="89"/>
      <c r="C186" s="55"/>
      <c r="D186" s="55"/>
      <c r="E186" s="55"/>
      <c r="F186" s="55"/>
      <c r="G186" s="55"/>
      <c r="H186" s="55"/>
      <c r="I186" s="55"/>
      <c r="J186" s="86"/>
      <c r="K186" s="87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>
      <c r="A187" s="83"/>
      <c r="B187" s="89"/>
      <c r="C187" s="55"/>
      <c r="D187" s="55"/>
      <c r="E187" s="55"/>
      <c r="F187" s="55"/>
      <c r="G187" s="55"/>
      <c r="H187" s="55"/>
      <c r="I187" s="55"/>
      <c r="J187" s="86"/>
      <c r="K187" s="87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>
      <c r="A188" s="83"/>
      <c r="B188" s="89"/>
      <c r="C188" s="55"/>
      <c r="D188" s="55"/>
      <c r="E188" s="55"/>
      <c r="F188" s="55"/>
      <c r="G188" s="55"/>
      <c r="H188" s="55"/>
      <c r="I188" s="55"/>
      <c r="J188" s="86"/>
      <c r="K188" s="87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>
      <c r="A189" s="83"/>
      <c r="B189" s="89"/>
      <c r="C189" s="55"/>
      <c r="D189" s="55"/>
      <c r="E189" s="55"/>
      <c r="F189" s="55"/>
      <c r="G189" s="55"/>
      <c r="H189" s="55"/>
      <c r="I189" s="55"/>
      <c r="J189" s="86"/>
      <c r="K189" s="87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>
      <c r="A190" s="83"/>
      <c r="B190" s="89"/>
      <c r="C190" s="55"/>
      <c r="D190" s="55"/>
      <c r="E190" s="55"/>
      <c r="F190" s="55"/>
      <c r="G190" s="55"/>
      <c r="H190" s="55"/>
      <c r="I190" s="55"/>
      <c r="J190" s="86"/>
      <c r="K190" s="87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>
      <c r="A191" s="83"/>
      <c r="B191" s="89"/>
      <c r="C191" s="55"/>
      <c r="D191" s="55"/>
      <c r="E191" s="55"/>
      <c r="F191" s="55"/>
      <c r="G191" s="55"/>
      <c r="H191" s="55"/>
      <c r="I191" s="55"/>
      <c r="J191" s="86"/>
      <c r="K191" s="87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>
      <c r="A192" s="83"/>
      <c r="B192" s="89"/>
      <c r="C192" s="55"/>
      <c r="D192" s="55"/>
      <c r="E192" s="55"/>
      <c r="F192" s="55"/>
      <c r="G192" s="55"/>
      <c r="H192" s="55"/>
      <c r="I192" s="55"/>
      <c r="J192" s="86"/>
      <c r="K192" s="87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>
      <c r="A193" s="83"/>
      <c r="B193" s="89"/>
      <c r="C193" s="55"/>
      <c r="D193" s="55"/>
      <c r="E193" s="55"/>
      <c r="F193" s="55"/>
      <c r="G193" s="55"/>
      <c r="H193" s="55"/>
      <c r="I193" s="55"/>
      <c r="J193" s="86"/>
      <c r="K193" s="87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>
      <c r="A194" s="83"/>
      <c r="B194" s="89"/>
      <c r="C194" s="55"/>
      <c r="D194" s="55"/>
      <c r="E194" s="55"/>
      <c r="F194" s="55"/>
      <c r="G194" s="55"/>
      <c r="H194" s="55"/>
      <c r="I194" s="55"/>
      <c r="J194" s="86"/>
      <c r="K194" s="87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>
      <c r="A195" s="83"/>
      <c r="B195" s="89"/>
      <c r="C195" s="55"/>
      <c r="D195" s="55"/>
      <c r="E195" s="55"/>
      <c r="F195" s="55"/>
      <c r="G195" s="55"/>
      <c r="H195" s="55"/>
      <c r="I195" s="55"/>
      <c r="J195" s="86"/>
      <c r="K195" s="87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>
      <c r="A196" s="83"/>
      <c r="B196" s="89"/>
      <c r="C196" s="55"/>
      <c r="D196" s="55"/>
      <c r="E196" s="55"/>
      <c r="F196" s="55"/>
      <c r="G196" s="55"/>
      <c r="H196" s="55"/>
      <c r="I196" s="55"/>
      <c r="J196" s="86"/>
      <c r="K196" s="87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>
      <c r="A197" s="83"/>
      <c r="B197" s="89"/>
      <c r="C197" s="55"/>
      <c r="D197" s="55"/>
      <c r="E197" s="55"/>
      <c r="F197" s="55"/>
      <c r="G197" s="55"/>
      <c r="H197" s="55"/>
      <c r="I197" s="55"/>
      <c r="J197" s="86"/>
      <c r="K197" s="87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>
      <c r="A198" s="83"/>
      <c r="B198" s="89"/>
      <c r="C198" s="55"/>
      <c r="D198" s="55"/>
      <c r="E198" s="55"/>
      <c r="F198" s="55"/>
      <c r="G198" s="55"/>
      <c r="H198" s="55"/>
      <c r="I198" s="55"/>
      <c r="J198" s="86"/>
      <c r="K198" s="87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>
      <c r="A199" s="83"/>
      <c r="B199" s="89"/>
      <c r="C199" s="55"/>
      <c r="D199" s="55"/>
      <c r="E199" s="55"/>
      <c r="F199" s="55"/>
      <c r="G199" s="55"/>
      <c r="H199" s="55"/>
      <c r="I199" s="55"/>
      <c r="J199" s="86"/>
      <c r="K199" s="87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>
      <c r="A200" s="83"/>
      <c r="B200" s="89"/>
      <c r="C200" s="55"/>
      <c r="D200" s="55"/>
      <c r="E200" s="55"/>
      <c r="F200" s="55"/>
      <c r="G200" s="55"/>
      <c r="H200" s="55"/>
      <c r="I200" s="55"/>
      <c r="J200" s="86"/>
      <c r="K200" s="87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>
      <c r="A201" s="83"/>
      <c r="B201" s="89"/>
      <c r="C201" s="55"/>
      <c r="D201" s="55"/>
      <c r="E201" s="55"/>
      <c r="F201" s="55"/>
      <c r="G201" s="55"/>
      <c r="H201" s="55"/>
      <c r="I201" s="55"/>
      <c r="J201" s="86"/>
      <c r="K201" s="87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>
      <c r="A202" s="83"/>
      <c r="B202" s="89"/>
      <c r="C202" s="55"/>
      <c r="D202" s="55"/>
      <c r="E202" s="55"/>
      <c r="F202" s="55"/>
      <c r="G202" s="55"/>
      <c r="H202" s="55"/>
      <c r="I202" s="55"/>
      <c r="J202" s="86"/>
      <c r="K202" s="87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>
      <c r="A203" s="83"/>
      <c r="B203" s="89"/>
      <c r="C203" s="55"/>
      <c r="D203" s="55"/>
      <c r="E203" s="55"/>
      <c r="F203" s="55"/>
      <c r="G203" s="55"/>
      <c r="H203" s="55"/>
      <c r="I203" s="55"/>
      <c r="J203" s="86"/>
      <c r="K203" s="87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>
      <c r="A204" s="83"/>
      <c r="B204" s="89"/>
      <c r="C204" s="55"/>
      <c r="D204" s="55"/>
      <c r="E204" s="55"/>
      <c r="F204" s="55"/>
      <c r="G204" s="55"/>
      <c r="H204" s="55"/>
      <c r="I204" s="55"/>
      <c r="J204" s="86"/>
      <c r="K204" s="87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>
      <c r="A205" s="83"/>
      <c r="B205" s="89"/>
      <c r="C205" s="55"/>
      <c r="D205" s="55"/>
      <c r="E205" s="55"/>
      <c r="F205" s="55"/>
      <c r="G205" s="55"/>
      <c r="H205" s="55"/>
      <c r="I205" s="55"/>
      <c r="J205" s="86"/>
      <c r="K205" s="87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>
      <c r="A206" s="83"/>
      <c r="B206" s="89"/>
      <c r="C206" s="55"/>
      <c r="D206" s="55"/>
      <c r="E206" s="55"/>
      <c r="F206" s="55"/>
      <c r="G206" s="55"/>
      <c r="H206" s="55"/>
      <c r="I206" s="55"/>
      <c r="J206" s="86"/>
      <c r="K206" s="87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>
      <c r="A207" s="83"/>
      <c r="B207" s="89"/>
      <c r="C207" s="55"/>
      <c r="D207" s="55"/>
      <c r="E207" s="55"/>
      <c r="F207" s="55"/>
      <c r="G207" s="55"/>
      <c r="H207" s="55"/>
      <c r="I207" s="55"/>
      <c r="J207" s="86"/>
      <c r="K207" s="87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>
      <c r="A208" s="83"/>
      <c r="B208" s="89"/>
      <c r="C208" s="55"/>
      <c r="D208" s="55"/>
      <c r="E208" s="55"/>
      <c r="F208" s="55"/>
      <c r="G208" s="55"/>
      <c r="H208" s="55"/>
      <c r="I208" s="55"/>
      <c r="J208" s="86"/>
      <c r="K208" s="87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>
      <c r="A209" s="83"/>
      <c r="B209" s="89"/>
      <c r="C209" s="55"/>
      <c r="D209" s="55"/>
      <c r="E209" s="55"/>
      <c r="F209" s="55"/>
      <c r="G209" s="55"/>
      <c r="H209" s="55"/>
      <c r="I209" s="55"/>
      <c r="J209" s="86"/>
      <c r="K209" s="87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>
      <c r="A210" s="83"/>
      <c r="B210" s="89"/>
      <c r="C210" s="55"/>
      <c r="D210" s="55"/>
      <c r="E210" s="55"/>
      <c r="F210" s="55"/>
      <c r="G210" s="55"/>
      <c r="H210" s="55"/>
      <c r="I210" s="55"/>
      <c r="J210" s="86"/>
      <c r="K210" s="87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>
      <c r="A211" s="83"/>
      <c r="B211" s="89"/>
      <c r="C211" s="55"/>
      <c r="D211" s="55"/>
      <c r="E211" s="55"/>
      <c r="F211" s="55"/>
      <c r="G211" s="55"/>
      <c r="H211" s="55"/>
      <c r="I211" s="55"/>
      <c r="J211" s="86"/>
      <c r="K211" s="87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>
      <c r="A212" s="83"/>
      <c r="B212" s="89"/>
      <c r="C212" s="55"/>
      <c r="D212" s="55"/>
      <c r="E212" s="55"/>
      <c r="F212" s="55"/>
      <c r="G212" s="55"/>
      <c r="H212" s="55"/>
      <c r="I212" s="55"/>
      <c r="J212" s="86"/>
      <c r="K212" s="87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>
      <c r="A213" s="83"/>
      <c r="B213" s="89"/>
      <c r="C213" s="55"/>
      <c r="D213" s="55"/>
      <c r="E213" s="55"/>
      <c r="F213" s="55"/>
      <c r="G213" s="55"/>
      <c r="H213" s="55"/>
      <c r="I213" s="55"/>
      <c r="J213" s="86"/>
      <c r="K213" s="87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>
      <c r="A214" s="83"/>
      <c r="B214" s="89"/>
      <c r="C214" s="55"/>
      <c r="D214" s="55"/>
      <c r="E214" s="55"/>
      <c r="F214" s="55"/>
      <c r="G214" s="55"/>
      <c r="H214" s="55"/>
      <c r="I214" s="55"/>
      <c r="J214" s="86"/>
      <c r="K214" s="87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>
      <c r="A215" s="83"/>
      <c r="B215" s="89"/>
      <c r="C215" s="55"/>
      <c r="D215" s="55"/>
      <c r="E215" s="55"/>
      <c r="F215" s="55"/>
      <c r="G215" s="55"/>
      <c r="H215" s="55"/>
      <c r="I215" s="55"/>
      <c r="J215" s="86"/>
      <c r="K215" s="87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>
      <c r="A216" s="83"/>
      <c r="B216" s="89"/>
      <c r="C216" s="55"/>
      <c r="D216" s="55"/>
      <c r="E216" s="55"/>
      <c r="F216" s="55"/>
      <c r="G216" s="55"/>
      <c r="H216" s="55"/>
      <c r="I216" s="55"/>
      <c r="J216" s="86"/>
      <c r="K216" s="87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>
      <c r="A217" s="83"/>
      <c r="B217" s="89"/>
      <c r="C217" s="55"/>
      <c r="D217" s="55"/>
      <c r="E217" s="55"/>
      <c r="F217" s="55"/>
      <c r="G217" s="55"/>
      <c r="H217" s="55"/>
      <c r="I217" s="55"/>
      <c r="J217" s="86"/>
      <c r="K217" s="87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>
      <c r="A218" s="83"/>
      <c r="B218" s="89"/>
      <c r="C218" s="55"/>
      <c r="D218" s="55"/>
      <c r="E218" s="55"/>
      <c r="F218" s="55"/>
      <c r="G218" s="55"/>
      <c r="H218" s="55"/>
      <c r="I218" s="55"/>
      <c r="J218" s="86"/>
      <c r="K218" s="87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>
      <c r="A219" s="83"/>
      <c r="B219" s="89"/>
      <c r="C219" s="55"/>
      <c r="D219" s="55"/>
      <c r="E219" s="55"/>
      <c r="F219" s="55"/>
      <c r="G219" s="55"/>
      <c r="H219" s="55"/>
      <c r="I219" s="55"/>
      <c r="J219" s="86"/>
      <c r="K219" s="87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>
      <c r="A220" s="83"/>
      <c r="B220" s="89"/>
      <c r="C220" s="55"/>
      <c r="D220" s="55"/>
      <c r="E220" s="55"/>
      <c r="F220" s="55"/>
      <c r="G220" s="55"/>
      <c r="H220" s="55"/>
      <c r="I220" s="55"/>
      <c r="J220" s="86"/>
      <c r="K220" s="87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>
      <c r="A221" s="83"/>
      <c r="B221" s="89"/>
      <c r="C221" s="55"/>
      <c r="D221" s="55"/>
      <c r="E221" s="55"/>
      <c r="F221" s="55"/>
      <c r="G221" s="55"/>
      <c r="H221" s="55"/>
      <c r="I221" s="55"/>
      <c r="J221" s="86"/>
      <c r="K221" s="87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>
      <c r="A222" s="83"/>
      <c r="B222" s="89"/>
      <c r="C222" s="55"/>
      <c r="D222" s="55"/>
      <c r="E222" s="55"/>
      <c r="F222" s="55"/>
      <c r="G222" s="55"/>
      <c r="H222" s="55"/>
      <c r="I222" s="55"/>
      <c r="J222" s="86"/>
      <c r="K222" s="87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>
      <c r="A223" s="83"/>
      <c r="B223" s="89"/>
      <c r="C223" s="55"/>
      <c r="D223" s="55"/>
      <c r="E223" s="55"/>
      <c r="F223" s="55"/>
      <c r="G223" s="55"/>
      <c r="H223" s="55"/>
      <c r="I223" s="55"/>
      <c r="J223" s="86"/>
      <c r="K223" s="87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>
      <c r="A224" s="83"/>
      <c r="B224" s="89"/>
      <c r="C224" s="55"/>
      <c r="D224" s="55"/>
      <c r="E224" s="55"/>
      <c r="F224" s="55"/>
      <c r="G224" s="55"/>
      <c r="H224" s="55"/>
      <c r="I224" s="55"/>
      <c r="J224" s="86"/>
      <c r="K224" s="87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>
      <c r="A225" s="83"/>
      <c r="B225" s="89"/>
      <c r="C225" s="55"/>
      <c r="D225" s="55"/>
      <c r="E225" s="55"/>
      <c r="F225" s="55"/>
      <c r="G225" s="55"/>
      <c r="H225" s="55"/>
      <c r="I225" s="55"/>
      <c r="J225" s="86"/>
      <c r="K225" s="87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</row>
    <row r="226">
      <c r="A226" s="83"/>
      <c r="B226" s="89"/>
      <c r="C226" s="55"/>
      <c r="D226" s="55"/>
      <c r="E226" s="55"/>
      <c r="F226" s="55"/>
      <c r="G226" s="55"/>
      <c r="H226" s="55"/>
      <c r="I226" s="55"/>
      <c r="J226" s="86"/>
      <c r="K226" s="87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</row>
    <row r="227">
      <c r="A227" s="83"/>
      <c r="B227" s="89"/>
      <c r="C227" s="55"/>
      <c r="D227" s="55"/>
      <c r="E227" s="55"/>
      <c r="F227" s="55"/>
      <c r="G227" s="55"/>
      <c r="H227" s="55"/>
      <c r="I227" s="55"/>
      <c r="J227" s="86"/>
      <c r="K227" s="87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>
      <c r="A228" s="83"/>
      <c r="B228" s="89"/>
      <c r="C228" s="55"/>
      <c r="D228" s="55"/>
      <c r="E228" s="55"/>
      <c r="F228" s="55"/>
      <c r="G228" s="55"/>
      <c r="H228" s="55"/>
      <c r="I228" s="55"/>
      <c r="J228" s="86"/>
      <c r="K228" s="87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</row>
    <row r="229">
      <c r="A229" s="83"/>
      <c r="B229" s="89"/>
      <c r="C229" s="55"/>
      <c r="D229" s="55"/>
      <c r="E229" s="55"/>
      <c r="F229" s="55"/>
      <c r="G229" s="55"/>
      <c r="H229" s="55"/>
      <c r="I229" s="55"/>
      <c r="J229" s="86"/>
      <c r="K229" s="87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</row>
    <row r="230">
      <c r="A230" s="83"/>
      <c r="B230" s="89"/>
      <c r="C230" s="55"/>
      <c r="D230" s="55"/>
      <c r="E230" s="55"/>
      <c r="F230" s="55"/>
      <c r="G230" s="55"/>
      <c r="H230" s="55"/>
      <c r="I230" s="55"/>
      <c r="J230" s="86"/>
      <c r="K230" s="87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>
      <c r="A231" s="83"/>
      <c r="B231" s="89"/>
      <c r="C231" s="55"/>
      <c r="D231" s="55"/>
      <c r="E231" s="55"/>
      <c r="F231" s="55"/>
      <c r="G231" s="55"/>
      <c r="H231" s="55"/>
      <c r="I231" s="55"/>
      <c r="J231" s="86"/>
      <c r="K231" s="87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</row>
    <row r="232">
      <c r="A232" s="83"/>
      <c r="B232" s="89"/>
      <c r="C232" s="55"/>
      <c r="D232" s="55"/>
      <c r="E232" s="55"/>
      <c r="F232" s="55"/>
      <c r="G232" s="55"/>
      <c r="H232" s="55"/>
      <c r="I232" s="55"/>
      <c r="J232" s="86"/>
      <c r="K232" s="87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</row>
    <row r="233">
      <c r="A233" s="83"/>
      <c r="B233" s="89"/>
      <c r="C233" s="55"/>
      <c r="D233" s="55"/>
      <c r="E233" s="55"/>
      <c r="F233" s="55"/>
      <c r="G233" s="55"/>
      <c r="H233" s="55"/>
      <c r="I233" s="55"/>
      <c r="J233" s="86"/>
      <c r="K233" s="87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</row>
    <row r="234">
      <c r="A234" s="83"/>
      <c r="B234" s="89"/>
      <c r="C234" s="55"/>
      <c r="D234" s="55"/>
      <c r="E234" s="55"/>
      <c r="F234" s="55"/>
      <c r="G234" s="55"/>
      <c r="H234" s="55"/>
      <c r="I234" s="55"/>
      <c r="J234" s="86"/>
      <c r="K234" s="87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</row>
    <row r="235">
      <c r="A235" s="83"/>
      <c r="B235" s="89"/>
      <c r="C235" s="55"/>
      <c r="D235" s="55"/>
      <c r="E235" s="55"/>
      <c r="F235" s="55"/>
      <c r="G235" s="55"/>
      <c r="H235" s="55"/>
      <c r="I235" s="55"/>
      <c r="J235" s="86"/>
      <c r="K235" s="87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</row>
    <row r="236">
      <c r="A236" s="83"/>
      <c r="B236" s="89"/>
      <c r="C236" s="55"/>
      <c r="D236" s="55"/>
      <c r="E236" s="55"/>
      <c r="F236" s="55"/>
      <c r="G236" s="55"/>
      <c r="H236" s="55"/>
      <c r="I236" s="55"/>
      <c r="J236" s="86"/>
      <c r="K236" s="87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</row>
    <row r="237">
      <c r="A237" s="83"/>
      <c r="B237" s="89"/>
      <c r="C237" s="55"/>
      <c r="D237" s="55"/>
      <c r="E237" s="55"/>
      <c r="F237" s="55"/>
      <c r="G237" s="55"/>
      <c r="H237" s="55"/>
      <c r="I237" s="55"/>
      <c r="J237" s="86"/>
      <c r="K237" s="87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</row>
    <row r="238">
      <c r="A238" s="83"/>
      <c r="B238" s="89"/>
      <c r="C238" s="55"/>
      <c r="D238" s="55"/>
      <c r="E238" s="55"/>
      <c r="F238" s="55"/>
      <c r="G238" s="55"/>
      <c r="H238" s="55"/>
      <c r="I238" s="55"/>
      <c r="J238" s="86"/>
      <c r="K238" s="87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>
      <c r="A239" s="83"/>
      <c r="B239" s="89"/>
      <c r="C239" s="55"/>
      <c r="D239" s="55"/>
      <c r="E239" s="55"/>
      <c r="F239" s="55"/>
      <c r="G239" s="55"/>
      <c r="H239" s="55"/>
      <c r="I239" s="55"/>
      <c r="J239" s="86"/>
      <c r="K239" s="87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</row>
    <row r="240">
      <c r="A240" s="83"/>
      <c r="B240" s="89"/>
      <c r="C240" s="55"/>
      <c r="D240" s="55"/>
      <c r="E240" s="55"/>
      <c r="F240" s="55"/>
      <c r="G240" s="55"/>
      <c r="H240" s="55"/>
      <c r="I240" s="55"/>
      <c r="J240" s="86"/>
      <c r="K240" s="87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</row>
    <row r="241">
      <c r="A241" s="83"/>
      <c r="B241" s="89"/>
      <c r="C241" s="55"/>
      <c r="D241" s="55"/>
      <c r="E241" s="55"/>
      <c r="F241" s="55"/>
      <c r="G241" s="55"/>
      <c r="H241" s="55"/>
      <c r="I241" s="55"/>
      <c r="J241" s="86"/>
      <c r="K241" s="87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</row>
    <row r="242">
      <c r="A242" s="83"/>
      <c r="B242" s="89"/>
      <c r="C242" s="55"/>
      <c r="D242" s="55"/>
      <c r="E242" s="55"/>
      <c r="F242" s="55"/>
      <c r="G242" s="55"/>
      <c r="H242" s="55"/>
      <c r="I242" s="55"/>
      <c r="J242" s="86"/>
      <c r="K242" s="87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</row>
    <row r="243">
      <c r="A243" s="83"/>
      <c r="B243" s="89"/>
      <c r="C243" s="55"/>
      <c r="D243" s="55"/>
      <c r="E243" s="55"/>
      <c r="F243" s="55"/>
      <c r="G243" s="55"/>
      <c r="H243" s="55"/>
      <c r="I243" s="55"/>
      <c r="J243" s="86"/>
      <c r="K243" s="87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</row>
    <row r="244">
      <c r="A244" s="83"/>
      <c r="B244" s="89"/>
      <c r="C244" s="55"/>
      <c r="D244" s="55"/>
      <c r="E244" s="55"/>
      <c r="F244" s="55"/>
      <c r="G244" s="55"/>
      <c r="H244" s="55"/>
      <c r="I244" s="55"/>
      <c r="J244" s="86"/>
      <c r="K244" s="87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</row>
    <row r="245">
      <c r="A245" s="83"/>
      <c r="B245" s="89"/>
      <c r="C245" s="55"/>
      <c r="D245" s="55"/>
      <c r="E245" s="55"/>
      <c r="F245" s="55"/>
      <c r="G245" s="55"/>
      <c r="H245" s="55"/>
      <c r="I245" s="55"/>
      <c r="J245" s="86"/>
      <c r="K245" s="87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</row>
    <row r="246">
      <c r="A246" s="83"/>
      <c r="B246" s="89"/>
      <c r="C246" s="55"/>
      <c r="D246" s="55"/>
      <c r="E246" s="55"/>
      <c r="F246" s="55"/>
      <c r="G246" s="55"/>
      <c r="H246" s="55"/>
      <c r="I246" s="55"/>
      <c r="J246" s="86"/>
      <c r="K246" s="87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  <row r="247">
      <c r="A247" s="83"/>
      <c r="B247" s="89"/>
      <c r="C247" s="55"/>
      <c r="D247" s="55"/>
      <c r="E247" s="55"/>
      <c r="F247" s="55"/>
      <c r="G247" s="55"/>
      <c r="H247" s="55"/>
      <c r="I247" s="55"/>
      <c r="J247" s="86"/>
      <c r="K247" s="87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</row>
    <row r="248">
      <c r="A248" s="83"/>
      <c r="B248" s="89"/>
      <c r="C248" s="55"/>
      <c r="D248" s="55"/>
      <c r="E248" s="55"/>
      <c r="F248" s="55"/>
      <c r="G248" s="55"/>
      <c r="H248" s="55"/>
      <c r="I248" s="55"/>
      <c r="J248" s="86"/>
      <c r="K248" s="87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</row>
    <row r="249">
      <c r="A249" s="83"/>
      <c r="B249" s="89"/>
      <c r="C249" s="55"/>
      <c r="D249" s="55"/>
      <c r="E249" s="55"/>
      <c r="F249" s="55"/>
      <c r="G249" s="55"/>
      <c r="H249" s="55"/>
      <c r="I249" s="55"/>
      <c r="J249" s="86"/>
      <c r="K249" s="87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</row>
    <row r="250">
      <c r="A250" s="83"/>
      <c r="B250" s="89"/>
      <c r="C250" s="55"/>
      <c r="D250" s="55"/>
      <c r="E250" s="55"/>
      <c r="F250" s="55"/>
      <c r="G250" s="55"/>
      <c r="H250" s="55"/>
      <c r="I250" s="55"/>
      <c r="J250" s="86"/>
      <c r="K250" s="87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</row>
    <row r="251">
      <c r="A251" s="83"/>
      <c r="B251" s="89"/>
      <c r="C251" s="55"/>
      <c r="D251" s="55"/>
      <c r="E251" s="55"/>
      <c r="F251" s="55"/>
      <c r="G251" s="55"/>
      <c r="H251" s="55"/>
      <c r="I251" s="55"/>
      <c r="J251" s="86"/>
      <c r="K251" s="87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</row>
    <row r="252">
      <c r="A252" s="83"/>
      <c r="B252" s="89"/>
      <c r="C252" s="55"/>
      <c r="D252" s="55"/>
      <c r="E252" s="55"/>
      <c r="F252" s="55"/>
      <c r="G252" s="55"/>
      <c r="H252" s="55"/>
      <c r="I252" s="55"/>
      <c r="J252" s="86"/>
      <c r="K252" s="87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</row>
    <row r="253">
      <c r="A253" s="83"/>
      <c r="B253" s="89"/>
      <c r="C253" s="55"/>
      <c r="D253" s="55"/>
      <c r="E253" s="55"/>
      <c r="F253" s="55"/>
      <c r="G253" s="55"/>
      <c r="H253" s="55"/>
      <c r="I253" s="55"/>
      <c r="J253" s="86"/>
      <c r="K253" s="87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</row>
    <row r="254">
      <c r="A254" s="83"/>
      <c r="B254" s="89"/>
      <c r="C254" s="55"/>
      <c r="D254" s="55"/>
      <c r="E254" s="55"/>
      <c r="F254" s="55"/>
      <c r="G254" s="55"/>
      <c r="H254" s="55"/>
      <c r="I254" s="55"/>
      <c r="J254" s="86"/>
      <c r="K254" s="87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</row>
    <row r="255">
      <c r="A255" s="83"/>
      <c r="B255" s="89"/>
      <c r="C255" s="55"/>
      <c r="D255" s="55"/>
      <c r="E255" s="55"/>
      <c r="F255" s="55"/>
      <c r="G255" s="55"/>
      <c r="H255" s="55"/>
      <c r="I255" s="55"/>
      <c r="J255" s="86"/>
      <c r="K255" s="87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</row>
    <row r="256">
      <c r="A256" s="83"/>
      <c r="B256" s="89"/>
      <c r="C256" s="55"/>
      <c r="D256" s="55"/>
      <c r="E256" s="55"/>
      <c r="F256" s="55"/>
      <c r="G256" s="55"/>
      <c r="H256" s="55"/>
      <c r="I256" s="55"/>
      <c r="J256" s="86"/>
      <c r="K256" s="87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</row>
    <row r="257">
      <c r="A257" s="83"/>
      <c r="B257" s="89"/>
      <c r="C257" s="55"/>
      <c r="D257" s="55"/>
      <c r="E257" s="55"/>
      <c r="F257" s="55"/>
      <c r="G257" s="55"/>
      <c r="H257" s="55"/>
      <c r="I257" s="55"/>
      <c r="J257" s="86"/>
      <c r="K257" s="87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</row>
    <row r="258">
      <c r="A258" s="83"/>
      <c r="B258" s="89"/>
      <c r="C258" s="55"/>
      <c r="D258" s="55"/>
      <c r="E258" s="55"/>
      <c r="F258" s="55"/>
      <c r="G258" s="55"/>
      <c r="H258" s="55"/>
      <c r="I258" s="55"/>
      <c r="J258" s="86"/>
      <c r="K258" s="87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</row>
    <row r="259">
      <c r="A259" s="83"/>
      <c r="B259" s="89"/>
      <c r="C259" s="55"/>
      <c r="D259" s="55"/>
      <c r="E259" s="55"/>
      <c r="F259" s="55"/>
      <c r="G259" s="55"/>
      <c r="H259" s="55"/>
      <c r="I259" s="55"/>
      <c r="J259" s="86"/>
      <c r="K259" s="87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</row>
    <row r="260">
      <c r="A260" s="83"/>
      <c r="B260" s="89"/>
      <c r="C260" s="55"/>
      <c r="D260" s="55"/>
      <c r="E260" s="55"/>
      <c r="F260" s="55"/>
      <c r="G260" s="55"/>
      <c r="H260" s="55"/>
      <c r="I260" s="55"/>
      <c r="J260" s="86"/>
      <c r="K260" s="87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</row>
    <row r="261">
      <c r="A261" s="83"/>
      <c r="B261" s="89"/>
      <c r="C261" s="55"/>
      <c r="D261" s="55"/>
      <c r="E261" s="55"/>
      <c r="F261" s="55"/>
      <c r="G261" s="55"/>
      <c r="H261" s="55"/>
      <c r="I261" s="55"/>
      <c r="J261" s="86"/>
      <c r="K261" s="87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</row>
    <row r="262">
      <c r="A262" s="83"/>
      <c r="B262" s="89"/>
      <c r="C262" s="55"/>
      <c r="D262" s="55"/>
      <c r="E262" s="55"/>
      <c r="F262" s="55"/>
      <c r="G262" s="55"/>
      <c r="H262" s="55"/>
      <c r="I262" s="55"/>
      <c r="J262" s="86"/>
      <c r="K262" s="87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</row>
    <row r="263">
      <c r="A263" s="83"/>
      <c r="B263" s="89"/>
      <c r="C263" s="55"/>
      <c r="D263" s="55"/>
      <c r="E263" s="55"/>
      <c r="F263" s="55"/>
      <c r="G263" s="55"/>
      <c r="H263" s="55"/>
      <c r="I263" s="55"/>
      <c r="J263" s="86"/>
      <c r="K263" s="87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</row>
    <row r="264">
      <c r="A264" s="83"/>
      <c r="B264" s="89"/>
      <c r="C264" s="55"/>
      <c r="D264" s="55"/>
      <c r="E264" s="55"/>
      <c r="F264" s="55"/>
      <c r="G264" s="55"/>
      <c r="H264" s="55"/>
      <c r="I264" s="55"/>
      <c r="J264" s="86"/>
      <c r="K264" s="87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</row>
    <row r="265">
      <c r="A265" s="83"/>
      <c r="B265" s="89"/>
      <c r="C265" s="55"/>
      <c r="D265" s="55"/>
      <c r="E265" s="55"/>
      <c r="F265" s="55"/>
      <c r="G265" s="55"/>
      <c r="H265" s="55"/>
      <c r="I265" s="55"/>
      <c r="J265" s="86"/>
      <c r="K265" s="87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</row>
    <row r="266">
      <c r="A266" s="83"/>
      <c r="B266" s="89"/>
      <c r="C266" s="55"/>
      <c r="D266" s="55"/>
      <c r="E266" s="55"/>
      <c r="F266" s="55"/>
      <c r="G266" s="55"/>
      <c r="H266" s="55"/>
      <c r="I266" s="55"/>
      <c r="J266" s="86"/>
      <c r="K266" s="87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</row>
    <row r="267">
      <c r="A267" s="83"/>
      <c r="B267" s="89"/>
      <c r="C267" s="55"/>
      <c r="D267" s="55"/>
      <c r="E267" s="55"/>
      <c r="F267" s="55"/>
      <c r="G267" s="55"/>
      <c r="H267" s="55"/>
      <c r="I267" s="55"/>
      <c r="J267" s="86"/>
      <c r="K267" s="87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</row>
    <row r="268">
      <c r="A268" s="83"/>
      <c r="B268" s="89"/>
      <c r="C268" s="55"/>
      <c r="D268" s="55"/>
      <c r="E268" s="55"/>
      <c r="F268" s="55"/>
      <c r="G268" s="55"/>
      <c r="H268" s="55"/>
      <c r="I268" s="55"/>
      <c r="J268" s="86"/>
      <c r="K268" s="87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</row>
    <row r="269">
      <c r="A269" s="83"/>
      <c r="B269" s="89"/>
      <c r="C269" s="55"/>
      <c r="D269" s="55"/>
      <c r="E269" s="55"/>
      <c r="F269" s="55"/>
      <c r="G269" s="55"/>
      <c r="H269" s="55"/>
      <c r="I269" s="55"/>
      <c r="J269" s="86"/>
      <c r="K269" s="87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</row>
    <row r="270">
      <c r="A270" s="83"/>
      <c r="B270" s="89"/>
      <c r="C270" s="55"/>
      <c r="D270" s="55"/>
      <c r="E270" s="55"/>
      <c r="F270" s="55"/>
      <c r="G270" s="55"/>
      <c r="H270" s="55"/>
      <c r="I270" s="55"/>
      <c r="J270" s="86"/>
      <c r="K270" s="87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</row>
    <row r="271">
      <c r="A271" s="83"/>
      <c r="B271" s="89"/>
      <c r="C271" s="55"/>
      <c r="D271" s="55"/>
      <c r="E271" s="55"/>
      <c r="F271" s="55"/>
      <c r="G271" s="55"/>
      <c r="H271" s="55"/>
      <c r="I271" s="55"/>
      <c r="J271" s="86"/>
      <c r="K271" s="87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</row>
    <row r="272">
      <c r="A272" s="83"/>
      <c r="B272" s="89"/>
      <c r="C272" s="55"/>
      <c r="D272" s="55"/>
      <c r="E272" s="55"/>
      <c r="F272" s="55"/>
      <c r="G272" s="55"/>
      <c r="H272" s="55"/>
      <c r="I272" s="55"/>
      <c r="J272" s="86"/>
      <c r="K272" s="87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</row>
    <row r="273">
      <c r="A273" s="83"/>
      <c r="B273" s="89"/>
      <c r="C273" s="55"/>
      <c r="D273" s="55"/>
      <c r="E273" s="55"/>
      <c r="F273" s="55"/>
      <c r="G273" s="55"/>
      <c r="H273" s="55"/>
      <c r="I273" s="55"/>
      <c r="J273" s="86"/>
      <c r="K273" s="87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</row>
    <row r="274">
      <c r="A274" s="83"/>
      <c r="B274" s="89"/>
      <c r="C274" s="55"/>
      <c r="D274" s="55"/>
      <c r="E274" s="55"/>
      <c r="F274" s="55"/>
      <c r="G274" s="55"/>
      <c r="H274" s="55"/>
      <c r="I274" s="55"/>
      <c r="J274" s="86"/>
      <c r="K274" s="87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</row>
    <row r="275">
      <c r="A275" s="83"/>
      <c r="B275" s="89"/>
      <c r="C275" s="55"/>
      <c r="D275" s="55"/>
      <c r="E275" s="55"/>
      <c r="F275" s="55"/>
      <c r="G275" s="55"/>
      <c r="H275" s="55"/>
      <c r="I275" s="55"/>
      <c r="J275" s="86"/>
      <c r="K275" s="87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</row>
    <row r="276">
      <c r="A276" s="83"/>
      <c r="B276" s="89"/>
      <c r="C276" s="55"/>
      <c r="D276" s="55"/>
      <c r="E276" s="55"/>
      <c r="F276" s="55"/>
      <c r="G276" s="55"/>
      <c r="H276" s="55"/>
      <c r="I276" s="55"/>
      <c r="J276" s="86"/>
      <c r="K276" s="87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</row>
    <row r="277">
      <c r="A277" s="83"/>
      <c r="B277" s="89"/>
      <c r="C277" s="55"/>
      <c r="D277" s="55"/>
      <c r="E277" s="55"/>
      <c r="F277" s="55"/>
      <c r="G277" s="55"/>
      <c r="H277" s="55"/>
      <c r="I277" s="55"/>
      <c r="J277" s="86"/>
      <c r="K277" s="87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</row>
    <row r="278">
      <c r="A278" s="83"/>
      <c r="B278" s="89"/>
      <c r="C278" s="55"/>
      <c r="D278" s="55"/>
      <c r="E278" s="55"/>
      <c r="F278" s="55"/>
      <c r="G278" s="55"/>
      <c r="H278" s="55"/>
      <c r="I278" s="55"/>
      <c r="J278" s="86"/>
      <c r="K278" s="87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</row>
    <row r="279">
      <c r="A279" s="83"/>
      <c r="B279" s="89"/>
      <c r="C279" s="55"/>
      <c r="D279" s="55"/>
      <c r="E279" s="55"/>
      <c r="F279" s="55"/>
      <c r="G279" s="55"/>
      <c r="H279" s="55"/>
      <c r="I279" s="55"/>
      <c r="J279" s="86"/>
      <c r="K279" s="87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</row>
    <row r="280">
      <c r="A280" s="83"/>
      <c r="B280" s="89"/>
      <c r="C280" s="55"/>
      <c r="D280" s="55"/>
      <c r="E280" s="55"/>
      <c r="F280" s="55"/>
      <c r="G280" s="55"/>
      <c r="H280" s="55"/>
      <c r="I280" s="55"/>
      <c r="J280" s="86"/>
      <c r="K280" s="87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</row>
    <row r="281">
      <c r="A281" s="83"/>
      <c r="B281" s="89"/>
      <c r="C281" s="55"/>
      <c r="D281" s="55"/>
      <c r="E281" s="55"/>
      <c r="F281" s="55"/>
      <c r="G281" s="55"/>
      <c r="H281" s="55"/>
      <c r="I281" s="55"/>
      <c r="J281" s="86"/>
      <c r="K281" s="87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</row>
    <row r="282">
      <c r="A282" s="83"/>
      <c r="B282" s="89"/>
      <c r="C282" s="55"/>
      <c r="D282" s="55"/>
      <c r="E282" s="55"/>
      <c r="F282" s="55"/>
      <c r="G282" s="55"/>
      <c r="H282" s="55"/>
      <c r="I282" s="55"/>
      <c r="J282" s="86"/>
      <c r="K282" s="87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</row>
    <row r="283">
      <c r="A283" s="83"/>
      <c r="B283" s="89"/>
      <c r="C283" s="55"/>
      <c r="D283" s="55"/>
      <c r="E283" s="55"/>
      <c r="F283" s="55"/>
      <c r="G283" s="55"/>
      <c r="H283" s="55"/>
      <c r="I283" s="55"/>
      <c r="J283" s="86"/>
      <c r="K283" s="87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</row>
    <row r="284">
      <c r="A284" s="83"/>
      <c r="B284" s="89"/>
      <c r="C284" s="55"/>
      <c r="D284" s="55"/>
      <c r="E284" s="55"/>
      <c r="F284" s="55"/>
      <c r="G284" s="55"/>
      <c r="H284" s="55"/>
      <c r="I284" s="55"/>
      <c r="J284" s="86"/>
      <c r="K284" s="87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</row>
    <row r="285">
      <c r="A285" s="83"/>
      <c r="B285" s="89"/>
      <c r="C285" s="55"/>
      <c r="D285" s="55"/>
      <c r="E285" s="55"/>
      <c r="F285" s="55"/>
      <c r="G285" s="55"/>
      <c r="H285" s="55"/>
      <c r="I285" s="55"/>
      <c r="J285" s="86"/>
      <c r="K285" s="87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</row>
    <row r="286">
      <c r="A286" s="83"/>
      <c r="B286" s="89"/>
      <c r="C286" s="55"/>
      <c r="D286" s="55"/>
      <c r="E286" s="55"/>
      <c r="F286" s="55"/>
      <c r="G286" s="55"/>
      <c r="H286" s="55"/>
      <c r="I286" s="55"/>
      <c r="J286" s="86"/>
      <c r="K286" s="87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</row>
    <row r="287">
      <c r="A287" s="83"/>
      <c r="B287" s="89"/>
      <c r="C287" s="55"/>
      <c r="D287" s="55"/>
      <c r="E287" s="55"/>
      <c r="F287" s="55"/>
      <c r="G287" s="55"/>
      <c r="H287" s="55"/>
      <c r="I287" s="55"/>
      <c r="J287" s="86"/>
      <c r="K287" s="87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</row>
    <row r="288">
      <c r="A288" s="83"/>
      <c r="B288" s="89"/>
      <c r="C288" s="55"/>
      <c r="D288" s="55"/>
      <c r="E288" s="55"/>
      <c r="F288" s="55"/>
      <c r="G288" s="55"/>
      <c r="H288" s="55"/>
      <c r="I288" s="55"/>
      <c r="J288" s="86"/>
      <c r="K288" s="87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</row>
    <row r="289">
      <c r="A289" s="83"/>
      <c r="B289" s="89"/>
      <c r="C289" s="55"/>
      <c r="D289" s="55"/>
      <c r="E289" s="55"/>
      <c r="F289" s="55"/>
      <c r="G289" s="55"/>
      <c r="H289" s="55"/>
      <c r="I289" s="55"/>
      <c r="J289" s="86"/>
      <c r="K289" s="87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290">
      <c r="A290" s="83"/>
      <c r="B290" s="89"/>
      <c r="C290" s="55"/>
      <c r="D290" s="55"/>
      <c r="E290" s="55"/>
      <c r="F290" s="55"/>
      <c r="G290" s="55"/>
      <c r="H290" s="55"/>
      <c r="I290" s="55"/>
      <c r="J290" s="86"/>
      <c r="K290" s="87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</row>
    <row r="291">
      <c r="A291" s="83"/>
      <c r="B291" s="89"/>
      <c r="C291" s="55"/>
      <c r="D291" s="55"/>
      <c r="E291" s="55"/>
      <c r="F291" s="55"/>
      <c r="G291" s="55"/>
      <c r="H291" s="55"/>
      <c r="I291" s="55"/>
      <c r="J291" s="86"/>
      <c r="K291" s="87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</row>
    <row r="292">
      <c r="A292" s="83"/>
      <c r="B292" s="89"/>
      <c r="C292" s="55"/>
      <c r="D292" s="55"/>
      <c r="E292" s="55"/>
      <c r="F292" s="55"/>
      <c r="G292" s="55"/>
      <c r="H292" s="55"/>
      <c r="I292" s="55"/>
      <c r="J292" s="86"/>
      <c r="K292" s="87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</row>
    <row r="293">
      <c r="A293" s="83"/>
      <c r="B293" s="89"/>
      <c r="C293" s="55"/>
      <c r="D293" s="55"/>
      <c r="E293" s="55"/>
      <c r="F293" s="55"/>
      <c r="G293" s="55"/>
      <c r="H293" s="55"/>
      <c r="I293" s="55"/>
      <c r="J293" s="86"/>
      <c r="K293" s="87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</row>
    <row r="294">
      <c r="A294" s="83"/>
      <c r="B294" s="89"/>
      <c r="C294" s="55"/>
      <c r="D294" s="55"/>
      <c r="E294" s="55"/>
      <c r="F294" s="55"/>
      <c r="G294" s="55"/>
      <c r="H294" s="55"/>
      <c r="I294" s="55"/>
      <c r="J294" s="86"/>
      <c r="K294" s="87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</row>
    <row r="295">
      <c r="A295" s="83"/>
      <c r="B295" s="89"/>
      <c r="C295" s="55"/>
      <c r="D295" s="55"/>
      <c r="E295" s="55"/>
      <c r="F295" s="55"/>
      <c r="G295" s="55"/>
      <c r="H295" s="55"/>
      <c r="I295" s="55"/>
      <c r="J295" s="86"/>
      <c r="K295" s="87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</row>
    <row r="296">
      <c r="A296" s="83"/>
      <c r="B296" s="89"/>
      <c r="C296" s="55"/>
      <c r="D296" s="55"/>
      <c r="E296" s="55"/>
      <c r="F296" s="55"/>
      <c r="G296" s="55"/>
      <c r="H296" s="55"/>
      <c r="I296" s="55"/>
      <c r="J296" s="86"/>
      <c r="K296" s="87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</row>
    <row r="297">
      <c r="A297" s="83"/>
      <c r="B297" s="89"/>
      <c r="C297" s="55"/>
      <c r="D297" s="55"/>
      <c r="E297" s="55"/>
      <c r="F297" s="55"/>
      <c r="G297" s="55"/>
      <c r="H297" s="55"/>
      <c r="I297" s="55"/>
      <c r="J297" s="86"/>
      <c r="K297" s="87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</row>
    <row r="298">
      <c r="A298" s="83"/>
      <c r="B298" s="89"/>
      <c r="C298" s="55"/>
      <c r="D298" s="55"/>
      <c r="E298" s="55"/>
      <c r="F298" s="55"/>
      <c r="G298" s="55"/>
      <c r="H298" s="55"/>
      <c r="I298" s="55"/>
      <c r="J298" s="86"/>
      <c r="K298" s="87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</row>
    <row r="299">
      <c r="A299" s="83"/>
      <c r="B299" s="89"/>
      <c r="C299" s="55"/>
      <c r="D299" s="55"/>
      <c r="E299" s="55"/>
      <c r="F299" s="55"/>
      <c r="G299" s="55"/>
      <c r="H299" s="55"/>
      <c r="I299" s="55"/>
      <c r="J299" s="86"/>
      <c r="K299" s="87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</row>
    <row r="300">
      <c r="A300" s="83"/>
      <c r="B300" s="89"/>
      <c r="C300" s="55"/>
      <c r="D300" s="55"/>
      <c r="E300" s="55"/>
      <c r="F300" s="55"/>
      <c r="G300" s="55"/>
      <c r="H300" s="55"/>
      <c r="I300" s="55"/>
      <c r="J300" s="86"/>
      <c r="K300" s="87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</row>
    <row r="301">
      <c r="A301" s="83"/>
      <c r="B301" s="89"/>
      <c r="C301" s="55"/>
      <c r="D301" s="55"/>
      <c r="E301" s="55"/>
      <c r="F301" s="55"/>
      <c r="G301" s="55"/>
      <c r="H301" s="55"/>
      <c r="I301" s="55"/>
      <c r="J301" s="86"/>
      <c r="K301" s="87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</row>
    <row r="302">
      <c r="A302" s="83"/>
      <c r="B302" s="89"/>
      <c r="C302" s="55"/>
      <c r="D302" s="55"/>
      <c r="E302" s="55"/>
      <c r="F302" s="55"/>
      <c r="G302" s="55"/>
      <c r="H302" s="55"/>
      <c r="I302" s="55"/>
      <c r="J302" s="86"/>
      <c r="K302" s="87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</row>
    <row r="303">
      <c r="A303" s="83"/>
      <c r="B303" s="89"/>
      <c r="C303" s="55"/>
      <c r="D303" s="55"/>
      <c r="E303" s="55"/>
      <c r="F303" s="55"/>
      <c r="G303" s="55"/>
      <c r="H303" s="55"/>
      <c r="I303" s="55"/>
      <c r="J303" s="86"/>
      <c r="K303" s="87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</row>
    <row r="304">
      <c r="A304" s="83"/>
      <c r="B304" s="89"/>
      <c r="C304" s="55"/>
      <c r="D304" s="55"/>
      <c r="E304" s="55"/>
      <c r="F304" s="55"/>
      <c r="G304" s="55"/>
      <c r="H304" s="55"/>
      <c r="I304" s="55"/>
      <c r="J304" s="86"/>
      <c r="K304" s="87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</row>
    <row r="305">
      <c r="A305" s="83"/>
      <c r="B305" s="89"/>
      <c r="C305" s="55"/>
      <c r="D305" s="55"/>
      <c r="E305" s="55"/>
      <c r="F305" s="55"/>
      <c r="G305" s="55"/>
      <c r="H305" s="55"/>
      <c r="I305" s="55"/>
      <c r="J305" s="86"/>
      <c r="K305" s="87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</row>
    <row r="306">
      <c r="A306" s="83"/>
      <c r="B306" s="89"/>
      <c r="C306" s="55"/>
      <c r="D306" s="55"/>
      <c r="E306" s="55"/>
      <c r="F306" s="55"/>
      <c r="G306" s="55"/>
      <c r="H306" s="55"/>
      <c r="I306" s="55"/>
      <c r="J306" s="86"/>
      <c r="K306" s="87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</row>
    <row r="307">
      <c r="A307" s="83"/>
      <c r="B307" s="89"/>
      <c r="C307" s="55"/>
      <c r="D307" s="55"/>
      <c r="E307" s="55"/>
      <c r="F307" s="55"/>
      <c r="G307" s="55"/>
      <c r="H307" s="55"/>
      <c r="I307" s="55"/>
      <c r="J307" s="86"/>
      <c r="K307" s="87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</row>
    <row r="308">
      <c r="A308" s="83"/>
      <c r="B308" s="89"/>
      <c r="C308" s="55"/>
      <c r="D308" s="55"/>
      <c r="E308" s="55"/>
      <c r="F308" s="55"/>
      <c r="G308" s="55"/>
      <c r="H308" s="55"/>
      <c r="I308" s="55"/>
      <c r="J308" s="86"/>
      <c r="K308" s="87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</row>
    <row r="309">
      <c r="A309" s="83"/>
      <c r="B309" s="89"/>
      <c r="C309" s="55"/>
      <c r="D309" s="55"/>
      <c r="E309" s="55"/>
      <c r="F309" s="55"/>
      <c r="G309" s="55"/>
      <c r="H309" s="55"/>
      <c r="I309" s="55"/>
      <c r="J309" s="86"/>
      <c r="K309" s="87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</row>
    <row r="310">
      <c r="A310" s="83"/>
      <c r="B310" s="89"/>
      <c r="C310" s="55"/>
      <c r="D310" s="55"/>
      <c r="E310" s="55"/>
      <c r="F310" s="55"/>
      <c r="G310" s="55"/>
      <c r="H310" s="55"/>
      <c r="I310" s="55"/>
      <c r="J310" s="86"/>
      <c r="K310" s="87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</row>
    <row r="311">
      <c r="A311" s="83"/>
      <c r="B311" s="89"/>
      <c r="C311" s="55"/>
      <c r="D311" s="55"/>
      <c r="E311" s="55"/>
      <c r="F311" s="55"/>
      <c r="G311" s="55"/>
      <c r="H311" s="55"/>
      <c r="I311" s="55"/>
      <c r="J311" s="86"/>
      <c r="K311" s="87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</row>
    <row r="312">
      <c r="A312" s="83"/>
      <c r="B312" s="89"/>
      <c r="C312" s="55"/>
      <c r="D312" s="55"/>
      <c r="E312" s="55"/>
      <c r="F312" s="55"/>
      <c r="G312" s="55"/>
      <c r="H312" s="55"/>
      <c r="I312" s="55"/>
      <c r="J312" s="86"/>
      <c r="K312" s="87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</row>
    <row r="313">
      <c r="A313" s="83"/>
      <c r="B313" s="89"/>
      <c r="C313" s="55"/>
      <c r="D313" s="55"/>
      <c r="E313" s="55"/>
      <c r="F313" s="55"/>
      <c r="G313" s="55"/>
      <c r="H313" s="55"/>
      <c r="I313" s="55"/>
      <c r="J313" s="86"/>
      <c r="K313" s="87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</row>
    <row r="314">
      <c r="A314" s="83"/>
      <c r="B314" s="89"/>
      <c r="C314" s="55"/>
      <c r="D314" s="55"/>
      <c r="E314" s="55"/>
      <c r="F314" s="55"/>
      <c r="G314" s="55"/>
      <c r="H314" s="55"/>
      <c r="I314" s="55"/>
      <c r="J314" s="86"/>
      <c r="K314" s="87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</row>
    <row r="315">
      <c r="A315" s="83"/>
      <c r="B315" s="89"/>
      <c r="C315" s="55"/>
      <c r="D315" s="55"/>
      <c r="E315" s="55"/>
      <c r="F315" s="55"/>
      <c r="G315" s="55"/>
      <c r="H315" s="55"/>
      <c r="I315" s="55"/>
      <c r="J315" s="86"/>
      <c r="K315" s="87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</row>
    <row r="316">
      <c r="A316" s="83"/>
      <c r="B316" s="89"/>
      <c r="C316" s="55"/>
      <c r="D316" s="55"/>
      <c r="E316" s="55"/>
      <c r="F316" s="55"/>
      <c r="G316" s="55"/>
      <c r="H316" s="55"/>
      <c r="I316" s="55"/>
      <c r="J316" s="86"/>
      <c r="K316" s="87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</row>
    <row r="317">
      <c r="A317" s="83"/>
      <c r="B317" s="89"/>
      <c r="C317" s="55"/>
      <c r="D317" s="55"/>
      <c r="E317" s="55"/>
      <c r="F317" s="55"/>
      <c r="G317" s="55"/>
      <c r="H317" s="55"/>
      <c r="I317" s="55"/>
      <c r="J317" s="86"/>
      <c r="K317" s="87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</row>
    <row r="318">
      <c r="A318" s="83"/>
      <c r="B318" s="89"/>
      <c r="C318" s="55"/>
      <c r="D318" s="55"/>
      <c r="E318" s="55"/>
      <c r="F318" s="55"/>
      <c r="G318" s="55"/>
      <c r="H318" s="55"/>
      <c r="I318" s="55"/>
      <c r="J318" s="86"/>
      <c r="K318" s="87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</row>
    <row r="319">
      <c r="A319" s="83"/>
      <c r="B319" s="89"/>
      <c r="C319" s="55"/>
      <c r="D319" s="55"/>
      <c r="E319" s="55"/>
      <c r="F319" s="55"/>
      <c r="G319" s="55"/>
      <c r="H319" s="55"/>
      <c r="I319" s="55"/>
      <c r="J319" s="86"/>
      <c r="K319" s="87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</row>
    <row r="320">
      <c r="A320" s="83"/>
      <c r="B320" s="89"/>
      <c r="C320" s="55"/>
      <c r="D320" s="55"/>
      <c r="E320" s="55"/>
      <c r="F320" s="55"/>
      <c r="G320" s="55"/>
      <c r="H320" s="55"/>
      <c r="I320" s="55"/>
      <c r="J320" s="86"/>
      <c r="K320" s="87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</row>
    <row r="321">
      <c r="A321" s="83"/>
      <c r="B321" s="89"/>
      <c r="C321" s="55"/>
      <c r="D321" s="55"/>
      <c r="E321" s="55"/>
      <c r="F321" s="55"/>
      <c r="G321" s="55"/>
      <c r="H321" s="55"/>
      <c r="I321" s="55"/>
      <c r="J321" s="86"/>
      <c r="K321" s="87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</row>
    <row r="322">
      <c r="A322" s="83"/>
      <c r="B322" s="89"/>
      <c r="C322" s="55"/>
      <c r="D322" s="55"/>
      <c r="E322" s="55"/>
      <c r="F322" s="55"/>
      <c r="G322" s="55"/>
      <c r="H322" s="55"/>
      <c r="I322" s="55"/>
      <c r="J322" s="86"/>
      <c r="K322" s="87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</row>
    <row r="323">
      <c r="A323" s="83"/>
      <c r="B323" s="89"/>
      <c r="C323" s="55"/>
      <c r="D323" s="55"/>
      <c r="E323" s="55"/>
      <c r="F323" s="55"/>
      <c r="G323" s="55"/>
      <c r="H323" s="55"/>
      <c r="I323" s="55"/>
      <c r="J323" s="86"/>
      <c r="K323" s="87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</row>
    <row r="324">
      <c r="A324" s="83"/>
      <c r="B324" s="89"/>
      <c r="C324" s="55"/>
      <c r="D324" s="55"/>
      <c r="E324" s="55"/>
      <c r="F324" s="55"/>
      <c r="G324" s="55"/>
      <c r="H324" s="55"/>
      <c r="I324" s="55"/>
      <c r="J324" s="86"/>
      <c r="K324" s="87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</row>
    <row r="325">
      <c r="A325" s="83"/>
      <c r="B325" s="89"/>
      <c r="C325" s="55"/>
      <c r="D325" s="55"/>
      <c r="E325" s="55"/>
      <c r="F325" s="55"/>
      <c r="G325" s="55"/>
      <c r="H325" s="55"/>
      <c r="I325" s="55"/>
      <c r="J325" s="86"/>
      <c r="K325" s="87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</row>
    <row r="326">
      <c r="A326" s="83"/>
      <c r="B326" s="89"/>
      <c r="C326" s="55"/>
      <c r="D326" s="55"/>
      <c r="E326" s="55"/>
      <c r="F326" s="55"/>
      <c r="G326" s="55"/>
      <c r="H326" s="55"/>
      <c r="I326" s="55"/>
      <c r="J326" s="86"/>
      <c r="K326" s="87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</row>
    <row r="327">
      <c r="A327" s="83"/>
      <c r="B327" s="89"/>
      <c r="C327" s="55"/>
      <c r="D327" s="55"/>
      <c r="E327" s="55"/>
      <c r="F327" s="55"/>
      <c r="G327" s="55"/>
      <c r="H327" s="55"/>
      <c r="I327" s="55"/>
      <c r="J327" s="86"/>
      <c r="K327" s="87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</row>
    <row r="328">
      <c r="A328" s="83"/>
      <c r="B328" s="89"/>
      <c r="C328" s="55"/>
      <c r="D328" s="55"/>
      <c r="E328" s="55"/>
      <c r="F328" s="55"/>
      <c r="G328" s="55"/>
      <c r="H328" s="55"/>
      <c r="I328" s="55"/>
      <c r="J328" s="86"/>
      <c r="K328" s="87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</row>
    <row r="329">
      <c r="A329" s="83"/>
      <c r="B329" s="89"/>
      <c r="C329" s="55"/>
      <c r="D329" s="55"/>
      <c r="E329" s="55"/>
      <c r="F329" s="55"/>
      <c r="G329" s="55"/>
      <c r="H329" s="55"/>
      <c r="I329" s="55"/>
      <c r="J329" s="86"/>
      <c r="K329" s="87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</row>
    <row r="330">
      <c r="A330" s="83"/>
      <c r="B330" s="89"/>
      <c r="C330" s="55"/>
      <c r="D330" s="55"/>
      <c r="E330" s="55"/>
      <c r="F330" s="55"/>
      <c r="G330" s="55"/>
      <c r="H330" s="55"/>
      <c r="I330" s="55"/>
      <c r="J330" s="86"/>
      <c r="K330" s="87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</row>
    <row r="331">
      <c r="A331" s="83"/>
      <c r="B331" s="89"/>
      <c r="C331" s="55"/>
      <c r="D331" s="55"/>
      <c r="E331" s="55"/>
      <c r="F331" s="55"/>
      <c r="G331" s="55"/>
      <c r="H331" s="55"/>
      <c r="I331" s="55"/>
      <c r="J331" s="86"/>
      <c r="K331" s="87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</row>
    <row r="332">
      <c r="A332" s="83"/>
      <c r="B332" s="89"/>
      <c r="C332" s="55"/>
      <c r="D332" s="55"/>
      <c r="E332" s="55"/>
      <c r="F332" s="55"/>
      <c r="G332" s="55"/>
      <c r="H332" s="55"/>
      <c r="I332" s="55"/>
      <c r="J332" s="86"/>
      <c r="K332" s="87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</row>
    <row r="333">
      <c r="A333" s="83"/>
      <c r="B333" s="89"/>
      <c r="C333" s="55"/>
      <c r="D333" s="55"/>
      <c r="E333" s="55"/>
      <c r="F333" s="55"/>
      <c r="G333" s="55"/>
      <c r="H333" s="55"/>
      <c r="I333" s="55"/>
      <c r="J333" s="86"/>
      <c r="K333" s="87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</row>
    <row r="334">
      <c r="A334" s="83"/>
      <c r="B334" s="89"/>
      <c r="C334" s="55"/>
      <c r="D334" s="55"/>
      <c r="E334" s="55"/>
      <c r="F334" s="55"/>
      <c r="G334" s="55"/>
      <c r="H334" s="55"/>
      <c r="I334" s="55"/>
      <c r="J334" s="86"/>
      <c r="K334" s="87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</row>
    <row r="335">
      <c r="A335" s="83"/>
      <c r="B335" s="89"/>
      <c r="C335" s="55"/>
      <c r="D335" s="55"/>
      <c r="E335" s="55"/>
      <c r="F335" s="55"/>
      <c r="G335" s="55"/>
      <c r="H335" s="55"/>
      <c r="I335" s="55"/>
      <c r="J335" s="86"/>
      <c r="K335" s="87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</row>
    <row r="336">
      <c r="A336" s="83"/>
      <c r="B336" s="89"/>
      <c r="C336" s="55"/>
      <c r="D336" s="55"/>
      <c r="E336" s="55"/>
      <c r="F336" s="55"/>
      <c r="G336" s="55"/>
      <c r="H336" s="55"/>
      <c r="I336" s="55"/>
      <c r="J336" s="86"/>
      <c r="K336" s="87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</row>
    <row r="337">
      <c r="A337" s="83"/>
      <c r="B337" s="89"/>
      <c r="C337" s="55"/>
      <c r="D337" s="55"/>
      <c r="E337" s="55"/>
      <c r="F337" s="55"/>
      <c r="G337" s="55"/>
      <c r="H337" s="55"/>
      <c r="I337" s="55"/>
      <c r="J337" s="86"/>
      <c r="K337" s="87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</row>
    <row r="338">
      <c r="A338" s="83"/>
      <c r="B338" s="89"/>
      <c r="C338" s="55"/>
      <c r="D338" s="55"/>
      <c r="E338" s="55"/>
      <c r="F338" s="55"/>
      <c r="G338" s="55"/>
      <c r="H338" s="55"/>
      <c r="I338" s="55"/>
      <c r="J338" s="86"/>
      <c r="K338" s="87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</row>
    <row r="339">
      <c r="A339" s="83"/>
      <c r="B339" s="89"/>
      <c r="C339" s="55"/>
      <c r="D339" s="55"/>
      <c r="E339" s="55"/>
      <c r="F339" s="55"/>
      <c r="G339" s="55"/>
      <c r="H339" s="55"/>
      <c r="I339" s="55"/>
      <c r="J339" s="86"/>
      <c r="K339" s="87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</row>
    <row r="340">
      <c r="A340" s="83"/>
      <c r="B340" s="89"/>
      <c r="C340" s="55"/>
      <c r="D340" s="55"/>
      <c r="E340" s="55"/>
      <c r="F340" s="55"/>
      <c r="G340" s="55"/>
      <c r="H340" s="55"/>
      <c r="I340" s="55"/>
      <c r="J340" s="86"/>
      <c r="K340" s="87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</row>
    <row r="341">
      <c r="A341" s="83"/>
      <c r="B341" s="89"/>
      <c r="C341" s="55"/>
      <c r="D341" s="55"/>
      <c r="E341" s="55"/>
      <c r="F341" s="55"/>
      <c r="G341" s="55"/>
      <c r="H341" s="55"/>
      <c r="I341" s="55"/>
      <c r="J341" s="86"/>
      <c r="K341" s="87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</row>
    <row r="342">
      <c r="A342" s="83"/>
      <c r="B342" s="89"/>
      <c r="C342" s="55"/>
      <c r="D342" s="55"/>
      <c r="E342" s="55"/>
      <c r="F342" s="55"/>
      <c r="G342" s="55"/>
      <c r="H342" s="55"/>
      <c r="I342" s="55"/>
      <c r="J342" s="86"/>
      <c r="K342" s="87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</row>
    <row r="343">
      <c r="A343" s="83"/>
      <c r="B343" s="89"/>
      <c r="C343" s="55"/>
      <c r="D343" s="55"/>
      <c r="E343" s="55"/>
      <c r="F343" s="55"/>
      <c r="G343" s="55"/>
      <c r="H343" s="55"/>
      <c r="I343" s="55"/>
      <c r="J343" s="86"/>
      <c r="K343" s="87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</row>
    <row r="344">
      <c r="A344" s="83"/>
      <c r="B344" s="89"/>
      <c r="C344" s="55"/>
      <c r="D344" s="55"/>
      <c r="E344" s="55"/>
      <c r="F344" s="55"/>
      <c r="G344" s="55"/>
      <c r="H344" s="55"/>
      <c r="I344" s="55"/>
      <c r="J344" s="86"/>
      <c r="K344" s="87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</row>
    <row r="345">
      <c r="A345" s="83"/>
      <c r="B345" s="89"/>
      <c r="C345" s="55"/>
      <c r="D345" s="55"/>
      <c r="E345" s="55"/>
      <c r="F345" s="55"/>
      <c r="G345" s="55"/>
      <c r="H345" s="55"/>
      <c r="I345" s="55"/>
      <c r="J345" s="86"/>
      <c r="K345" s="87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</row>
    <row r="346">
      <c r="A346" s="83"/>
      <c r="B346" s="89"/>
      <c r="C346" s="55"/>
      <c r="D346" s="55"/>
      <c r="E346" s="55"/>
      <c r="F346" s="55"/>
      <c r="G346" s="55"/>
      <c r="H346" s="55"/>
      <c r="I346" s="55"/>
      <c r="J346" s="86"/>
      <c r="K346" s="87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</row>
    <row r="347">
      <c r="A347" s="83"/>
      <c r="B347" s="89"/>
      <c r="C347" s="55"/>
      <c r="D347" s="55"/>
      <c r="E347" s="55"/>
      <c r="F347" s="55"/>
      <c r="G347" s="55"/>
      <c r="H347" s="55"/>
      <c r="I347" s="55"/>
      <c r="J347" s="86"/>
      <c r="K347" s="87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</row>
    <row r="348">
      <c r="A348" s="83"/>
      <c r="B348" s="89"/>
      <c r="C348" s="55"/>
      <c r="D348" s="55"/>
      <c r="E348" s="55"/>
      <c r="F348" s="55"/>
      <c r="G348" s="55"/>
      <c r="H348" s="55"/>
      <c r="I348" s="55"/>
      <c r="J348" s="86"/>
      <c r="K348" s="87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</row>
    <row r="349">
      <c r="A349" s="83"/>
      <c r="B349" s="89"/>
      <c r="C349" s="55"/>
      <c r="D349" s="55"/>
      <c r="E349" s="55"/>
      <c r="F349" s="55"/>
      <c r="G349" s="55"/>
      <c r="H349" s="55"/>
      <c r="I349" s="55"/>
      <c r="J349" s="86"/>
      <c r="K349" s="87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</row>
    <row r="350">
      <c r="A350" s="83"/>
      <c r="B350" s="89"/>
      <c r="C350" s="55"/>
      <c r="D350" s="55"/>
      <c r="E350" s="55"/>
      <c r="F350" s="55"/>
      <c r="G350" s="55"/>
      <c r="H350" s="55"/>
      <c r="I350" s="55"/>
      <c r="J350" s="86"/>
      <c r="K350" s="87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</row>
    <row r="351">
      <c r="A351" s="83"/>
      <c r="B351" s="89"/>
      <c r="C351" s="55"/>
      <c r="D351" s="55"/>
      <c r="E351" s="55"/>
      <c r="F351" s="55"/>
      <c r="G351" s="55"/>
      <c r="H351" s="55"/>
      <c r="I351" s="55"/>
      <c r="J351" s="86"/>
      <c r="K351" s="87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</row>
    <row r="352">
      <c r="A352" s="83"/>
      <c r="B352" s="89"/>
      <c r="C352" s="55"/>
      <c r="D352" s="55"/>
      <c r="E352" s="55"/>
      <c r="F352" s="55"/>
      <c r="G352" s="55"/>
      <c r="H352" s="55"/>
      <c r="I352" s="55"/>
      <c r="J352" s="86"/>
      <c r="K352" s="87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</row>
    <row r="353">
      <c r="A353" s="83"/>
      <c r="B353" s="89"/>
      <c r="C353" s="55"/>
      <c r="D353" s="55"/>
      <c r="E353" s="55"/>
      <c r="F353" s="55"/>
      <c r="G353" s="55"/>
      <c r="H353" s="55"/>
      <c r="I353" s="55"/>
      <c r="J353" s="86"/>
      <c r="K353" s="87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</row>
    <row r="354">
      <c r="A354" s="83"/>
      <c r="B354" s="89"/>
      <c r="C354" s="55"/>
      <c r="D354" s="55"/>
      <c r="E354" s="55"/>
      <c r="F354" s="55"/>
      <c r="G354" s="55"/>
      <c r="H354" s="55"/>
      <c r="I354" s="55"/>
      <c r="J354" s="86"/>
      <c r="K354" s="87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</row>
    <row r="355">
      <c r="A355" s="83"/>
      <c r="B355" s="89"/>
      <c r="C355" s="55"/>
      <c r="D355" s="55"/>
      <c r="E355" s="55"/>
      <c r="F355" s="55"/>
      <c r="G355" s="55"/>
      <c r="H355" s="55"/>
      <c r="I355" s="55"/>
      <c r="J355" s="86"/>
      <c r="K355" s="87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</row>
    <row r="356">
      <c r="A356" s="83"/>
      <c r="B356" s="89"/>
      <c r="C356" s="55"/>
      <c r="D356" s="55"/>
      <c r="E356" s="55"/>
      <c r="F356" s="55"/>
      <c r="G356" s="55"/>
      <c r="H356" s="55"/>
      <c r="I356" s="55"/>
      <c r="J356" s="86"/>
      <c r="K356" s="87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</row>
    <row r="357">
      <c r="A357" s="83"/>
      <c r="B357" s="89"/>
      <c r="C357" s="55"/>
      <c r="D357" s="55"/>
      <c r="E357" s="55"/>
      <c r="F357" s="55"/>
      <c r="G357" s="55"/>
      <c r="H357" s="55"/>
      <c r="I357" s="55"/>
      <c r="J357" s="86"/>
      <c r="K357" s="87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</row>
    <row r="358">
      <c r="A358" s="83"/>
      <c r="B358" s="89"/>
      <c r="C358" s="55"/>
      <c r="D358" s="55"/>
      <c r="E358" s="55"/>
      <c r="F358" s="55"/>
      <c r="G358" s="55"/>
      <c r="H358" s="55"/>
      <c r="I358" s="55"/>
      <c r="J358" s="86"/>
      <c r="K358" s="87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</row>
    <row r="359">
      <c r="A359" s="83"/>
      <c r="B359" s="89"/>
      <c r="C359" s="55"/>
      <c r="D359" s="55"/>
      <c r="E359" s="55"/>
      <c r="F359" s="55"/>
      <c r="G359" s="55"/>
      <c r="H359" s="55"/>
      <c r="I359" s="55"/>
      <c r="J359" s="86"/>
      <c r="K359" s="87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</row>
    <row r="360">
      <c r="A360" s="83"/>
      <c r="B360" s="89"/>
      <c r="C360" s="55"/>
      <c r="D360" s="55"/>
      <c r="E360" s="55"/>
      <c r="F360" s="55"/>
      <c r="G360" s="55"/>
      <c r="H360" s="55"/>
      <c r="I360" s="55"/>
      <c r="J360" s="86"/>
      <c r="K360" s="87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</row>
    <row r="361">
      <c r="A361" s="83"/>
      <c r="B361" s="89"/>
      <c r="C361" s="55"/>
      <c r="D361" s="55"/>
      <c r="E361" s="55"/>
      <c r="F361" s="55"/>
      <c r="G361" s="55"/>
      <c r="H361" s="55"/>
      <c r="I361" s="55"/>
      <c r="J361" s="86"/>
      <c r="K361" s="87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</row>
    <row r="362">
      <c r="A362" s="83"/>
      <c r="B362" s="89"/>
      <c r="C362" s="55"/>
      <c r="D362" s="55"/>
      <c r="E362" s="55"/>
      <c r="F362" s="55"/>
      <c r="G362" s="55"/>
      <c r="H362" s="55"/>
      <c r="I362" s="55"/>
      <c r="J362" s="86"/>
      <c r="K362" s="87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</row>
    <row r="363">
      <c r="A363" s="83"/>
      <c r="B363" s="89"/>
      <c r="C363" s="55"/>
      <c r="D363" s="55"/>
      <c r="E363" s="55"/>
      <c r="F363" s="55"/>
      <c r="G363" s="55"/>
      <c r="H363" s="55"/>
      <c r="I363" s="55"/>
      <c r="J363" s="86"/>
      <c r="K363" s="87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</row>
    <row r="364">
      <c r="A364" s="83"/>
      <c r="B364" s="89"/>
      <c r="C364" s="55"/>
      <c r="D364" s="55"/>
      <c r="E364" s="55"/>
      <c r="F364" s="55"/>
      <c r="G364" s="55"/>
      <c r="H364" s="55"/>
      <c r="I364" s="55"/>
      <c r="J364" s="86"/>
      <c r="K364" s="87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</row>
    <row r="365">
      <c r="A365" s="83"/>
      <c r="B365" s="89"/>
      <c r="C365" s="55"/>
      <c r="D365" s="55"/>
      <c r="E365" s="55"/>
      <c r="F365" s="55"/>
      <c r="G365" s="55"/>
      <c r="H365" s="55"/>
      <c r="I365" s="55"/>
      <c r="J365" s="86"/>
      <c r="K365" s="87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</row>
    <row r="366">
      <c r="A366" s="83"/>
      <c r="B366" s="89"/>
      <c r="C366" s="55"/>
      <c r="D366" s="55"/>
      <c r="E366" s="55"/>
      <c r="F366" s="55"/>
      <c r="G366" s="55"/>
      <c r="H366" s="55"/>
      <c r="I366" s="55"/>
      <c r="J366" s="86"/>
      <c r="K366" s="87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</row>
    <row r="367">
      <c r="A367" s="83"/>
      <c r="B367" s="89"/>
      <c r="C367" s="55"/>
      <c r="D367" s="55"/>
      <c r="E367" s="55"/>
      <c r="F367" s="55"/>
      <c r="G367" s="55"/>
      <c r="H367" s="55"/>
      <c r="I367" s="55"/>
      <c r="J367" s="86"/>
      <c r="K367" s="87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</row>
    <row r="368">
      <c r="A368" s="83"/>
      <c r="B368" s="89"/>
      <c r="C368" s="55"/>
      <c r="D368" s="55"/>
      <c r="E368" s="55"/>
      <c r="F368" s="55"/>
      <c r="G368" s="55"/>
      <c r="H368" s="55"/>
      <c r="I368" s="55"/>
      <c r="J368" s="86"/>
      <c r="K368" s="87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</row>
    <row r="369">
      <c r="A369" s="83"/>
      <c r="B369" s="89"/>
      <c r="C369" s="55"/>
      <c r="D369" s="55"/>
      <c r="E369" s="55"/>
      <c r="F369" s="55"/>
      <c r="G369" s="55"/>
      <c r="H369" s="55"/>
      <c r="I369" s="55"/>
      <c r="J369" s="86"/>
      <c r="K369" s="87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</row>
    <row r="370">
      <c r="A370" s="83"/>
      <c r="B370" s="89"/>
      <c r="C370" s="55"/>
      <c r="D370" s="55"/>
      <c r="E370" s="55"/>
      <c r="F370" s="55"/>
      <c r="G370" s="55"/>
      <c r="H370" s="55"/>
      <c r="I370" s="55"/>
      <c r="J370" s="86"/>
      <c r="K370" s="87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</row>
    <row r="371">
      <c r="A371" s="83"/>
      <c r="B371" s="89"/>
      <c r="C371" s="55"/>
      <c r="D371" s="55"/>
      <c r="E371" s="55"/>
      <c r="F371" s="55"/>
      <c r="G371" s="55"/>
      <c r="H371" s="55"/>
      <c r="I371" s="55"/>
      <c r="J371" s="86"/>
      <c r="K371" s="87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</row>
    <row r="372">
      <c r="A372" s="83"/>
      <c r="B372" s="89"/>
      <c r="C372" s="55"/>
      <c r="D372" s="55"/>
      <c r="E372" s="55"/>
      <c r="F372" s="55"/>
      <c r="G372" s="55"/>
      <c r="H372" s="55"/>
      <c r="I372" s="55"/>
      <c r="J372" s="86"/>
      <c r="K372" s="87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</row>
    <row r="373">
      <c r="A373" s="83"/>
      <c r="B373" s="89"/>
      <c r="C373" s="55"/>
      <c r="D373" s="55"/>
      <c r="E373" s="55"/>
      <c r="F373" s="55"/>
      <c r="G373" s="55"/>
      <c r="H373" s="55"/>
      <c r="I373" s="55"/>
      <c r="J373" s="86"/>
      <c r="K373" s="87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</row>
    <row r="374">
      <c r="A374" s="83"/>
      <c r="B374" s="89"/>
      <c r="C374" s="55"/>
      <c r="D374" s="55"/>
      <c r="E374" s="55"/>
      <c r="F374" s="55"/>
      <c r="G374" s="55"/>
      <c r="H374" s="55"/>
      <c r="I374" s="55"/>
      <c r="J374" s="86"/>
      <c r="K374" s="87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</row>
    <row r="375">
      <c r="A375" s="83"/>
      <c r="B375" s="89"/>
      <c r="C375" s="55"/>
      <c r="D375" s="55"/>
      <c r="E375" s="55"/>
      <c r="F375" s="55"/>
      <c r="G375" s="55"/>
      <c r="H375" s="55"/>
      <c r="I375" s="55"/>
      <c r="J375" s="86"/>
      <c r="K375" s="87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</row>
    <row r="376">
      <c r="A376" s="83"/>
      <c r="B376" s="89"/>
      <c r="C376" s="55"/>
      <c r="D376" s="55"/>
      <c r="E376" s="55"/>
      <c r="F376" s="55"/>
      <c r="G376" s="55"/>
      <c r="H376" s="55"/>
      <c r="I376" s="55"/>
      <c r="J376" s="86"/>
      <c r="K376" s="87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</row>
    <row r="377">
      <c r="A377" s="83"/>
      <c r="B377" s="89"/>
      <c r="C377" s="55"/>
      <c r="D377" s="55"/>
      <c r="E377" s="55"/>
      <c r="F377" s="55"/>
      <c r="G377" s="55"/>
      <c r="H377" s="55"/>
      <c r="I377" s="55"/>
      <c r="J377" s="86"/>
      <c r="K377" s="87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</row>
    <row r="378">
      <c r="A378" s="83"/>
      <c r="B378" s="89"/>
      <c r="C378" s="55"/>
      <c r="D378" s="55"/>
      <c r="E378" s="55"/>
      <c r="F378" s="55"/>
      <c r="G378" s="55"/>
      <c r="H378" s="55"/>
      <c r="I378" s="55"/>
      <c r="J378" s="86"/>
      <c r="K378" s="87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</row>
    <row r="379">
      <c r="A379" s="83"/>
      <c r="B379" s="89"/>
      <c r="C379" s="55"/>
      <c r="D379" s="55"/>
      <c r="E379" s="55"/>
      <c r="F379" s="55"/>
      <c r="G379" s="55"/>
      <c r="H379" s="55"/>
      <c r="I379" s="55"/>
      <c r="J379" s="86"/>
      <c r="K379" s="87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</row>
    <row r="380">
      <c r="A380" s="83"/>
      <c r="B380" s="89"/>
      <c r="C380" s="55"/>
      <c r="D380" s="55"/>
      <c r="E380" s="55"/>
      <c r="F380" s="55"/>
      <c r="G380" s="55"/>
      <c r="H380" s="55"/>
      <c r="I380" s="55"/>
      <c r="J380" s="86"/>
      <c r="K380" s="87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</row>
    <row r="381">
      <c r="A381" s="83"/>
      <c r="B381" s="89"/>
      <c r="C381" s="55"/>
      <c r="D381" s="55"/>
      <c r="E381" s="55"/>
      <c r="F381" s="55"/>
      <c r="G381" s="55"/>
      <c r="H381" s="55"/>
      <c r="I381" s="55"/>
      <c r="J381" s="86"/>
      <c r="K381" s="87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</row>
    <row r="382">
      <c r="A382" s="83"/>
      <c r="B382" s="89"/>
      <c r="C382" s="55"/>
      <c r="D382" s="55"/>
      <c r="E382" s="55"/>
      <c r="F382" s="55"/>
      <c r="G382" s="55"/>
      <c r="H382" s="55"/>
      <c r="I382" s="55"/>
      <c r="J382" s="86"/>
      <c r="K382" s="87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</row>
    <row r="383">
      <c r="A383" s="83"/>
      <c r="B383" s="89"/>
      <c r="C383" s="55"/>
      <c r="D383" s="55"/>
      <c r="E383" s="55"/>
      <c r="F383" s="55"/>
      <c r="G383" s="55"/>
      <c r="H383" s="55"/>
      <c r="I383" s="55"/>
      <c r="J383" s="86"/>
      <c r="K383" s="87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</row>
    <row r="384">
      <c r="A384" s="83"/>
      <c r="B384" s="89"/>
      <c r="C384" s="55"/>
      <c r="D384" s="55"/>
      <c r="E384" s="55"/>
      <c r="F384" s="55"/>
      <c r="G384" s="55"/>
      <c r="H384" s="55"/>
      <c r="I384" s="55"/>
      <c r="J384" s="86"/>
      <c r="K384" s="87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</row>
    <row r="385">
      <c r="A385" s="83"/>
      <c r="B385" s="89"/>
      <c r="C385" s="55"/>
      <c r="D385" s="55"/>
      <c r="E385" s="55"/>
      <c r="F385" s="55"/>
      <c r="G385" s="55"/>
      <c r="H385" s="55"/>
      <c r="I385" s="55"/>
      <c r="J385" s="86"/>
      <c r="K385" s="87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</row>
    <row r="386">
      <c r="A386" s="83"/>
      <c r="B386" s="89"/>
      <c r="C386" s="55"/>
      <c r="D386" s="55"/>
      <c r="E386" s="55"/>
      <c r="F386" s="55"/>
      <c r="G386" s="55"/>
      <c r="H386" s="55"/>
      <c r="I386" s="55"/>
      <c r="J386" s="86"/>
      <c r="K386" s="87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</row>
    <row r="387">
      <c r="A387" s="83"/>
      <c r="B387" s="89"/>
      <c r="C387" s="55"/>
      <c r="D387" s="55"/>
      <c r="E387" s="55"/>
      <c r="F387" s="55"/>
      <c r="G387" s="55"/>
      <c r="H387" s="55"/>
      <c r="I387" s="55"/>
      <c r="J387" s="86"/>
      <c r="K387" s="87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</row>
    <row r="388">
      <c r="A388" s="83"/>
      <c r="B388" s="89"/>
      <c r="C388" s="55"/>
      <c r="D388" s="55"/>
      <c r="E388" s="55"/>
      <c r="F388" s="55"/>
      <c r="G388" s="55"/>
      <c r="H388" s="55"/>
      <c r="I388" s="55"/>
      <c r="J388" s="86"/>
      <c r="K388" s="87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</row>
    <row r="389">
      <c r="A389" s="83"/>
      <c r="B389" s="89"/>
      <c r="C389" s="55"/>
      <c r="D389" s="55"/>
      <c r="E389" s="55"/>
      <c r="F389" s="55"/>
      <c r="G389" s="55"/>
      <c r="H389" s="55"/>
      <c r="I389" s="55"/>
      <c r="J389" s="86"/>
      <c r="K389" s="87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</row>
    <row r="390">
      <c r="A390" s="83"/>
      <c r="B390" s="89"/>
      <c r="C390" s="55"/>
      <c r="D390" s="55"/>
      <c r="E390" s="55"/>
      <c r="F390" s="55"/>
      <c r="G390" s="55"/>
      <c r="H390" s="55"/>
      <c r="I390" s="55"/>
      <c r="J390" s="86"/>
      <c r="K390" s="87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</row>
    <row r="391">
      <c r="A391" s="83"/>
      <c r="B391" s="89"/>
      <c r="C391" s="55"/>
      <c r="D391" s="55"/>
      <c r="E391" s="55"/>
      <c r="F391" s="55"/>
      <c r="G391" s="55"/>
      <c r="H391" s="55"/>
      <c r="I391" s="55"/>
      <c r="J391" s="86"/>
      <c r="K391" s="87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</row>
    <row r="392">
      <c r="A392" s="83"/>
      <c r="B392" s="89"/>
      <c r="C392" s="55"/>
      <c r="D392" s="55"/>
      <c r="E392" s="55"/>
      <c r="F392" s="55"/>
      <c r="G392" s="55"/>
      <c r="H392" s="55"/>
      <c r="I392" s="55"/>
      <c r="J392" s="86"/>
      <c r="K392" s="87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</row>
    <row r="393">
      <c r="A393" s="83"/>
      <c r="B393" s="89"/>
      <c r="C393" s="55"/>
      <c r="D393" s="55"/>
      <c r="E393" s="55"/>
      <c r="F393" s="55"/>
      <c r="G393" s="55"/>
      <c r="H393" s="55"/>
      <c r="I393" s="55"/>
      <c r="J393" s="86"/>
      <c r="K393" s="87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</row>
    <row r="394">
      <c r="A394" s="83"/>
      <c r="B394" s="89"/>
      <c r="C394" s="55"/>
      <c r="D394" s="55"/>
      <c r="E394" s="55"/>
      <c r="F394" s="55"/>
      <c r="G394" s="55"/>
      <c r="H394" s="55"/>
      <c r="I394" s="55"/>
      <c r="J394" s="86"/>
      <c r="K394" s="87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</row>
    <row r="395">
      <c r="A395" s="83"/>
      <c r="B395" s="89"/>
      <c r="C395" s="55"/>
      <c r="D395" s="55"/>
      <c r="E395" s="55"/>
      <c r="F395" s="55"/>
      <c r="G395" s="55"/>
      <c r="H395" s="55"/>
      <c r="I395" s="55"/>
      <c r="J395" s="86"/>
      <c r="K395" s="87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</row>
    <row r="396">
      <c r="A396" s="83"/>
      <c r="B396" s="89"/>
      <c r="C396" s="55"/>
      <c r="D396" s="55"/>
      <c r="E396" s="55"/>
      <c r="F396" s="55"/>
      <c r="G396" s="55"/>
      <c r="H396" s="55"/>
      <c r="I396" s="55"/>
      <c r="J396" s="86"/>
      <c r="K396" s="87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</row>
    <row r="397">
      <c r="A397" s="83"/>
      <c r="B397" s="89"/>
      <c r="C397" s="55"/>
      <c r="D397" s="55"/>
      <c r="E397" s="55"/>
      <c r="F397" s="55"/>
      <c r="G397" s="55"/>
      <c r="H397" s="55"/>
      <c r="I397" s="55"/>
      <c r="J397" s="86"/>
      <c r="K397" s="87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</row>
    <row r="398">
      <c r="A398" s="83"/>
      <c r="B398" s="89"/>
      <c r="C398" s="55"/>
      <c r="D398" s="55"/>
      <c r="E398" s="55"/>
      <c r="F398" s="55"/>
      <c r="G398" s="55"/>
      <c r="H398" s="55"/>
      <c r="I398" s="55"/>
      <c r="J398" s="86"/>
      <c r="K398" s="87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</row>
    <row r="399">
      <c r="A399" s="83"/>
      <c r="B399" s="89"/>
      <c r="C399" s="55"/>
      <c r="D399" s="55"/>
      <c r="E399" s="55"/>
      <c r="F399" s="55"/>
      <c r="G399" s="55"/>
      <c r="H399" s="55"/>
      <c r="I399" s="55"/>
      <c r="J399" s="86"/>
      <c r="K399" s="87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</row>
    <row r="400">
      <c r="A400" s="83"/>
      <c r="B400" s="89"/>
      <c r="C400" s="55"/>
      <c r="D400" s="55"/>
      <c r="E400" s="55"/>
      <c r="F400" s="55"/>
      <c r="G400" s="55"/>
      <c r="H400" s="55"/>
      <c r="I400" s="55"/>
      <c r="J400" s="86"/>
      <c r="K400" s="87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</row>
    <row r="401">
      <c r="A401" s="83"/>
      <c r="B401" s="89"/>
      <c r="C401" s="55"/>
      <c r="D401" s="55"/>
      <c r="E401" s="55"/>
      <c r="F401" s="55"/>
      <c r="G401" s="55"/>
      <c r="H401" s="55"/>
      <c r="I401" s="55"/>
      <c r="J401" s="86"/>
      <c r="K401" s="87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</row>
    <row r="402">
      <c r="A402" s="83"/>
      <c r="B402" s="89"/>
      <c r="C402" s="55"/>
      <c r="D402" s="55"/>
      <c r="E402" s="55"/>
      <c r="F402" s="55"/>
      <c r="G402" s="55"/>
      <c r="H402" s="55"/>
      <c r="I402" s="55"/>
      <c r="J402" s="86"/>
      <c r="K402" s="87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</row>
    <row r="403">
      <c r="A403" s="83"/>
      <c r="B403" s="89"/>
      <c r="C403" s="55"/>
      <c r="D403" s="55"/>
      <c r="E403" s="55"/>
      <c r="F403" s="55"/>
      <c r="G403" s="55"/>
      <c r="H403" s="55"/>
      <c r="I403" s="55"/>
      <c r="J403" s="86"/>
      <c r="K403" s="87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</row>
    <row r="404">
      <c r="A404" s="83"/>
      <c r="B404" s="89"/>
      <c r="C404" s="55"/>
      <c r="D404" s="55"/>
      <c r="E404" s="55"/>
      <c r="F404" s="55"/>
      <c r="G404" s="55"/>
      <c r="H404" s="55"/>
      <c r="I404" s="55"/>
      <c r="J404" s="86"/>
      <c r="K404" s="87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</row>
    <row r="405">
      <c r="A405" s="83"/>
      <c r="B405" s="89"/>
      <c r="C405" s="55"/>
      <c r="D405" s="55"/>
      <c r="E405" s="55"/>
      <c r="F405" s="55"/>
      <c r="G405" s="55"/>
      <c r="H405" s="55"/>
      <c r="I405" s="55"/>
      <c r="J405" s="86"/>
      <c r="K405" s="87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</row>
    <row r="406">
      <c r="A406" s="83"/>
      <c r="B406" s="89"/>
      <c r="C406" s="55"/>
      <c r="D406" s="55"/>
      <c r="E406" s="55"/>
      <c r="F406" s="55"/>
      <c r="G406" s="55"/>
      <c r="H406" s="55"/>
      <c r="I406" s="55"/>
      <c r="J406" s="86"/>
      <c r="K406" s="87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</row>
    <row r="407">
      <c r="A407" s="83"/>
      <c r="B407" s="89"/>
      <c r="C407" s="55"/>
      <c r="D407" s="55"/>
      <c r="E407" s="55"/>
      <c r="F407" s="55"/>
      <c r="G407" s="55"/>
      <c r="H407" s="55"/>
      <c r="I407" s="55"/>
      <c r="J407" s="86"/>
      <c r="K407" s="87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</row>
    <row r="408">
      <c r="A408" s="83"/>
      <c r="B408" s="89"/>
      <c r="C408" s="55"/>
      <c r="D408" s="55"/>
      <c r="E408" s="55"/>
      <c r="F408" s="55"/>
      <c r="G408" s="55"/>
      <c r="H408" s="55"/>
      <c r="I408" s="55"/>
      <c r="J408" s="86"/>
      <c r="K408" s="87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</row>
    <row r="409">
      <c r="A409" s="83"/>
      <c r="B409" s="89"/>
      <c r="C409" s="55"/>
      <c r="D409" s="55"/>
      <c r="E409" s="55"/>
      <c r="F409" s="55"/>
      <c r="G409" s="55"/>
      <c r="H409" s="55"/>
      <c r="I409" s="55"/>
      <c r="J409" s="86"/>
      <c r="K409" s="87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</row>
    <row r="410">
      <c r="A410" s="83"/>
      <c r="B410" s="89"/>
      <c r="C410" s="55"/>
      <c r="D410" s="55"/>
      <c r="E410" s="55"/>
      <c r="F410" s="55"/>
      <c r="G410" s="55"/>
      <c r="H410" s="55"/>
      <c r="I410" s="55"/>
      <c r="J410" s="86"/>
      <c r="K410" s="87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</row>
    <row r="411">
      <c r="A411" s="83"/>
      <c r="B411" s="89"/>
      <c r="C411" s="55"/>
      <c r="D411" s="55"/>
      <c r="E411" s="55"/>
      <c r="F411" s="55"/>
      <c r="G411" s="55"/>
      <c r="H411" s="55"/>
      <c r="I411" s="55"/>
      <c r="J411" s="86"/>
      <c r="K411" s="87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</row>
    <row r="412">
      <c r="A412" s="83"/>
      <c r="B412" s="89"/>
      <c r="C412" s="55"/>
      <c r="D412" s="55"/>
      <c r="E412" s="55"/>
      <c r="F412" s="55"/>
      <c r="G412" s="55"/>
      <c r="H412" s="55"/>
      <c r="I412" s="55"/>
      <c r="J412" s="86"/>
      <c r="K412" s="87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</row>
    <row r="413">
      <c r="A413" s="83"/>
      <c r="B413" s="89"/>
      <c r="C413" s="55"/>
      <c r="D413" s="55"/>
      <c r="E413" s="55"/>
      <c r="F413" s="55"/>
      <c r="G413" s="55"/>
      <c r="H413" s="55"/>
      <c r="I413" s="55"/>
      <c r="J413" s="86"/>
      <c r="K413" s="87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</row>
    <row r="414">
      <c r="A414" s="83"/>
      <c r="B414" s="89"/>
      <c r="C414" s="55"/>
      <c r="D414" s="55"/>
      <c r="E414" s="55"/>
      <c r="F414" s="55"/>
      <c r="G414" s="55"/>
      <c r="H414" s="55"/>
      <c r="I414" s="55"/>
      <c r="J414" s="86"/>
      <c r="K414" s="87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</row>
    <row r="415">
      <c r="A415" s="83"/>
      <c r="B415" s="89"/>
      <c r="C415" s="55"/>
      <c r="D415" s="55"/>
      <c r="E415" s="55"/>
      <c r="F415" s="55"/>
      <c r="G415" s="55"/>
      <c r="H415" s="55"/>
      <c r="I415" s="55"/>
      <c r="J415" s="86"/>
      <c r="K415" s="87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</row>
    <row r="416">
      <c r="A416" s="83"/>
      <c r="B416" s="89"/>
      <c r="C416" s="55"/>
      <c r="D416" s="55"/>
      <c r="E416" s="55"/>
      <c r="F416" s="55"/>
      <c r="G416" s="55"/>
      <c r="H416" s="55"/>
      <c r="I416" s="55"/>
      <c r="J416" s="86"/>
      <c r="K416" s="87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</row>
    <row r="417">
      <c r="A417" s="83"/>
      <c r="B417" s="89"/>
      <c r="C417" s="55"/>
      <c r="D417" s="55"/>
      <c r="E417" s="55"/>
      <c r="F417" s="55"/>
      <c r="G417" s="55"/>
      <c r="H417" s="55"/>
      <c r="I417" s="55"/>
      <c r="J417" s="86"/>
      <c r="K417" s="87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</row>
    <row r="418">
      <c r="A418" s="83"/>
      <c r="B418" s="89"/>
      <c r="C418" s="55"/>
      <c r="D418" s="55"/>
      <c r="E418" s="55"/>
      <c r="F418" s="55"/>
      <c r="G418" s="55"/>
      <c r="H418" s="55"/>
      <c r="I418" s="55"/>
      <c r="J418" s="86"/>
      <c r="K418" s="87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</row>
    <row r="419">
      <c r="A419" s="83"/>
      <c r="B419" s="89"/>
      <c r="C419" s="55"/>
      <c r="D419" s="55"/>
      <c r="E419" s="55"/>
      <c r="F419" s="55"/>
      <c r="G419" s="55"/>
      <c r="H419" s="55"/>
      <c r="I419" s="55"/>
      <c r="J419" s="86"/>
      <c r="K419" s="87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</row>
    <row r="420">
      <c r="A420" s="83"/>
      <c r="B420" s="89"/>
      <c r="C420" s="55"/>
      <c r="D420" s="55"/>
      <c r="E420" s="55"/>
      <c r="F420" s="55"/>
      <c r="G420" s="55"/>
      <c r="H420" s="55"/>
      <c r="I420" s="55"/>
      <c r="J420" s="86"/>
      <c r="K420" s="87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</row>
    <row r="421">
      <c r="A421" s="83"/>
      <c r="B421" s="89"/>
      <c r="C421" s="55"/>
      <c r="D421" s="55"/>
      <c r="E421" s="55"/>
      <c r="F421" s="55"/>
      <c r="G421" s="55"/>
      <c r="H421" s="55"/>
      <c r="I421" s="55"/>
      <c r="J421" s="86"/>
      <c r="K421" s="87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</row>
    <row r="422">
      <c r="A422" s="83"/>
      <c r="B422" s="89"/>
      <c r="C422" s="55"/>
      <c r="D422" s="55"/>
      <c r="E422" s="55"/>
      <c r="F422" s="55"/>
      <c r="G422" s="55"/>
      <c r="H422" s="55"/>
      <c r="I422" s="55"/>
      <c r="J422" s="86"/>
      <c r="K422" s="87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</row>
    <row r="423">
      <c r="A423" s="83"/>
      <c r="B423" s="89"/>
      <c r="C423" s="55"/>
      <c r="D423" s="55"/>
      <c r="E423" s="55"/>
      <c r="F423" s="55"/>
      <c r="G423" s="55"/>
      <c r="H423" s="55"/>
      <c r="I423" s="55"/>
      <c r="J423" s="86"/>
      <c r="K423" s="87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</row>
    <row r="424">
      <c r="A424" s="83"/>
      <c r="B424" s="89"/>
      <c r="C424" s="55"/>
      <c r="D424" s="55"/>
      <c r="E424" s="55"/>
      <c r="F424" s="55"/>
      <c r="G424" s="55"/>
      <c r="H424" s="55"/>
      <c r="I424" s="55"/>
      <c r="J424" s="86"/>
      <c r="K424" s="87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</row>
    <row r="425">
      <c r="A425" s="83"/>
      <c r="B425" s="89"/>
      <c r="C425" s="55"/>
      <c r="D425" s="55"/>
      <c r="E425" s="55"/>
      <c r="F425" s="55"/>
      <c r="G425" s="55"/>
      <c r="H425" s="55"/>
      <c r="I425" s="55"/>
      <c r="J425" s="86"/>
      <c r="K425" s="87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</row>
    <row r="426">
      <c r="A426" s="83"/>
      <c r="B426" s="89"/>
      <c r="C426" s="55"/>
      <c r="D426" s="55"/>
      <c r="E426" s="55"/>
      <c r="F426" s="55"/>
      <c r="G426" s="55"/>
      <c r="H426" s="55"/>
      <c r="I426" s="55"/>
      <c r="J426" s="86"/>
      <c r="K426" s="87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</row>
    <row r="427">
      <c r="A427" s="83"/>
      <c r="B427" s="89"/>
      <c r="C427" s="55"/>
      <c r="D427" s="55"/>
      <c r="E427" s="55"/>
      <c r="F427" s="55"/>
      <c r="G427" s="55"/>
      <c r="H427" s="55"/>
      <c r="I427" s="55"/>
      <c r="J427" s="86"/>
      <c r="K427" s="87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</row>
    <row r="428">
      <c r="A428" s="83"/>
      <c r="B428" s="89"/>
      <c r="C428" s="55"/>
      <c r="D428" s="55"/>
      <c r="E428" s="55"/>
      <c r="F428" s="55"/>
      <c r="G428" s="55"/>
      <c r="H428" s="55"/>
      <c r="I428" s="55"/>
      <c r="J428" s="86"/>
      <c r="K428" s="87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</row>
    <row r="429">
      <c r="A429" s="83"/>
      <c r="B429" s="89"/>
      <c r="C429" s="55"/>
      <c r="D429" s="55"/>
      <c r="E429" s="55"/>
      <c r="F429" s="55"/>
      <c r="G429" s="55"/>
      <c r="H429" s="55"/>
      <c r="I429" s="55"/>
      <c r="J429" s="86"/>
      <c r="K429" s="87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</row>
    <row r="430">
      <c r="A430" s="83"/>
      <c r="B430" s="89"/>
      <c r="C430" s="55"/>
      <c r="D430" s="55"/>
      <c r="E430" s="55"/>
      <c r="F430" s="55"/>
      <c r="G430" s="55"/>
      <c r="H430" s="55"/>
      <c r="I430" s="55"/>
      <c r="J430" s="86"/>
      <c r="K430" s="87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</row>
    <row r="431">
      <c r="A431" s="83"/>
      <c r="B431" s="89"/>
      <c r="C431" s="55"/>
      <c r="D431" s="55"/>
      <c r="E431" s="55"/>
      <c r="F431" s="55"/>
      <c r="G431" s="55"/>
      <c r="H431" s="55"/>
      <c r="I431" s="55"/>
      <c r="J431" s="86"/>
      <c r="K431" s="87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</row>
    <row r="432">
      <c r="A432" s="83"/>
      <c r="B432" s="89"/>
      <c r="C432" s="55"/>
      <c r="D432" s="55"/>
      <c r="E432" s="55"/>
      <c r="F432" s="55"/>
      <c r="G432" s="55"/>
      <c r="H432" s="55"/>
      <c r="I432" s="55"/>
      <c r="J432" s="86"/>
      <c r="K432" s="87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</row>
    <row r="433">
      <c r="A433" s="83"/>
      <c r="B433" s="89"/>
      <c r="C433" s="55"/>
      <c r="D433" s="55"/>
      <c r="E433" s="55"/>
      <c r="F433" s="55"/>
      <c r="G433" s="55"/>
      <c r="H433" s="55"/>
      <c r="I433" s="55"/>
      <c r="J433" s="86"/>
      <c r="K433" s="87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</row>
    <row r="434">
      <c r="A434" s="83"/>
      <c r="B434" s="89"/>
      <c r="C434" s="55"/>
      <c r="D434" s="55"/>
      <c r="E434" s="55"/>
      <c r="F434" s="55"/>
      <c r="G434" s="55"/>
      <c r="H434" s="55"/>
      <c r="I434" s="55"/>
      <c r="J434" s="86"/>
      <c r="K434" s="87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</row>
    <row r="435">
      <c r="A435" s="83"/>
      <c r="B435" s="89"/>
      <c r="C435" s="55"/>
      <c r="D435" s="55"/>
      <c r="E435" s="55"/>
      <c r="F435" s="55"/>
      <c r="G435" s="55"/>
      <c r="H435" s="55"/>
      <c r="I435" s="55"/>
      <c r="J435" s="86"/>
      <c r="K435" s="87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</row>
    <row r="436">
      <c r="A436" s="83"/>
      <c r="B436" s="89"/>
      <c r="C436" s="55"/>
      <c r="D436" s="55"/>
      <c r="E436" s="55"/>
      <c r="F436" s="55"/>
      <c r="G436" s="55"/>
      <c r="H436" s="55"/>
      <c r="I436" s="55"/>
      <c r="J436" s="86"/>
      <c r="K436" s="87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</row>
    <row r="437">
      <c r="A437" s="83"/>
      <c r="B437" s="89"/>
      <c r="C437" s="55"/>
      <c r="D437" s="55"/>
      <c r="E437" s="55"/>
      <c r="F437" s="55"/>
      <c r="G437" s="55"/>
      <c r="H437" s="55"/>
      <c r="I437" s="55"/>
      <c r="J437" s="86"/>
      <c r="K437" s="87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</row>
    <row r="438">
      <c r="A438" s="83"/>
      <c r="B438" s="89"/>
      <c r="C438" s="55"/>
      <c r="D438" s="55"/>
      <c r="E438" s="55"/>
      <c r="F438" s="55"/>
      <c r="G438" s="55"/>
      <c r="H438" s="55"/>
      <c r="I438" s="55"/>
      <c r="J438" s="86"/>
      <c r="K438" s="87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</row>
    <row r="439">
      <c r="A439" s="83"/>
      <c r="B439" s="89"/>
      <c r="C439" s="55"/>
      <c r="D439" s="55"/>
      <c r="E439" s="55"/>
      <c r="F439" s="55"/>
      <c r="G439" s="55"/>
      <c r="H439" s="55"/>
      <c r="I439" s="55"/>
      <c r="J439" s="86"/>
      <c r="K439" s="87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</row>
    <row r="440">
      <c r="A440" s="83"/>
      <c r="B440" s="89"/>
      <c r="C440" s="55"/>
      <c r="D440" s="55"/>
      <c r="E440" s="55"/>
      <c r="F440" s="55"/>
      <c r="G440" s="55"/>
      <c r="H440" s="55"/>
      <c r="I440" s="55"/>
      <c r="J440" s="86"/>
      <c r="K440" s="87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</row>
    <row r="441">
      <c r="A441" s="83"/>
      <c r="B441" s="89"/>
      <c r="C441" s="55"/>
      <c r="D441" s="55"/>
      <c r="E441" s="55"/>
      <c r="F441" s="55"/>
      <c r="G441" s="55"/>
      <c r="H441" s="55"/>
      <c r="I441" s="55"/>
      <c r="J441" s="86"/>
      <c r="K441" s="87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</row>
    <row r="442">
      <c r="A442" s="83"/>
      <c r="B442" s="89"/>
      <c r="C442" s="55"/>
      <c r="D442" s="55"/>
      <c r="E442" s="55"/>
      <c r="F442" s="55"/>
      <c r="G442" s="55"/>
      <c r="H442" s="55"/>
      <c r="I442" s="55"/>
      <c r="J442" s="86"/>
      <c r="K442" s="87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</row>
    <row r="443">
      <c r="A443" s="83"/>
      <c r="B443" s="89"/>
      <c r="C443" s="55"/>
      <c r="D443" s="55"/>
      <c r="E443" s="55"/>
      <c r="F443" s="55"/>
      <c r="G443" s="55"/>
      <c r="H443" s="55"/>
      <c r="I443" s="55"/>
      <c r="J443" s="86"/>
      <c r="K443" s="87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</row>
    <row r="444">
      <c r="A444" s="83"/>
      <c r="B444" s="89"/>
      <c r="C444" s="55"/>
      <c r="D444" s="55"/>
      <c r="E444" s="55"/>
      <c r="F444" s="55"/>
      <c r="G444" s="55"/>
      <c r="H444" s="55"/>
      <c r="I444" s="55"/>
      <c r="J444" s="86"/>
      <c r="K444" s="87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</row>
    <row r="445">
      <c r="A445" s="83"/>
      <c r="B445" s="89"/>
      <c r="C445" s="55"/>
      <c r="D445" s="55"/>
      <c r="E445" s="55"/>
      <c r="F445" s="55"/>
      <c r="G445" s="55"/>
      <c r="H445" s="55"/>
      <c r="I445" s="55"/>
      <c r="J445" s="86"/>
      <c r="K445" s="87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</row>
    <row r="446">
      <c r="A446" s="83"/>
      <c r="B446" s="89"/>
      <c r="C446" s="55"/>
      <c r="D446" s="55"/>
      <c r="E446" s="55"/>
      <c r="F446" s="55"/>
      <c r="G446" s="55"/>
      <c r="H446" s="55"/>
      <c r="I446" s="55"/>
      <c r="J446" s="86"/>
      <c r="K446" s="87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</row>
    <row r="447">
      <c r="A447" s="83"/>
      <c r="B447" s="89"/>
      <c r="C447" s="55"/>
      <c r="D447" s="55"/>
      <c r="E447" s="55"/>
      <c r="F447" s="55"/>
      <c r="G447" s="55"/>
      <c r="H447" s="55"/>
      <c r="I447" s="55"/>
      <c r="J447" s="86"/>
      <c r="K447" s="87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</row>
    <row r="448">
      <c r="A448" s="83"/>
      <c r="B448" s="89"/>
      <c r="C448" s="55"/>
      <c r="D448" s="55"/>
      <c r="E448" s="55"/>
      <c r="F448" s="55"/>
      <c r="G448" s="55"/>
      <c r="H448" s="55"/>
      <c r="I448" s="55"/>
      <c r="J448" s="86"/>
      <c r="K448" s="87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</row>
    <row r="449">
      <c r="A449" s="83"/>
      <c r="B449" s="89"/>
      <c r="C449" s="55"/>
      <c r="D449" s="55"/>
      <c r="E449" s="55"/>
      <c r="F449" s="55"/>
      <c r="G449" s="55"/>
      <c r="H449" s="55"/>
      <c r="I449" s="55"/>
      <c r="J449" s="86"/>
      <c r="K449" s="87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</row>
    <row r="450">
      <c r="A450" s="83"/>
      <c r="B450" s="89"/>
      <c r="C450" s="55"/>
      <c r="D450" s="55"/>
      <c r="E450" s="55"/>
      <c r="F450" s="55"/>
      <c r="G450" s="55"/>
      <c r="H450" s="55"/>
      <c r="I450" s="55"/>
      <c r="J450" s="86"/>
      <c r="K450" s="87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</row>
    <row r="451">
      <c r="A451" s="83"/>
      <c r="B451" s="89"/>
      <c r="C451" s="55"/>
      <c r="D451" s="55"/>
      <c r="E451" s="55"/>
      <c r="F451" s="55"/>
      <c r="G451" s="55"/>
      <c r="H451" s="55"/>
      <c r="I451" s="55"/>
      <c r="J451" s="86"/>
      <c r="K451" s="87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</row>
    <row r="452">
      <c r="A452" s="83"/>
      <c r="B452" s="89"/>
      <c r="C452" s="55"/>
      <c r="D452" s="55"/>
      <c r="E452" s="55"/>
      <c r="F452" s="55"/>
      <c r="G452" s="55"/>
      <c r="H452" s="55"/>
      <c r="I452" s="55"/>
      <c r="J452" s="86"/>
      <c r="K452" s="87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</row>
    <row r="453">
      <c r="A453" s="83"/>
      <c r="B453" s="89"/>
      <c r="C453" s="55"/>
      <c r="D453" s="55"/>
      <c r="E453" s="55"/>
      <c r="F453" s="55"/>
      <c r="G453" s="55"/>
      <c r="H453" s="55"/>
      <c r="I453" s="55"/>
      <c r="J453" s="86"/>
      <c r="K453" s="87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</row>
    <row r="454">
      <c r="A454" s="83"/>
      <c r="B454" s="89"/>
      <c r="C454" s="55"/>
      <c r="D454" s="55"/>
      <c r="E454" s="55"/>
      <c r="F454" s="55"/>
      <c r="G454" s="55"/>
      <c r="H454" s="55"/>
      <c r="I454" s="55"/>
      <c r="J454" s="86"/>
      <c r="K454" s="87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</row>
    <row r="455">
      <c r="A455" s="83"/>
      <c r="B455" s="89"/>
      <c r="C455" s="55"/>
      <c r="D455" s="55"/>
      <c r="E455" s="55"/>
      <c r="F455" s="55"/>
      <c r="G455" s="55"/>
      <c r="H455" s="55"/>
      <c r="I455" s="55"/>
      <c r="J455" s="86"/>
      <c r="K455" s="87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</row>
    <row r="456">
      <c r="A456" s="83"/>
      <c r="B456" s="89"/>
      <c r="C456" s="55"/>
      <c r="D456" s="55"/>
      <c r="E456" s="55"/>
      <c r="F456" s="55"/>
      <c r="G456" s="55"/>
      <c r="H456" s="55"/>
      <c r="I456" s="55"/>
      <c r="J456" s="86"/>
      <c r="K456" s="87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</row>
    <row r="457">
      <c r="A457" s="83"/>
      <c r="B457" s="89"/>
      <c r="C457" s="55"/>
      <c r="D457" s="55"/>
      <c r="E457" s="55"/>
      <c r="F457" s="55"/>
      <c r="G457" s="55"/>
      <c r="H457" s="55"/>
      <c r="I457" s="55"/>
      <c r="J457" s="86"/>
      <c r="K457" s="87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</row>
    <row r="458">
      <c r="A458" s="83"/>
      <c r="B458" s="89"/>
      <c r="C458" s="55"/>
      <c r="D458" s="55"/>
      <c r="E458" s="55"/>
      <c r="F458" s="55"/>
      <c r="G458" s="55"/>
      <c r="H458" s="55"/>
      <c r="I458" s="55"/>
      <c r="J458" s="86"/>
      <c r="K458" s="87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</row>
    <row r="459">
      <c r="A459" s="83"/>
      <c r="B459" s="89"/>
      <c r="C459" s="55"/>
      <c r="D459" s="55"/>
      <c r="E459" s="55"/>
      <c r="F459" s="55"/>
      <c r="G459" s="55"/>
      <c r="H459" s="55"/>
      <c r="I459" s="55"/>
      <c r="J459" s="86"/>
      <c r="K459" s="87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</row>
    <row r="460">
      <c r="A460" s="83"/>
      <c r="B460" s="89"/>
      <c r="C460" s="55"/>
      <c r="D460" s="55"/>
      <c r="E460" s="55"/>
      <c r="F460" s="55"/>
      <c r="G460" s="55"/>
      <c r="H460" s="55"/>
      <c r="I460" s="55"/>
      <c r="J460" s="86"/>
      <c r="K460" s="87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</row>
    <row r="461">
      <c r="A461" s="83"/>
      <c r="B461" s="89"/>
      <c r="C461" s="55"/>
      <c r="D461" s="55"/>
      <c r="E461" s="55"/>
      <c r="F461" s="55"/>
      <c r="G461" s="55"/>
      <c r="H461" s="55"/>
      <c r="I461" s="55"/>
      <c r="J461" s="86"/>
      <c r="K461" s="87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</row>
    <row r="462">
      <c r="A462" s="83"/>
      <c r="B462" s="89"/>
      <c r="C462" s="55"/>
      <c r="D462" s="55"/>
      <c r="E462" s="55"/>
      <c r="F462" s="55"/>
      <c r="G462" s="55"/>
      <c r="H462" s="55"/>
      <c r="I462" s="55"/>
      <c r="J462" s="86"/>
      <c r="K462" s="87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</row>
    <row r="463">
      <c r="A463" s="83"/>
      <c r="B463" s="89"/>
      <c r="C463" s="55"/>
      <c r="D463" s="55"/>
      <c r="E463" s="55"/>
      <c r="F463" s="55"/>
      <c r="G463" s="55"/>
      <c r="H463" s="55"/>
      <c r="I463" s="55"/>
      <c r="J463" s="86"/>
      <c r="K463" s="87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</row>
    <row r="464">
      <c r="A464" s="83"/>
      <c r="B464" s="89"/>
      <c r="C464" s="55"/>
      <c r="D464" s="55"/>
      <c r="E464" s="55"/>
      <c r="F464" s="55"/>
      <c r="G464" s="55"/>
      <c r="H464" s="55"/>
      <c r="I464" s="55"/>
      <c r="J464" s="86"/>
      <c r="K464" s="87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</row>
    <row r="465">
      <c r="A465" s="83"/>
      <c r="B465" s="89"/>
      <c r="C465" s="55"/>
      <c r="D465" s="55"/>
      <c r="E465" s="55"/>
      <c r="F465" s="55"/>
      <c r="G465" s="55"/>
      <c r="H465" s="55"/>
      <c r="I465" s="55"/>
      <c r="J465" s="86"/>
      <c r="K465" s="87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</row>
    <row r="466">
      <c r="A466" s="83"/>
      <c r="B466" s="89"/>
      <c r="C466" s="55"/>
      <c r="D466" s="55"/>
      <c r="E466" s="55"/>
      <c r="F466" s="55"/>
      <c r="G466" s="55"/>
      <c r="H466" s="55"/>
      <c r="I466" s="55"/>
      <c r="J466" s="86"/>
      <c r="K466" s="87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</row>
    <row r="467">
      <c r="A467" s="83"/>
      <c r="B467" s="89"/>
      <c r="C467" s="55"/>
      <c r="D467" s="55"/>
      <c r="E467" s="55"/>
      <c r="F467" s="55"/>
      <c r="G467" s="55"/>
      <c r="H467" s="55"/>
      <c r="I467" s="55"/>
      <c r="J467" s="86"/>
      <c r="K467" s="87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</row>
    <row r="468">
      <c r="A468" s="83"/>
      <c r="B468" s="89"/>
      <c r="C468" s="55"/>
      <c r="D468" s="55"/>
      <c r="E468" s="55"/>
      <c r="F468" s="55"/>
      <c r="G468" s="55"/>
      <c r="H468" s="55"/>
      <c r="I468" s="55"/>
      <c r="J468" s="86"/>
      <c r="K468" s="87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</row>
    <row r="469">
      <c r="A469" s="83"/>
      <c r="B469" s="89"/>
      <c r="C469" s="55"/>
      <c r="D469" s="55"/>
      <c r="E469" s="55"/>
      <c r="F469" s="55"/>
      <c r="G469" s="55"/>
      <c r="H469" s="55"/>
      <c r="I469" s="55"/>
      <c r="J469" s="86"/>
      <c r="K469" s="87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</row>
    <row r="470">
      <c r="A470" s="83"/>
      <c r="B470" s="89"/>
      <c r="C470" s="55"/>
      <c r="D470" s="55"/>
      <c r="E470" s="55"/>
      <c r="F470" s="55"/>
      <c r="G470" s="55"/>
      <c r="H470" s="55"/>
      <c r="I470" s="55"/>
      <c r="J470" s="86"/>
      <c r="K470" s="87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</row>
    <row r="471">
      <c r="A471" s="83"/>
      <c r="B471" s="89"/>
      <c r="C471" s="55"/>
      <c r="D471" s="55"/>
      <c r="E471" s="55"/>
      <c r="F471" s="55"/>
      <c r="G471" s="55"/>
      <c r="H471" s="55"/>
      <c r="I471" s="55"/>
      <c r="J471" s="86"/>
      <c r="K471" s="87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</row>
    <row r="472">
      <c r="A472" s="83"/>
      <c r="B472" s="89"/>
      <c r="C472" s="55"/>
      <c r="D472" s="55"/>
      <c r="E472" s="55"/>
      <c r="F472" s="55"/>
      <c r="G472" s="55"/>
      <c r="H472" s="55"/>
      <c r="I472" s="55"/>
      <c r="J472" s="86"/>
      <c r="K472" s="87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</row>
    <row r="473">
      <c r="A473" s="83"/>
      <c r="B473" s="89"/>
      <c r="C473" s="55"/>
      <c r="D473" s="55"/>
      <c r="E473" s="55"/>
      <c r="F473" s="55"/>
      <c r="G473" s="55"/>
      <c r="H473" s="55"/>
      <c r="I473" s="55"/>
      <c r="J473" s="86"/>
      <c r="K473" s="87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</row>
    <row r="474">
      <c r="A474" s="83"/>
      <c r="B474" s="89"/>
      <c r="C474" s="55"/>
      <c r="D474" s="55"/>
      <c r="E474" s="55"/>
      <c r="F474" s="55"/>
      <c r="G474" s="55"/>
      <c r="H474" s="55"/>
      <c r="I474" s="55"/>
      <c r="J474" s="86"/>
      <c r="K474" s="87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</row>
    <row r="475">
      <c r="A475" s="83"/>
      <c r="B475" s="89"/>
      <c r="C475" s="55"/>
      <c r="D475" s="55"/>
      <c r="E475" s="55"/>
      <c r="F475" s="55"/>
      <c r="G475" s="55"/>
      <c r="H475" s="55"/>
      <c r="I475" s="55"/>
      <c r="J475" s="86"/>
      <c r="K475" s="87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</row>
    <row r="476">
      <c r="A476" s="83"/>
      <c r="B476" s="89"/>
      <c r="C476" s="55"/>
      <c r="D476" s="55"/>
      <c r="E476" s="55"/>
      <c r="F476" s="55"/>
      <c r="G476" s="55"/>
      <c r="H476" s="55"/>
      <c r="I476" s="55"/>
      <c r="J476" s="86"/>
      <c r="K476" s="87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</row>
    <row r="477">
      <c r="A477" s="83"/>
      <c r="B477" s="89"/>
      <c r="C477" s="55"/>
      <c r="D477" s="55"/>
      <c r="E477" s="55"/>
      <c r="F477" s="55"/>
      <c r="G477" s="55"/>
      <c r="H477" s="55"/>
      <c r="I477" s="55"/>
      <c r="J477" s="86"/>
      <c r="K477" s="87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</row>
    <row r="478">
      <c r="A478" s="83"/>
      <c r="B478" s="89"/>
      <c r="C478" s="55"/>
      <c r="D478" s="55"/>
      <c r="E478" s="55"/>
      <c r="F478" s="55"/>
      <c r="G478" s="55"/>
      <c r="H478" s="55"/>
      <c r="I478" s="55"/>
      <c r="J478" s="86"/>
      <c r="K478" s="87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</row>
    <row r="479">
      <c r="A479" s="83"/>
      <c r="B479" s="89"/>
      <c r="C479" s="55"/>
      <c r="D479" s="55"/>
      <c r="E479" s="55"/>
      <c r="F479" s="55"/>
      <c r="G479" s="55"/>
      <c r="H479" s="55"/>
      <c r="I479" s="55"/>
      <c r="J479" s="86"/>
      <c r="K479" s="87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</row>
    <row r="480">
      <c r="A480" s="83"/>
      <c r="B480" s="89"/>
      <c r="C480" s="55"/>
      <c r="D480" s="55"/>
      <c r="E480" s="55"/>
      <c r="F480" s="55"/>
      <c r="G480" s="55"/>
      <c r="H480" s="55"/>
      <c r="I480" s="55"/>
      <c r="J480" s="86"/>
      <c r="K480" s="87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</row>
    <row r="481">
      <c r="A481" s="83"/>
      <c r="B481" s="89"/>
      <c r="C481" s="55"/>
      <c r="D481" s="55"/>
      <c r="E481" s="55"/>
      <c r="F481" s="55"/>
      <c r="G481" s="55"/>
      <c r="H481" s="55"/>
      <c r="I481" s="55"/>
      <c r="J481" s="86"/>
      <c r="K481" s="87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</row>
    <row r="482">
      <c r="A482" s="83"/>
      <c r="B482" s="89"/>
      <c r="C482" s="55"/>
      <c r="D482" s="55"/>
      <c r="E482" s="55"/>
      <c r="F482" s="55"/>
      <c r="G482" s="55"/>
      <c r="H482" s="55"/>
      <c r="I482" s="55"/>
      <c r="J482" s="86"/>
      <c r="K482" s="87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</row>
    <row r="483">
      <c r="A483" s="83"/>
      <c r="B483" s="89"/>
      <c r="C483" s="55"/>
      <c r="D483" s="55"/>
      <c r="E483" s="55"/>
      <c r="F483" s="55"/>
      <c r="G483" s="55"/>
      <c r="H483" s="55"/>
      <c r="I483" s="55"/>
      <c r="J483" s="86"/>
      <c r="K483" s="87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</row>
    <row r="484">
      <c r="A484" s="83"/>
      <c r="B484" s="89"/>
      <c r="C484" s="55"/>
      <c r="D484" s="55"/>
      <c r="E484" s="55"/>
      <c r="F484" s="55"/>
      <c r="G484" s="55"/>
      <c r="H484" s="55"/>
      <c r="I484" s="55"/>
      <c r="J484" s="86"/>
      <c r="K484" s="87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</row>
    <row r="485">
      <c r="A485" s="83"/>
      <c r="B485" s="89"/>
      <c r="C485" s="55"/>
      <c r="D485" s="55"/>
      <c r="E485" s="55"/>
      <c r="F485" s="55"/>
      <c r="G485" s="55"/>
      <c r="H485" s="55"/>
      <c r="I485" s="55"/>
      <c r="J485" s="86"/>
      <c r="K485" s="87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</row>
    <row r="486">
      <c r="A486" s="83"/>
      <c r="B486" s="89"/>
      <c r="C486" s="55"/>
      <c r="D486" s="55"/>
      <c r="E486" s="55"/>
      <c r="F486" s="55"/>
      <c r="G486" s="55"/>
      <c r="H486" s="55"/>
      <c r="I486" s="55"/>
      <c r="J486" s="86"/>
      <c r="K486" s="87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</row>
    <row r="487">
      <c r="A487" s="83"/>
      <c r="B487" s="89"/>
      <c r="C487" s="55"/>
      <c r="D487" s="55"/>
      <c r="E487" s="55"/>
      <c r="F487" s="55"/>
      <c r="G487" s="55"/>
      <c r="H487" s="55"/>
      <c r="I487" s="55"/>
      <c r="J487" s="86"/>
      <c r="K487" s="87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</row>
    <row r="488">
      <c r="A488" s="83"/>
      <c r="B488" s="89"/>
      <c r="C488" s="55"/>
      <c r="D488" s="55"/>
      <c r="E488" s="55"/>
      <c r="F488" s="55"/>
      <c r="G488" s="55"/>
      <c r="H488" s="55"/>
      <c r="I488" s="55"/>
      <c r="J488" s="86"/>
      <c r="K488" s="87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</row>
    <row r="489">
      <c r="A489" s="83"/>
      <c r="B489" s="89"/>
      <c r="C489" s="55"/>
      <c r="D489" s="55"/>
      <c r="E489" s="55"/>
      <c r="F489" s="55"/>
      <c r="G489" s="55"/>
      <c r="H489" s="55"/>
      <c r="I489" s="55"/>
      <c r="J489" s="86"/>
      <c r="K489" s="87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</row>
    <row r="490">
      <c r="A490" s="83"/>
      <c r="B490" s="89"/>
      <c r="C490" s="55"/>
      <c r="D490" s="55"/>
      <c r="E490" s="55"/>
      <c r="F490" s="55"/>
      <c r="G490" s="55"/>
      <c r="H490" s="55"/>
      <c r="I490" s="55"/>
      <c r="J490" s="86"/>
      <c r="K490" s="87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</row>
    <row r="491">
      <c r="A491" s="83"/>
      <c r="B491" s="89"/>
      <c r="C491" s="55"/>
      <c r="D491" s="55"/>
      <c r="E491" s="55"/>
      <c r="F491" s="55"/>
      <c r="G491" s="55"/>
      <c r="H491" s="55"/>
      <c r="I491" s="55"/>
      <c r="J491" s="86"/>
      <c r="K491" s="87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</row>
    <row r="492">
      <c r="A492" s="83"/>
      <c r="B492" s="89"/>
      <c r="C492" s="55"/>
      <c r="D492" s="55"/>
      <c r="E492" s="55"/>
      <c r="F492" s="55"/>
      <c r="G492" s="55"/>
      <c r="H492" s="55"/>
      <c r="I492" s="55"/>
      <c r="J492" s="86"/>
      <c r="K492" s="87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</row>
    <row r="493">
      <c r="A493" s="83"/>
      <c r="B493" s="89"/>
      <c r="C493" s="55"/>
      <c r="D493" s="55"/>
      <c r="E493" s="55"/>
      <c r="F493" s="55"/>
      <c r="G493" s="55"/>
      <c r="H493" s="55"/>
      <c r="I493" s="55"/>
      <c r="J493" s="86"/>
      <c r="K493" s="87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</row>
    <row r="494">
      <c r="A494" s="83"/>
      <c r="B494" s="89"/>
      <c r="C494" s="55"/>
      <c r="D494" s="55"/>
      <c r="E494" s="55"/>
      <c r="F494" s="55"/>
      <c r="G494" s="55"/>
      <c r="H494" s="55"/>
      <c r="I494" s="55"/>
      <c r="J494" s="86"/>
      <c r="K494" s="87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</row>
    <row r="495">
      <c r="A495" s="83"/>
      <c r="B495" s="89"/>
      <c r="C495" s="55"/>
      <c r="D495" s="55"/>
      <c r="E495" s="55"/>
      <c r="F495" s="55"/>
      <c r="G495" s="55"/>
      <c r="H495" s="55"/>
      <c r="I495" s="55"/>
      <c r="J495" s="86"/>
      <c r="K495" s="87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</row>
    <row r="496">
      <c r="A496" s="83"/>
      <c r="B496" s="89"/>
      <c r="C496" s="55"/>
      <c r="D496" s="55"/>
      <c r="E496" s="55"/>
      <c r="F496" s="55"/>
      <c r="G496" s="55"/>
      <c r="H496" s="55"/>
      <c r="I496" s="55"/>
      <c r="J496" s="86"/>
      <c r="K496" s="87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</row>
    <row r="497">
      <c r="A497" s="83"/>
      <c r="B497" s="89"/>
      <c r="C497" s="55"/>
      <c r="D497" s="55"/>
      <c r="E497" s="55"/>
      <c r="F497" s="55"/>
      <c r="G497" s="55"/>
      <c r="H497" s="55"/>
      <c r="I497" s="55"/>
      <c r="J497" s="86"/>
      <c r="K497" s="87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</row>
    <row r="498">
      <c r="A498" s="83"/>
      <c r="B498" s="89"/>
      <c r="C498" s="55"/>
      <c r="D498" s="55"/>
      <c r="E498" s="55"/>
      <c r="F498" s="55"/>
      <c r="G498" s="55"/>
      <c r="H498" s="55"/>
      <c r="I498" s="55"/>
      <c r="J498" s="86"/>
      <c r="K498" s="87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</row>
    <row r="499">
      <c r="A499" s="83"/>
      <c r="B499" s="89"/>
      <c r="C499" s="55"/>
      <c r="D499" s="55"/>
      <c r="E499" s="55"/>
      <c r="F499" s="55"/>
      <c r="G499" s="55"/>
      <c r="H499" s="55"/>
      <c r="I499" s="55"/>
      <c r="J499" s="86"/>
      <c r="K499" s="87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</row>
    <row r="500">
      <c r="A500" s="83"/>
      <c r="B500" s="89"/>
      <c r="C500" s="55"/>
      <c r="D500" s="55"/>
      <c r="E500" s="55"/>
      <c r="F500" s="55"/>
      <c r="G500" s="55"/>
      <c r="H500" s="55"/>
      <c r="I500" s="55"/>
      <c r="J500" s="86"/>
      <c r="K500" s="87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</row>
    <row r="501">
      <c r="A501" s="83"/>
      <c r="B501" s="89"/>
      <c r="C501" s="55"/>
      <c r="D501" s="55"/>
      <c r="E501" s="55"/>
      <c r="F501" s="55"/>
      <c r="G501" s="55"/>
      <c r="H501" s="55"/>
      <c r="I501" s="55"/>
      <c r="J501" s="86"/>
      <c r="K501" s="87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</row>
    <row r="502">
      <c r="A502" s="83"/>
      <c r="B502" s="89"/>
      <c r="C502" s="55"/>
      <c r="D502" s="55"/>
      <c r="E502" s="55"/>
      <c r="F502" s="55"/>
      <c r="G502" s="55"/>
      <c r="H502" s="55"/>
      <c r="I502" s="55"/>
      <c r="J502" s="86"/>
      <c r="K502" s="87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</row>
    <row r="503">
      <c r="A503" s="83"/>
      <c r="B503" s="89"/>
      <c r="C503" s="55"/>
      <c r="D503" s="55"/>
      <c r="E503" s="55"/>
      <c r="F503" s="55"/>
      <c r="G503" s="55"/>
      <c r="H503" s="55"/>
      <c r="I503" s="55"/>
      <c r="J503" s="86"/>
      <c r="K503" s="87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</row>
    <row r="504">
      <c r="A504" s="83"/>
      <c r="B504" s="89"/>
      <c r="C504" s="55"/>
      <c r="D504" s="55"/>
      <c r="E504" s="55"/>
      <c r="F504" s="55"/>
      <c r="G504" s="55"/>
      <c r="H504" s="55"/>
      <c r="I504" s="55"/>
      <c r="J504" s="86"/>
      <c r="K504" s="87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</row>
    <row r="505">
      <c r="A505" s="83"/>
      <c r="B505" s="89"/>
      <c r="C505" s="55"/>
      <c r="D505" s="55"/>
      <c r="E505" s="55"/>
      <c r="F505" s="55"/>
      <c r="G505" s="55"/>
      <c r="H505" s="55"/>
      <c r="I505" s="55"/>
      <c r="J505" s="86"/>
      <c r="K505" s="87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</row>
    <row r="506">
      <c r="A506" s="83"/>
      <c r="B506" s="89"/>
      <c r="C506" s="55"/>
      <c r="D506" s="55"/>
      <c r="E506" s="55"/>
      <c r="F506" s="55"/>
      <c r="G506" s="55"/>
      <c r="H506" s="55"/>
      <c r="I506" s="55"/>
      <c r="J506" s="86"/>
      <c r="K506" s="87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</row>
    <row r="507">
      <c r="A507" s="83"/>
      <c r="B507" s="89"/>
      <c r="C507" s="55"/>
      <c r="D507" s="55"/>
      <c r="E507" s="55"/>
      <c r="F507" s="55"/>
      <c r="G507" s="55"/>
      <c r="H507" s="55"/>
      <c r="I507" s="55"/>
      <c r="J507" s="86"/>
      <c r="K507" s="87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</row>
    <row r="508">
      <c r="A508" s="83"/>
      <c r="B508" s="89"/>
      <c r="C508" s="55"/>
      <c r="D508" s="55"/>
      <c r="E508" s="55"/>
      <c r="F508" s="55"/>
      <c r="G508" s="55"/>
      <c r="H508" s="55"/>
      <c r="I508" s="55"/>
      <c r="J508" s="86"/>
      <c r="K508" s="87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</row>
    <row r="509">
      <c r="A509" s="83"/>
      <c r="B509" s="89"/>
      <c r="C509" s="55"/>
      <c r="D509" s="55"/>
      <c r="E509" s="55"/>
      <c r="F509" s="55"/>
      <c r="G509" s="55"/>
      <c r="H509" s="55"/>
      <c r="I509" s="55"/>
      <c r="J509" s="86"/>
      <c r="K509" s="87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</row>
    <row r="510">
      <c r="A510" s="83"/>
      <c r="B510" s="89"/>
      <c r="C510" s="55"/>
      <c r="D510" s="55"/>
      <c r="E510" s="55"/>
      <c r="F510" s="55"/>
      <c r="G510" s="55"/>
      <c r="H510" s="55"/>
      <c r="I510" s="55"/>
      <c r="J510" s="86"/>
      <c r="K510" s="87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</row>
    <row r="511">
      <c r="A511" s="83"/>
      <c r="B511" s="89"/>
      <c r="C511" s="55"/>
      <c r="D511" s="55"/>
      <c r="E511" s="55"/>
      <c r="F511" s="55"/>
      <c r="G511" s="55"/>
      <c r="H511" s="55"/>
      <c r="I511" s="55"/>
      <c r="J511" s="86"/>
      <c r="K511" s="87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</row>
    <row r="512">
      <c r="A512" s="83"/>
      <c r="B512" s="89"/>
      <c r="C512" s="55"/>
      <c r="D512" s="55"/>
      <c r="E512" s="55"/>
      <c r="F512" s="55"/>
      <c r="G512" s="55"/>
      <c r="H512" s="55"/>
      <c r="I512" s="55"/>
      <c r="J512" s="86"/>
      <c r="K512" s="87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</row>
    <row r="513">
      <c r="A513" s="83"/>
      <c r="B513" s="89"/>
      <c r="C513" s="55"/>
      <c r="D513" s="55"/>
      <c r="E513" s="55"/>
      <c r="F513" s="55"/>
      <c r="G513" s="55"/>
      <c r="H513" s="55"/>
      <c r="I513" s="55"/>
      <c r="J513" s="86"/>
      <c r="K513" s="87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</row>
    <row r="514">
      <c r="A514" s="83"/>
      <c r="B514" s="89"/>
      <c r="C514" s="55"/>
      <c r="D514" s="55"/>
      <c r="E514" s="55"/>
      <c r="F514" s="55"/>
      <c r="G514" s="55"/>
      <c r="H514" s="55"/>
      <c r="I514" s="55"/>
      <c r="J514" s="86"/>
      <c r="K514" s="87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</row>
    <row r="515">
      <c r="A515" s="83"/>
      <c r="B515" s="89"/>
      <c r="C515" s="55"/>
      <c r="D515" s="55"/>
      <c r="E515" s="55"/>
      <c r="F515" s="55"/>
      <c r="G515" s="55"/>
      <c r="H515" s="55"/>
      <c r="I515" s="55"/>
      <c r="J515" s="86"/>
      <c r="K515" s="87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</row>
    <row r="516">
      <c r="A516" s="83"/>
      <c r="B516" s="89"/>
      <c r="C516" s="55"/>
      <c r="D516" s="55"/>
      <c r="E516" s="55"/>
      <c r="F516" s="55"/>
      <c r="G516" s="55"/>
      <c r="H516" s="55"/>
      <c r="I516" s="55"/>
      <c r="J516" s="86"/>
      <c r="K516" s="87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</row>
    <row r="517">
      <c r="A517" s="83"/>
      <c r="B517" s="89"/>
      <c r="C517" s="55"/>
      <c r="D517" s="55"/>
      <c r="E517" s="55"/>
      <c r="F517" s="55"/>
      <c r="G517" s="55"/>
      <c r="H517" s="55"/>
      <c r="I517" s="55"/>
      <c r="J517" s="86"/>
      <c r="K517" s="87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</row>
    <row r="518">
      <c r="A518" s="83"/>
      <c r="B518" s="89"/>
      <c r="C518" s="55"/>
      <c r="D518" s="55"/>
      <c r="E518" s="55"/>
      <c r="F518" s="55"/>
      <c r="G518" s="55"/>
      <c r="H518" s="55"/>
      <c r="I518" s="55"/>
      <c r="J518" s="86"/>
      <c r="K518" s="87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</row>
    <row r="519">
      <c r="A519" s="83"/>
      <c r="B519" s="89"/>
      <c r="C519" s="55"/>
      <c r="D519" s="55"/>
      <c r="E519" s="55"/>
      <c r="F519" s="55"/>
      <c r="G519" s="55"/>
      <c r="H519" s="55"/>
      <c r="I519" s="55"/>
      <c r="J519" s="86"/>
      <c r="K519" s="87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</row>
    <row r="520">
      <c r="A520" s="83"/>
      <c r="B520" s="89"/>
      <c r="C520" s="55"/>
      <c r="D520" s="55"/>
      <c r="E520" s="55"/>
      <c r="F520" s="55"/>
      <c r="G520" s="55"/>
      <c r="H520" s="55"/>
      <c r="I520" s="55"/>
      <c r="J520" s="86"/>
      <c r="K520" s="87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</row>
    <row r="521">
      <c r="A521" s="83"/>
      <c r="B521" s="89"/>
      <c r="C521" s="55"/>
      <c r="D521" s="55"/>
      <c r="E521" s="55"/>
      <c r="F521" s="55"/>
      <c r="G521" s="55"/>
      <c r="H521" s="55"/>
      <c r="I521" s="55"/>
      <c r="J521" s="86"/>
      <c r="K521" s="87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</row>
    <row r="522">
      <c r="A522" s="83"/>
      <c r="B522" s="89"/>
      <c r="C522" s="55"/>
      <c r="D522" s="55"/>
      <c r="E522" s="55"/>
      <c r="F522" s="55"/>
      <c r="G522" s="55"/>
      <c r="H522" s="55"/>
      <c r="I522" s="55"/>
      <c r="J522" s="86"/>
      <c r="K522" s="87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</row>
    <row r="523">
      <c r="A523" s="83"/>
      <c r="B523" s="89"/>
      <c r="C523" s="55"/>
      <c r="D523" s="55"/>
      <c r="E523" s="55"/>
      <c r="F523" s="55"/>
      <c r="G523" s="55"/>
      <c r="H523" s="55"/>
      <c r="I523" s="55"/>
      <c r="J523" s="86"/>
      <c r="K523" s="87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</row>
    <row r="524">
      <c r="A524" s="83"/>
      <c r="B524" s="89"/>
      <c r="C524" s="55"/>
      <c r="D524" s="55"/>
      <c r="E524" s="55"/>
      <c r="F524" s="55"/>
      <c r="G524" s="55"/>
      <c r="H524" s="55"/>
      <c r="I524" s="55"/>
      <c r="J524" s="86"/>
      <c r="K524" s="87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</row>
    <row r="525">
      <c r="A525" s="83"/>
      <c r="B525" s="89"/>
      <c r="C525" s="55"/>
      <c r="D525" s="55"/>
      <c r="E525" s="55"/>
      <c r="F525" s="55"/>
      <c r="G525" s="55"/>
      <c r="H525" s="55"/>
      <c r="I525" s="55"/>
      <c r="J525" s="86"/>
      <c r="K525" s="87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</row>
    <row r="526">
      <c r="A526" s="83"/>
      <c r="B526" s="89"/>
      <c r="C526" s="55"/>
      <c r="D526" s="55"/>
      <c r="E526" s="55"/>
      <c r="F526" s="55"/>
      <c r="G526" s="55"/>
      <c r="H526" s="55"/>
      <c r="I526" s="55"/>
      <c r="J526" s="86"/>
      <c r="K526" s="87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</row>
    <row r="527">
      <c r="A527" s="83"/>
      <c r="B527" s="89"/>
      <c r="C527" s="55"/>
      <c r="D527" s="55"/>
      <c r="E527" s="55"/>
      <c r="F527" s="55"/>
      <c r="G527" s="55"/>
      <c r="H527" s="55"/>
      <c r="I527" s="55"/>
      <c r="J527" s="86"/>
      <c r="K527" s="87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</row>
    <row r="528">
      <c r="A528" s="83"/>
      <c r="B528" s="89"/>
      <c r="C528" s="55"/>
      <c r="D528" s="55"/>
      <c r="E528" s="55"/>
      <c r="F528" s="55"/>
      <c r="G528" s="55"/>
      <c r="H528" s="55"/>
      <c r="I528" s="55"/>
      <c r="J528" s="86"/>
      <c r="K528" s="87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</row>
    <row r="529">
      <c r="A529" s="83"/>
      <c r="B529" s="89"/>
      <c r="C529" s="55"/>
      <c r="D529" s="55"/>
      <c r="E529" s="55"/>
      <c r="F529" s="55"/>
      <c r="G529" s="55"/>
      <c r="H529" s="55"/>
      <c r="I529" s="55"/>
      <c r="J529" s="86"/>
      <c r="K529" s="87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</row>
    <row r="530">
      <c r="A530" s="83"/>
      <c r="B530" s="89"/>
      <c r="C530" s="55"/>
      <c r="D530" s="55"/>
      <c r="E530" s="55"/>
      <c r="F530" s="55"/>
      <c r="G530" s="55"/>
      <c r="H530" s="55"/>
      <c r="I530" s="55"/>
      <c r="J530" s="86"/>
      <c r="K530" s="87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</row>
    <row r="531">
      <c r="A531" s="83"/>
      <c r="B531" s="89"/>
      <c r="C531" s="55"/>
      <c r="D531" s="55"/>
      <c r="E531" s="55"/>
      <c r="F531" s="55"/>
      <c r="G531" s="55"/>
      <c r="H531" s="55"/>
      <c r="I531" s="55"/>
      <c r="J531" s="86"/>
      <c r="K531" s="87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</row>
    <row r="532">
      <c r="A532" s="83"/>
      <c r="B532" s="89"/>
      <c r="C532" s="55"/>
      <c r="D532" s="55"/>
      <c r="E532" s="55"/>
      <c r="F532" s="55"/>
      <c r="G532" s="55"/>
      <c r="H532" s="55"/>
      <c r="I532" s="55"/>
      <c r="J532" s="86"/>
      <c r="K532" s="87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</row>
    <row r="533">
      <c r="A533" s="83"/>
      <c r="B533" s="89"/>
      <c r="C533" s="55"/>
      <c r="D533" s="55"/>
      <c r="E533" s="55"/>
      <c r="F533" s="55"/>
      <c r="G533" s="55"/>
      <c r="H533" s="55"/>
      <c r="I533" s="55"/>
      <c r="J533" s="86"/>
      <c r="K533" s="87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</row>
    <row r="534">
      <c r="A534" s="83"/>
      <c r="B534" s="89"/>
      <c r="C534" s="55"/>
      <c r="D534" s="55"/>
      <c r="E534" s="55"/>
      <c r="F534" s="55"/>
      <c r="G534" s="55"/>
      <c r="H534" s="55"/>
      <c r="I534" s="55"/>
      <c r="J534" s="86"/>
      <c r="K534" s="87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</row>
    <row r="535">
      <c r="A535" s="83"/>
      <c r="B535" s="89"/>
      <c r="C535" s="55"/>
      <c r="D535" s="55"/>
      <c r="E535" s="55"/>
      <c r="F535" s="55"/>
      <c r="G535" s="55"/>
      <c r="H535" s="55"/>
      <c r="I535" s="55"/>
      <c r="J535" s="86"/>
      <c r="K535" s="87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</row>
    <row r="536">
      <c r="A536" s="83"/>
      <c r="B536" s="89"/>
      <c r="C536" s="55"/>
      <c r="D536" s="55"/>
      <c r="E536" s="55"/>
      <c r="F536" s="55"/>
      <c r="G536" s="55"/>
      <c r="H536" s="55"/>
      <c r="I536" s="55"/>
      <c r="J536" s="86"/>
      <c r="K536" s="87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</row>
    <row r="537">
      <c r="A537" s="83"/>
      <c r="B537" s="89"/>
      <c r="C537" s="55"/>
      <c r="D537" s="55"/>
      <c r="E537" s="55"/>
      <c r="F537" s="55"/>
      <c r="G537" s="55"/>
      <c r="H537" s="55"/>
      <c r="I537" s="55"/>
      <c r="J537" s="86"/>
      <c r="K537" s="87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</row>
    <row r="538">
      <c r="A538" s="83"/>
      <c r="B538" s="89"/>
      <c r="C538" s="55"/>
      <c r="D538" s="55"/>
      <c r="E538" s="55"/>
      <c r="F538" s="55"/>
      <c r="G538" s="55"/>
      <c r="H538" s="55"/>
      <c r="I538" s="55"/>
      <c r="J538" s="86"/>
      <c r="K538" s="87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</row>
    <row r="539">
      <c r="A539" s="83"/>
      <c r="B539" s="89"/>
      <c r="C539" s="55"/>
      <c r="D539" s="55"/>
      <c r="E539" s="55"/>
      <c r="F539" s="55"/>
      <c r="G539" s="55"/>
      <c r="H539" s="55"/>
      <c r="I539" s="55"/>
      <c r="J539" s="86"/>
      <c r="K539" s="87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</row>
    <row r="540">
      <c r="A540" s="83"/>
      <c r="B540" s="89"/>
      <c r="C540" s="55"/>
      <c r="D540" s="55"/>
      <c r="E540" s="55"/>
      <c r="F540" s="55"/>
      <c r="G540" s="55"/>
      <c r="H540" s="55"/>
      <c r="I540" s="55"/>
      <c r="J540" s="86"/>
      <c r="K540" s="87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</row>
    <row r="541">
      <c r="A541" s="83"/>
      <c r="B541" s="89"/>
      <c r="C541" s="55"/>
      <c r="D541" s="55"/>
      <c r="E541" s="55"/>
      <c r="F541" s="55"/>
      <c r="G541" s="55"/>
      <c r="H541" s="55"/>
      <c r="I541" s="55"/>
      <c r="J541" s="86"/>
      <c r="K541" s="87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</row>
    <row r="542">
      <c r="A542" s="83"/>
      <c r="B542" s="89"/>
      <c r="C542" s="55"/>
      <c r="D542" s="55"/>
      <c r="E542" s="55"/>
      <c r="F542" s="55"/>
      <c r="G542" s="55"/>
      <c r="H542" s="55"/>
      <c r="I542" s="55"/>
      <c r="J542" s="86"/>
      <c r="K542" s="87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</row>
    <row r="543">
      <c r="A543" s="83"/>
      <c r="B543" s="89"/>
      <c r="C543" s="55"/>
      <c r="D543" s="55"/>
      <c r="E543" s="55"/>
      <c r="F543" s="55"/>
      <c r="G543" s="55"/>
      <c r="H543" s="55"/>
      <c r="I543" s="55"/>
      <c r="J543" s="86"/>
      <c r="K543" s="87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</row>
    <row r="544">
      <c r="A544" s="83"/>
      <c r="B544" s="89"/>
      <c r="C544" s="55"/>
      <c r="D544" s="55"/>
      <c r="E544" s="55"/>
      <c r="F544" s="55"/>
      <c r="G544" s="55"/>
      <c r="H544" s="55"/>
      <c r="I544" s="55"/>
      <c r="J544" s="86"/>
      <c r="K544" s="87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</row>
    <row r="545">
      <c r="A545" s="83"/>
      <c r="B545" s="89"/>
      <c r="C545" s="55"/>
      <c r="D545" s="55"/>
      <c r="E545" s="55"/>
      <c r="F545" s="55"/>
      <c r="G545" s="55"/>
      <c r="H545" s="55"/>
      <c r="I545" s="55"/>
      <c r="J545" s="86"/>
      <c r="K545" s="87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</row>
    <row r="546">
      <c r="A546" s="83"/>
      <c r="B546" s="89"/>
      <c r="C546" s="55"/>
      <c r="D546" s="55"/>
      <c r="E546" s="55"/>
      <c r="F546" s="55"/>
      <c r="G546" s="55"/>
      <c r="H546" s="55"/>
      <c r="I546" s="55"/>
      <c r="J546" s="86"/>
      <c r="K546" s="87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</row>
    <row r="547">
      <c r="A547" s="83"/>
      <c r="B547" s="89"/>
      <c r="C547" s="55"/>
      <c r="D547" s="55"/>
      <c r="E547" s="55"/>
      <c r="F547" s="55"/>
      <c r="G547" s="55"/>
      <c r="H547" s="55"/>
      <c r="I547" s="55"/>
      <c r="J547" s="86"/>
      <c r="K547" s="87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</row>
    <row r="548">
      <c r="A548" s="83"/>
      <c r="B548" s="89"/>
      <c r="C548" s="55"/>
      <c r="D548" s="55"/>
      <c r="E548" s="55"/>
      <c r="F548" s="55"/>
      <c r="G548" s="55"/>
      <c r="H548" s="55"/>
      <c r="I548" s="55"/>
      <c r="J548" s="86"/>
      <c r="K548" s="87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</row>
    <row r="549">
      <c r="A549" s="83"/>
      <c r="B549" s="89"/>
      <c r="C549" s="55"/>
      <c r="D549" s="55"/>
      <c r="E549" s="55"/>
      <c r="F549" s="55"/>
      <c r="G549" s="55"/>
      <c r="H549" s="55"/>
      <c r="I549" s="55"/>
      <c r="J549" s="86"/>
      <c r="K549" s="87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</row>
    <row r="550">
      <c r="A550" s="83"/>
      <c r="B550" s="89"/>
      <c r="C550" s="55"/>
      <c r="D550" s="55"/>
      <c r="E550" s="55"/>
      <c r="F550" s="55"/>
      <c r="G550" s="55"/>
      <c r="H550" s="55"/>
      <c r="I550" s="55"/>
      <c r="J550" s="86"/>
      <c r="K550" s="87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</row>
    <row r="551">
      <c r="A551" s="83"/>
      <c r="B551" s="89"/>
      <c r="C551" s="55"/>
      <c r="D551" s="55"/>
      <c r="E551" s="55"/>
      <c r="F551" s="55"/>
      <c r="G551" s="55"/>
      <c r="H551" s="55"/>
      <c r="I551" s="55"/>
      <c r="J551" s="86"/>
      <c r="K551" s="87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</row>
    <row r="552">
      <c r="A552" s="83"/>
      <c r="B552" s="89"/>
      <c r="C552" s="55"/>
      <c r="D552" s="55"/>
      <c r="E552" s="55"/>
      <c r="F552" s="55"/>
      <c r="G552" s="55"/>
      <c r="H552" s="55"/>
      <c r="I552" s="55"/>
      <c r="J552" s="86"/>
      <c r="K552" s="87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</row>
    <row r="553">
      <c r="A553" s="83"/>
      <c r="B553" s="89"/>
      <c r="C553" s="55"/>
      <c r="D553" s="55"/>
      <c r="E553" s="55"/>
      <c r="F553" s="55"/>
      <c r="G553" s="55"/>
      <c r="H553" s="55"/>
      <c r="I553" s="55"/>
      <c r="J553" s="86"/>
      <c r="K553" s="87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</row>
    <row r="554">
      <c r="A554" s="83"/>
      <c r="B554" s="89"/>
      <c r="C554" s="55"/>
      <c r="D554" s="55"/>
      <c r="E554" s="55"/>
      <c r="F554" s="55"/>
      <c r="G554" s="55"/>
      <c r="H554" s="55"/>
      <c r="I554" s="55"/>
      <c r="J554" s="86"/>
      <c r="K554" s="87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</row>
    <row r="555">
      <c r="A555" s="83"/>
      <c r="B555" s="89"/>
      <c r="C555" s="55"/>
      <c r="D555" s="55"/>
      <c r="E555" s="55"/>
      <c r="F555" s="55"/>
      <c r="G555" s="55"/>
      <c r="H555" s="55"/>
      <c r="I555" s="55"/>
      <c r="J555" s="86"/>
      <c r="K555" s="87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</row>
    <row r="556">
      <c r="A556" s="83"/>
      <c r="B556" s="89"/>
      <c r="C556" s="55"/>
      <c r="D556" s="55"/>
      <c r="E556" s="55"/>
      <c r="F556" s="55"/>
      <c r="G556" s="55"/>
      <c r="H556" s="55"/>
      <c r="I556" s="55"/>
      <c r="J556" s="86"/>
      <c r="K556" s="87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</row>
    <row r="557">
      <c r="A557" s="83"/>
      <c r="B557" s="89"/>
      <c r="C557" s="55"/>
      <c r="D557" s="55"/>
      <c r="E557" s="55"/>
      <c r="F557" s="55"/>
      <c r="G557" s="55"/>
      <c r="H557" s="55"/>
      <c r="I557" s="55"/>
      <c r="J557" s="86"/>
      <c r="K557" s="87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</row>
    <row r="558">
      <c r="A558" s="83"/>
      <c r="B558" s="89"/>
      <c r="C558" s="55"/>
      <c r="D558" s="55"/>
      <c r="E558" s="55"/>
      <c r="F558" s="55"/>
      <c r="G558" s="55"/>
      <c r="H558" s="55"/>
      <c r="I558" s="55"/>
      <c r="J558" s="86"/>
      <c r="K558" s="87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</row>
    <row r="559">
      <c r="A559" s="83"/>
      <c r="B559" s="89"/>
      <c r="C559" s="55"/>
      <c r="D559" s="55"/>
      <c r="E559" s="55"/>
      <c r="F559" s="55"/>
      <c r="G559" s="55"/>
      <c r="H559" s="55"/>
      <c r="I559" s="55"/>
      <c r="J559" s="86"/>
      <c r="K559" s="87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</row>
    <row r="560">
      <c r="A560" s="83"/>
      <c r="B560" s="89"/>
      <c r="C560" s="55"/>
      <c r="D560" s="55"/>
      <c r="E560" s="55"/>
      <c r="F560" s="55"/>
      <c r="G560" s="55"/>
      <c r="H560" s="55"/>
      <c r="I560" s="55"/>
      <c r="J560" s="86"/>
      <c r="K560" s="87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</row>
    <row r="561">
      <c r="A561" s="83"/>
      <c r="B561" s="89"/>
      <c r="C561" s="55"/>
      <c r="D561" s="55"/>
      <c r="E561" s="55"/>
      <c r="F561" s="55"/>
      <c r="G561" s="55"/>
      <c r="H561" s="55"/>
      <c r="I561" s="55"/>
      <c r="J561" s="86"/>
      <c r="K561" s="87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</row>
    <row r="562">
      <c r="A562" s="83"/>
      <c r="B562" s="89"/>
      <c r="C562" s="55"/>
      <c r="D562" s="55"/>
      <c r="E562" s="55"/>
      <c r="F562" s="55"/>
      <c r="G562" s="55"/>
      <c r="H562" s="55"/>
      <c r="I562" s="55"/>
      <c r="J562" s="86"/>
      <c r="K562" s="87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</row>
    <row r="563">
      <c r="A563" s="83"/>
      <c r="B563" s="89"/>
      <c r="C563" s="55"/>
      <c r="D563" s="55"/>
      <c r="E563" s="55"/>
      <c r="F563" s="55"/>
      <c r="G563" s="55"/>
      <c r="H563" s="55"/>
      <c r="I563" s="55"/>
      <c r="J563" s="86"/>
      <c r="K563" s="87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</row>
    <row r="564">
      <c r="A564" s="83"/>
      <c r="B564" s="89"/>
      <c r="C564" s="55"/>
      <c r="D564" s="55"/>
      <c r="E564" s="55"/>
      <c r="F564" s="55"/>
      <c r="G564" s="55"/>
      <c r="H564" s="55"/>
      <c r="I564" s="55"/>
      <c r="J564" s="86"/>
      <c r="K564" s="87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</row>
    <row r="565">
      <c r="A565" s="83"/>
      <c r="B565" s="89"/>
      <c r="C565" s="55"/>
      <c r="D565" s="55"/>
      <c r="E565" s="55"/>
      <c r="F565" s="55"/>
      <c r="G565" s="55"/>
      <c r="H565" s="55"/>
      <c r="I565" s="55"/>
      <c r="J565" s="86"/>
      <c r="K565" s="87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</row>
    <row r="566">
      <c r="A566" s="83"/>
      <c r="B566" s="89"/>
      <c r="C566" s="55"/>
      <c r="D566" s="55"/>
      <c r="E566" s="55"/>
      <c r="F566" s="55"/>
      <c r="G566" s="55"/>
      <c r="H566" s="55"/>
      <c r="I566" s="55"/>
      <c r="J566" s="86"/>
      <c r="K566" s="87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</row>
    <row r="567">
      <c r="A567" s="83"/>
      <c r="B567" s="89"/>
      <c r="C567" s="55"/>
      <c r="D567" s="55"/>
      <c r="E567" s="55"/>
      <c r="F567" s="55"/>
      <c r="G567" s="55"/>
      <c r="H567" s="55"/>
      <c r="I567" s="55"/>
      <c r="J567" s="86"/>
      <c r="K567" s="87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</row>
    <row r="568">
      <c r="A568" s="83"/>
      <c r="B568" s="89"/>
      <c r="C568" s="55"/>
      <c r="D568" s="55"/>
      <c r="E568" s="55"/>
      <c r="F568" s="55"/>
      <c r="G568" s="55"/>
      <c r="H568" s="55"/>
      <c r="I568" s="55"/>
      <c r="J568" s="86"/>
      <c r="K568" s="87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</row>
    <row r="569">
      <c r="A569" s="83"/>
      <c r="B569" s="89"/>
      <c r="C569" s="55"/>
      <c r="D569" s="55"/>
      <c r="E569" s="55"/>
      <c r="F569" s="55"/>
      <c r="G569" s="55"/>
      <c r="H569" s="55"/>
      <c r="I569" s="55"/>
      <c r="J569" s="86"/>
      <c r="K569" s="87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</row>
    <row r="570">
      <c r="A570" s="83"/>
      <c r="B570" s="89"/>
      <c r="C570" s="55"/>
      <c r="D570" s="55"/>
      <c r="E570" s="55"/>
      <c r="F570" s="55"/>
      <c r="G570" s="55"/>
      <c r="H570" s="55"/>
      <c r="I570" s="55"/>
      <c r="J570" s="86"/>
      <c r="K570" s="87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</row>
    <row r="571">
      <c r="A571" s="83"/>
      <c r="B571" s="89"/>
      <c r="C571" s="55"/>
      <c r="D571" s="55"/>
      <c r="E571" s="55"/>
      <c r="F571" s="55"/>
      <c r="G571" s="55"/>
      <c r="H571" s="55"/>
      <c r="I571" s="55"/>
      <c r="J571" s="86"/>
      <c r="K571" s="87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</row>
    <row r="572">
      <c r="A572" s="83"/>
      <c r="B572" s="89"/>
      <c r="C572" s="55"/>
      <c r="D572" s="55"/>
      <c r="E572" s="55"/>
      <c r="F572" s="55"/>
      <c r="G572" s="55"/>
      <c r="H572" s="55"/>
      <c r="I572" s="55"/>
      <c r="J572" s="86"/>
      <c r="K572" s="87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</row>
    <row r="573">
      <c r="A573" s="83"/>
      <c r="B573" s="89"/>
      <c r="C573" s="55"/>
      <c r="D573" s="55"/>
      <c r="E573" s="55"/>
      <c r="F573" s="55"/>
      <c r="G573" s="55"/>
      <c r="H573" s="55"/>
      <c r="I573" s="55"/>
      <c r="J573" s="86"/>
      <c r="K573" s="87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</row>
    <row r="574">
      <c r="A574" s="83"/>
      <c r="B574" s="89"/>
      <c r="C574" s="55"/>
      <c r="D574" s="55"/>
      <c r="E574" s="55"/>
      <c r="F574" s="55"/>
      <c r="G574" s="55"/>
      <c r="H574" s="55"/>
      <c r="I574" s="55"/>
      <c r="J574" s="86"/>
      <c r="K574" s="87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</row>
    <row r="575">
      <c r="A575" s="83"/>
      <c r="B575" s="89"/>
      <c r="C575" s="55"/>
      <c r="D575" s="55"/>
      <c r="E575" s="55"/>
      <c r="F575" s="55"/>
      <c r="G575" s="55"/>
      <c r="H575" s="55"/>
      <c r="I575" s="55"/>
      <c r="J575" s="86"/>
      <c r="K575" s="87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</row>
    <row r="576">
      <c r="A576" s="83"/>
      <c r="B576" s="89"/>
      <c r="C576" s="55"/>
      <c r="D576" s="55"/>
      <c r="E576" s="55"/>
      <c r="F576" s="55"/>
      <c r="G576" s="55"/>
      <c r="H576" s="55"/>
      <c r="I576" s="55"/>
      <c r="J576" s="86"/>
      <c r="K576" s="87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</row>
    <row r="577">
      <c r="A577" s="83"/>
      <c r="B577" s="89"/>
      <c r="C577" s="55"/>
      <c r="D577" s="55"/>
      <c r="E577" s="55"/>
      <c r="F577" s="55"/>
      <c r="G577" s="55"/>
      <c r="H577" s="55"/>
      <c r="I577" s="55"/>
      <c r="J577" s="86"/>
      <c r="K577" s="87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</row>
    <row r="578">
      <c r="A578" s="83"/>
      <c r="B578" s="89"/>
      <c r="C578" s="55"/>
      <c r="D578" s="55"/>
      <c r="E578" s="55"/>
      <c r="F578" s="55"/>
      <c r="G578" s="55"/>
      <c r="H578" s="55"/>
      <c r="I578" s="55"/>
      <c r="J578" s="86"/>
      <c r="K578" s="87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</row>
    <row r="579">
      <c r="A579" s="83"/>
      <c r="B579" s="89"/>
      <c r="C579" s="55"/>
      <c r="D579" s="55"/>
      <c r="E579" s="55"/>
      <c r="F579" s="55"/>
      <c r="G579" s="55"/>
      <c r="H579" s="55"/>
      <c r="I579" s="55"/>
      <c r="J579" s="86"/>
      <c r="K579" s="87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</row>
    <row r="580">
      <c r="A580" s="83"/>
      <c r="B580" s="89"/>
      <c r="C580" s="55"/>
      <c r="D580" s="55"/>
      <c r="E580" s="55"/>
      <c r="F580" s="55"/>
      <c r="G580" s="55"/>
      <c r="H580" s="55"/>
      <c r="I580" s="55"/>
      <c r="J580" s="86"/>
      <c r="K580" s="87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</row>
    <row r="581">
      <c r="A581" s="83"/>
      <c r="B581" s="89"/>
      <c r="C581" s="55"/>
      <c r="D581" s="55"/>
      <c r="E581" s="55"/>
      <c r="F581" s="55"/>
      <c r="G581" s="55"/>
      <c r="H581" s="55"/>
      <c r="I581" s="55"/>
      <c r="J581" s="86"/>
      <c r="K581" s="87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</row>
    <row r="582">
      <c r="A582" s="83"/>
      <c r="B582" s="89"/>
      <c r="C582" s="55"/>
      <c r="D582" s="55"/>
      <c r="E582" s="55"/>
      <c r="F582" s="55"/>
      <c r="G582" s="55"/>
      <c r="H582" s="55"/>
      <c r="I582" s="55"/>
      <c r="J582" s="86"/>
      <c r="K582" s="87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</row>
    <row r="583">
      <c r="A583" s="83"/>
      <c r="B583" s="89"/>
      <c r="C583" s="55"/>
      <c r="D583" s="55"/>
      <c r="E583" s="55"/>
      <c r="F583" s="55"/>
      <c r="G583" s="55"/>
      <c r="H583" s="55"/>
      <c r="I583" s="55"/>
      <c r="J583" s="86"/>
      <c r="K583" s="87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</row>
    <row r="584">
      <c r="A584" s="83"/>
      <c r="B584" s="89"/>
      <c r="C584" s="55"/>
      <c r="D584" s="55"/>
      <c r="E584" s="55"/>
      <c r="F584" s="55"/>
      <c r="G584" s="55"/>
      <c r="H584" s="55"/>
      <c r="I584" s="55"/>
      <c r="J584" s="86"/>
      <c r="K584" s="87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</row>
    <row r="585">
      <c r="A585" s="83"/>
      <c r="B585" s="89"/>
      <c r="C585" s="55"/>
      <c r="D585" s="55"/>
      <c r="E585" s="55"/>
      <c r="F585" s="55"/>
      <c r="G585" s="55"/>
      <c r="H585" s="55"/>
      <c r="I585" s="55"/>
      <c r="J585" s="86"/>
      <c r="K585" s="87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</row>
    <row r="586">
      <c r="A586" s="83"/>
      <c r="B586" s="89"/>
      <c r="C586" s="55"/>
      <c r="D586" s="55"/>
      <c r="E586" s="55"/>
      <c r="F586" s="55"/>
      <c r="G586" s="55"/>
      <c r="H586" s="55"/>
      <c r="I586" s="55"/>
      <c r="J586" s="86"/>
      <c r="K586" s="87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</row>
    <row r="587">
      <c r="A587" s="83"/>
      <c r="B587" s="89"/>
      <c r="C587" s="55"/>
      <c r="D587" s="55"/>
      <c r="E587" s="55"/>
      <c r="F587" s="55"/>
      <c r="G587" s="55"/>
      <c r="H587" s="55"/>
      <c r="I587" s="55"/>
      <c r="J587" s="86"/>
      <c r="K587" s="87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</row>
    <row r="588">
      <c r="A588" s="83"/>
      <c r="B588" s="89"/>
      <c r="C588" s="55"/>
      <c r="D588" s="55"/>
      <c r="E588" s="55"/>
      <c r="F588" s="55"/>
      <c r="G588" s="55"/>
      <c r="H588" s="55"/>
      <c r="I588" s="55"/>
      <c r="J588" s="86"/>
      <c r="K588" s="87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</row>
    <row r="589">
      <c r="A589" s="83"/>
      <c r="B589" s="89"/>
      <c r="C589" s="55"/>
      <c r="D589" s="55"/>
      <c r="E589" s="55"/>
      <c r="F589" s="55"/>
      <c r="G589" s="55"/>
      <c r="H589" s="55"/>
      <c r="I589" s="55"/>
      <c r="J589" s="86"/>
      <c r="K589" s="87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</row>
    <row r="590">
      <c r="A590" s="83"/>
      <c r="B590" s="89"/>
      <c r="C590" s="55"/>
      <c r="D590" s="55"/>
      <c r="E590" s="55"/>
      <c r="F590" s="55"/>
      <c r="G590" s="55"/>
      <c r="H590" s="55"/>
      <c r="I590" s="55"/>
      <c r="J590" s="86"/>
      <c r="K590" s="87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</row>
    <row r="591">
      <c r="A591" s="83"/>
      <c r="B591" s="89"/>
      <c r="C591" s="55"/>
      <c r="D591" s="55"/>
      <c r="E591" s="55"/>
      <c r="F591" s="55"/>
      <c r="G591" s="55"/>
      <c r="H591" s="55"/>
      <c r="I591" s="55"/>
      <c r="J591" s="86"/>
      <c r="K591" s="87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</row>
    <row r="592">
      <c r="A592" s="83"/>
      <c r="B592" s="89"/>
      <c r="C592" s="55"/>
      <c r="D592" s="55"/>
      <c r="E592" s="55"/>
      <c r="F592" s="55"/>
      <c r="G592" s="55"/>
      <c r="H592" s="55"/>
      <c r="I592" s="55"/>
      <c r="J592" s="86"/>
      <c r="K592" s="87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</row>
    <row r="593">
      <c r="A593" s="83"/>
      <c r="B593" s="89"/>
      <c r="C593" s="55"/>
      <c r="D593" s="55"/>
      <c r="E593" s="55"/>
      <c r="F593" s="55"/>
      <c r="G593" s="55"/>
      <c r="H593" s="55"/>
      <c r="I593" s="55"/>
      <c r="J593" s="86"/>
      <c r="K593" s="87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</row>
    <row r="594">
      <c r="A594" s="83"/>
      <c r="B594" s="89"/>
      <c r="C594" s="55"/>
      <c r="D594" s="55"/>
      <c r="E594" s="55"/>
      <c r="F594" s="55"/>
      <c r="G594" s="55"/>
      <c r="H594" s="55"/>
      <c r="I594" s="55"/>
      <c r="J594" s="86"/>
      <c r="K594" s="87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</row>
    <row r="595">
      <c r="A595" s="83"/>
      <c r="B595" s="89"/>
      <c r="C595" s="55"/>
      <c r="D595" s="55"/>
      <c r="E595" s="55"/>
      <c r="F595" s="55"/>
      <c r="G595" s="55"/>
      <c r="H595" s="55"/>
      <c r="I595" s="55"/>
      <c r="J595" s="86"/>
      <c r="K595" s="87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</row>
    <row r="596">
      <c r="A596" s="83"/>
      <c r="B596" s="89"/>
      <c r="C596" s="55"/>
      <c r="D596" s="55"/>
      <c r="E596" s="55"/>
      <c r="F596" s="55"/>
      <c r="G596" s="55"/>
      <c r="H596" s="55"/>
      <c r="I596" s="55"/>
      <c r="J596" s="86"/>
      <c r="K596" s="87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</row>
    <row r="597">
      <c r="A597" s="83"/>
      <c r="B597" s="89"/>
      <c r="C597" s="55"/>
      <c r="D597" s="55"/>
      <c r="E597" s="55"/>
      <c r="F597" s="55"/>
      <c r="G597" s="55"/>
      <c r="H597" s="55"/>
      <c r="I597" s="55"/>
      <c r="J597" s="86"/>
      <c r="K597" s="87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</row>
    <row r="598">
      <c r="A598" s="83"/>
      <c r="B598" s="89"/>
      <c r="C598" s="55"/>
      <c r="D598" s="55"/>
      <c r="E598" s="55"/>
      <c r="F598" s="55"/>
      <c r="G598" s="55"/>
      <c r="H598" s="55"/>
      <c r="I598" s="55"/>
      <c r="J598" s="86"/>
      <c r="K598" s="87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</row>
    <row r="599">
      <c r="A599" s="83"/>
      <c r="B599" s="89"/>
      <c r="C599" s="55"/>
      <c r="D599" s="55"/>
      <c r="E599" s="55"/>
      <c r="F599" s="55"/>
      <c r="G599" s="55"/>
      <c r="H599" s="55"/>
      <c r="I599" s="55"/>
      <c r="J599" s="86"/>
      <c r="K599" s="87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</row>
    <row r="600">
      <c r="A600" s="83"/>
      <c r="B600" s="89"/>
      <c r="C600" s="55"/>
      <c r="D600" s="55"/>
      <c r="E600" s="55"/>
      <c r="F600" s="55"/>
      <c r="G600" s="55"/>
      <c r="H600" s="55"/>
      <c r="I600" s="55"/>
      <c r="J600" s="86"/>
      <c r="K600" s="87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</row>
    <row r="601">
      <c r="A601" s="83"/>
      <c r="B601" s="89"/>
      <c r="C601" s="55"/>
      <c r="D601" s="55"/>
      <c r="E601" s="55"/>
      <c r="F601" s="55"/>
      <c r="G601" s="55"/>
      <c r="H601" s="55"/>
      <c r="I601" s="55"/>
      <c r="J601" s="86"/>
      <c r="K601" s="87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</row>
    <row r="602">
      <c r="A602" s="83"/>
      <c r="B602" s="89"/>
      <c r="C602" s="55"/>
      <c r="D602" s="55"/>
      <c r="E602" s="55"/>
      <c r="F602" s="55"/>
      <c r="G602" s="55"/>
      <c r="H602" s="55"/>
      <c r="I602" s="55"/>
      <c r="J602" s="86"/>
      <c r="K602" s="87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</row>
    <row r="603">
      <c r="A603" s="83"/>
      <c r="B603" s="89"/>
      <c r="C603" s="55"/>
      <c r="D603" s="55"/>
      <c r="E603" s="55"/>
      <c r="F603" s="55"/>
      <c r="G603" s="55"/>
      <c r="H603" s="55"/>
      <c r="I603" s="55"/>
      <c r="J603" s="86"/>
      <c r="K603" s="87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</row>
    <row r="604">
      <c r="A604" s="83"/>
      <c r="B604" s="89"/>
      <c r="C604" s="55"/>
      <c r="D604" s="55"/>
      <c r="E604" s="55"/>
      <c r="F604" s="55"/>
      <c r="G604" s="55"/>
      <c r="H604" s="55"/>
      <c r="I604" s="55"/>
      <c r="J604" s="86"/>
      <c r="K604" s="87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</row>
    <row r="605">
      <c r="A605" s="83"/>
      <c r="B605" s="89"/>
      <c r="C605" s="55"/>
      <c r="D605" s="55"/>
      <c r="E605" s="55"/>
      <c r="F605" s="55"/>
      <c r="G605" s="55"/>
      <c r="H605" s="55"/>
      <c r="I605" s="55"/>
      <c r="J605" s="86"/>
      <c r="K605" s="87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</row>
    <row r="606">
      <c r="A606" s="83"/>
      <c r="B606" s="89"/>
      <c r="C606" s="55"/>
      <c r="D606" s="55"/>
      <c r="E606" s="55"/>
      <c r="F606" s="55"/>
      <c r="G606" s="55"/>
      <c r="H606" s="55"/>
      <c r="I606" s="55"/>
      <c r="J606" s="86"/>
      <c r="K606" s="87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</row>
    <row r="607">
      <c r="A607" s="83"/>
      <c r="B607" s="89"/>
      <c r="C607" s="55"/>
      <c r="D607" s="55"/>
      <c r="E607" s="55"/>
      <c r="F607" s="55"/>
      <c r="G607" s="55"/>
      <c r="H607" s="55"/>
      <c r="I607" s="55"/>
      <c r="J607" s="86"/>
      <c r="K607" s="87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</row>
    <row r="608">
      <c r="A608" s="83"/>
      <c r="B608" s="89"/>
      <c r="C608" s="55"/>
      <c r="D608" s="55"/>
      <c r="E608" s="55"/>
      <c r="F608" s="55"/>
      <c r="G608" s="55"/>
      <c r="H608" s="55"/>
      <c r="I608" s="55"/>
      <c r="J608" s="86"/>
      <c r="K608" s="87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</row>
    <row r="609">
      <c r="A609" s="83"/>
      <c r="B609" s="89"/>
      <c r="C609" s="55"/>
      <c r="D609" s="55"/>
      <c r="E609" s="55"/>
      <c r="F609" s="55"/>
      <c r="G609" s="55"/>
      <c r="H609" s="55"/>
      <c r="I609" s="55"/>
      <c r="J609" s="86"/>
      <c r="K609" s="87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</row>
    <row r="610">
      <c r="A610" s="83"/>
      <c r="B610" s="89"/>
      <c r="C610" s="55"/>
      <c r="D610" s="55"/>
      <c r="E610" s="55"/>
      <c r="F610" s="55"/>
      <c r="G610" s="55"/>
      <c r="H610" s="55"/>
      <c r="I610" s="55"/>
      <c r="J610" s="86"/>
      <c r="K610" s="87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</row>
    <row r="611">
      <c r="A611" s="83"/>
      <c r="B611" s="89"/>
      <c r="C611" s="55"/>
      <c r="D611" s="55"/>
      <c r="E611" s="55"/>
      <c r="F611" s="55"/>
      <c r="G611" s="55"/>
      <c r="H611" s="55"/>
      <c r="I611" s="55"/>
      <c r="J611" s="86"/>
      <c r="K611" s="87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</row>
    <row r="612">
      <c r="A612" s="83"/>
      <c r="B612" s="89"/>
      <c r="C612" s="55"/>
      <c r="D612" s="55"/>
      <c r="E612" s="55"/>
      <c r="F612" s="55"/>
      <c r="G612" s="55"/>
      <c r="H612" s="55"/>
      <c r="I612" s="55"/>
      <c r="J612" s="86"/>
      <c r="K612" s="87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</row>
    <row r="613">
      <c r="A613" s="83"/>
      <c r="B613" s="89"/>
      <c r="C613" s="55"/>
      <c r="D613" s="55"/>
      <c r="E613" s="55"/>
      <c r="F613" s="55"/>
      <c r="G613" s="55"/>
      <c r="H613" s="55"/>
      <c r="I613" s="55"/>
      <c r="J613" s="86"/>
      <c r="K613" s="87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</row>
    <row r="614">
      <c r="A614" s="83"/>
      <c r="B614" s="89"/>
      <c r="C614" s="55"/>
      <c r="D614" s="55"/>
      <c r="E614" s="55"/>
      <c r="F614" s="55"/>
      <c r="G614" s="55"/>
      <c r="H614" s="55"/>
      <c r="I614" s="55"/>
      <c r="J614" s="86"/>
      <c r="K614" s="87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</row>
    <row r="615">
      <c r="A615" s="83"/>
      <c r="B615" s="89"/>
      <c r="C615" s="55"/>
      <c r="D615" s="55"/>
      <c r="E615" s="55"/>
      <c r="F615" s="55"/>
      <c r="G615" s="55"/>
      <c r="H615" s="55"/>
      <c r="I615" s="55"/>
      <c r="J615" s="86"/>
      <c r="K615" s="87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</row>
    <row r="616">
      <c r="A616" s="83"/>
      <c r="B616" s="89"/>
      <c r="C616" s="55"/>
      <c r="D616" s="55"/>
      <c r="E616" s="55"/>
      <c r="F616" s="55"/>
      <c r="G616" s="55"/>
      <c r="H616" s="55"/>
      <c r="I616" s="55"/>
      <c r="J616" s="86"/>
      <c r="K616" s="87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</row>
    <row r="617">
      <c r="A617" s="83"/>
      <c r="B617" s="89"/>
      <c r="C617" s="55"/>
      <c r="D617" s="55"/>
      <c r="E617" s="55"/>
      <c r="F617" s="55"/>
      <c r="G617" s="55"/>
      <c r="H617" s="55"/>
      <c r="I617" s="55"/>
      <c r="J617" s="86"/>
      <c r="K617" s="87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</row>
    <row r="618">
      <c r="A618" s="83"/>
      <c r="B618" s="89"/>
      <c r="C618" s="55"/>
      <c r="D618" s="55"/>
      <c r="E618" s="55"/>
      <c r="F618" s="55"/>
      <c r="G618" s="55"/>
      <c r="H618" s="55"/>
      <c r="I618" s="55"/>
      <c r="J618" s="86"/>
      <c r="K618" s="87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</row>
    <row r="619">
      <c r="A619" s="83"/>
      <c r="B619" s="89"/>
      <c r="C619" s="55"/>
      <c r="D619" s="55"/>
      <c r="E619" s="55"/>
      <c r="F619" s="55"/>
      <c r="G619" s="55"/>
      <c r="H619" s="55"/>
      <c r="I619" s="55"/>
      <c r="J619" s="86"/>
      <c r="K619" s="87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</row>
    <row r="620">
      <c r="A620" s="83"/>
      <c r="B620" s="89"/>
      <c r="C620" s="55"/>
      <c r="D620" s="55"/>
      <c r="E620" s="55"/>
      <c r="F620" s="55"/>
      <c r="G620" s="55"/>
      <c r="H620" s="55"/>
      <c r="I620" s="55"/>
      <c r="J620" s="86"/>
      <c r="K620" s="87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</row>
    <row r="621">
      <c r="A621" s="83"/>
      <c r="B621" s="89"/>
      <c r="C621" s="55"/>
      <c r="D621" s="55"/>
      <c r="E621" s="55"/>
      <c r="F621" s="55"/>
      <c r="G621" s="55"/>
      <c r="H621" s="55"/>
      <c r="I621" s="55"/>
      <c r="J621" s="86"/>
      <c r="K621" s="87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</row>
    <row r="622">
      <c r="A622" s="83"/>
      <c r="B622" s="89"/>
      <c r="C622" s="55"/>
      <c r="D622" s="55"/>
      <c r="E622" s="55"/>
      <c r="F622" s="55"/>
      <c r="G622" s="55"/>
      <c r="H622" s="55"/>
      <c r="I622" s="55"/>
      <c r="J622" s="86"/>
      <c r="K622" s="87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</row>
    <row r="623">
      <c r="A623" s="83"/>
      <c r="B623" s="89"/>
      <c r="C623" s="55"/>
      <c r="D623" s="55"/>
      <c r="E623" s="55"/>
      <c r="F623" s="55"/>
      <c r="G623" s="55"/>
      <c r="H623" s="55"/>
      <c r="I623" s="55"/>
      <c r="J623" s="86"/>
      <c r="K623" s="87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</row>
    <row r="624">
      <c r="A624" s="83"/>
      <c r="B624" s="89"/>
      <c r="C624" s="55"/>
      <c r="D624" s="55"/>
      <c r="E624" s="55"/>
      <c r="F624" s="55"/>
      <c r="G624" s="55"/>
      <c r="H624" s="55"/>
      <c r="I624" s="55"/>
      <c r="J624" s="86"/>
      <c r="K624" s="87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</row>
    <row r="625">
      <c r="A625" s="83"/>
      <c r="B625" s="89"/>
      <c r="C625" s="55"/>
      <c r="D625" s="55"/>
      <c r="E625" s="55"/>
      <c r="F625" s="55"/>
      <c r="G625" s="55"/>
      <c r="H625" s="55"/>
      <c r="I625" s="55"/>
      <c r="J625" s="86"/>
      <c r="K625" s="87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</row>
    <row r="626">
      <c r="A626" s="83"/>
      <c r="B626" s="89"/>
      <c r="C626" s="55"/>
      <c r="D626" s="55"/>
      <c r="E626" s="55"/>
      <c r="F626" s="55"/>
      <c r="G626" s="55"/>
      <c r="H626" s="55"/>
      <c r="I626" s="55"/>
      <c r="J626" s="86"/>
      <c r="K626" s="87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</row>
    <row r="627">
      <c r="A627" s="83"/>
      <c r="B627" s="89"/>
      <c r="C627" s="55"/>
      <c r="D627" s="55"/>
      <c r="E627" s="55"/>
      <c r="F627" s="55"/>
      <c r="G627" s="55"/>
      <c r="H627" s="55"/>
      <c r="I627" s="55"/>
      <c r="J627" s="86"/>
      <c r="K627" s="87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</row>
    <row r="628">
      <c r="A628" s="83"/>
      <c r="B628" s="89"/>
      <c r="C628" s="55"/>
      <c r="D628" s="55"/>
      <c r="E628" s="55"/>
      <c r="F628" s="55"/>
      <c r="G628" s="55"/>
      <c r="H628" s="55"/>
      <c r="I628" s="55"/>
      <c r="J628" s="86"/>
      <c r="K628" s="87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</row>
    <row r="629">
      <c r="A629" s="83"/>
      <c r="B629" s="89"/>
      <c r="C629" s="55"/>
      <c r="D629" s="55"/>
      <c r="E629" s="55"/>
      <c r="F629" s="55"/>
      <c r="G629" s="55"/>
      <c r="H629" s="55"/>
      <c r="I629" s="55"/>
      <c r="J629" s="86"/>
      <c r="K629" s="87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</row>
    <row r="630">
      <c r="A630" s="83"/>
      <c r="B630" s="89"/>
      <c r="C630" s="55"/>
      <c r="D630" s="55"/>
      <c r="E630" s="55"/>
      <c r="F630" s="55"/>
      <c r="G630" s="55"/>
      <c r="H630" s="55"/>
      <c r="I630" s="55"/>
      <c r="J630" s="86"/>
      <c r="K630" s="87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</row>
    <row r="631">
      <c r="A631" s="83"/>
      <c r="B631" s="89"/>
      <c r="C631" s="55"/>
      <c r="D631" s="55"/>
      <c r="E631" s="55"/>
      <c r="F631" s="55"/>
      <c r="G631" s="55"/>
      <c r="H631" s="55"/>
      <c r="I631" s="55"/>
      <c r="J631" s="86"/>
      <c r="K631" s="87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</row>
    <row r="632">
      <c r="A632" s="83"/>
      <c r="B632" s="89"/>
      <c r="C632" s="55"/>
      <c r="D632" s="55"/>
      <c r="E632" s="55"/>
      <c r="F632" s="55"/>
      <c r="G632" s="55"/>
      <c r="H632" s="55"/>
      <c r="I632" s="55"/>
      <c r="J632" s="86"/>
      <c r="K632" s="87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</row>
    <row r="633">
      <c r="A633" s="83"/>
      <c r="B633" s="89"/>
      <c r="C633" s="55"/>
      <c r="D633" s="55"/>
      <c r="E633" s="55"/>
      <c r="F633" s="55"/>
      <c r="G633" s="55"/>
      <c r="H633" s="55"/>
      <c r="I633" s="55"/>
      <c r="J633" s="86"/>
      <c r="K633" s="87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</row>
    <row r="634">
      <c r="A634" s="83"/>
      <c r="B634" s="89"/>
      <c r="C634" s="55"/>
      <c r="D634" s="55"/>
      <c r="E634" s="55"/>
      <c r="F634" s="55"/>
      <c r="G634" s="55"/>
      <c r="H634" s="55"/>
      <c r="I634" s="55"/>
      <c r="J634" s="86"/>
      <c r="K634" s="87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</row>
    <row r="635">
      <c r="A635" s="83"/>
      <c r="B635" s="89"/>
      <c r="C635" s="55"/>
      <c r="D635" s="55"/>
      <c r="E635" s="55"/>
      <c r="F635" s="55"/>
      <c r="G635" s="55"/>
      <c r="H635" s="55"/>
      <c r="I635" s="55"/>
      <c r="J635" s="86"/>
      <c r="K635" s="87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</row>
    <row r="636">
      <c r="A636" s="83"/>
      <c r="B636" s="89"/>
      <c r="C636" s="55"/>
      <c r="D636" s="55"/>
      <c r="E636" s="55"/>
      <c r="F636" s="55"/>
      <c r="G636" s="55"/>
      <c r="H636" s="55"/>
      <c r="I636" s="55"/>
      <c r="J636" s="86"/>
      <c r="K636" s="87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</row>
    <row r="637">
      <c r="A637" s="83"/>
      <c r="B637" s="89"/>
      <c r="C637" s="55"/>
      <c r="D637" s="55"/>
      <c r="E637" s="55"/>
      <c r="F637" s="55"/>
      <c r="G637" s="55"/>
      <c r="H637" s="55"/>
      <c r="I637" s="55"/>
      <c r="J637" s="86"/>
      <c r="K637" s="87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</row>
    <row r="638">
      <c r="A638" s="83"/>
      <c r="B638" s="89"/>
      <c r="C638" s="55"/>
      <c r="D638" s="55"/>
      <c r="E638" s="55"/>
      <c r="F638" s="55"/>
      <c r="G638" s="55"/>
      <c r="H638" s="55"/>
      <c r="I638" s="55"/>
      <c r="J638" s="86"/>
      <c r="K638" s="87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</row>
    <row r="639">
      <c r="A639" s="83"/>
      <c r="B639" s="89"/>
      <c r="C639" s="55"/>
      <c r="D639" s="55"/>
      <c r="E639" s="55"/>
      <c r="F639" s="55"/>
      <c r="G639" s="55"/>
      <c r="H639" s="55"/>
      <c r="I639" s="55"/>
      <c r="J639" s="86"/>
      <c r="K639" s="87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</row>
    <row r="640">
      <c r="A640" s="83"/>
      <c r="B640" s="89"/>
      <c r="C640" s="55"/>
      <c r="D640" s="55"/>
      <c r="E640" s="55"/>
      <c r="F640" s="55"/>
      <c r="G640" s="55"/>
      <c r="H640" s="55"/>
      <c r="I640" s="55"/>
      <c r="J640" s="86"/>
      <c r="K640" s="87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</row>
    <row r="641">
      <c r="A641" s="83"/>
      <c r="B641" s="89"/>
      <c r="C641" s="55"/>
      <c r="D641" s="55"/>
      <c r="E641" s="55"/>
      <c r="F641" s="55"/>
      <c r="G641" s="55"/>
      <c r="H641" s="55"/>
      <c r="I641" s="55"/>
      <c r="J641" s="86"/>
      <c r="K641" s="87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</row>
    <row r="642">
      <c r="A642" s="83"/>
      <c r="B642" s="89"/>
      <c r="C642" s="55"/>
      <c r="D642" s="55"/>
      <c r="E642" s="55"/>
      <c r="F642" s="55"/>
      <c r="G642" s="55"/>
      <c r="H642" s="55"/>
      <c r="I642" s="55"/>
      <c r="J642" s="86"/>
      <c r="K642" s="87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</row>
    <row r="643">
      <c r="A643" s="83"/>
      <c r="B643" s="89"/>
      <c r="C643" s="55"/>
      <c r="D643" s="55"/>
      <c r="E643" s="55"/>
      <c r="F643" s="55"/>
      <c r="G643" s="55"/>
      <c r="H643" s="55"/>
      <c r="I643" s="55"/>
      <c r="J643" s="86"/>
      <c r="K643" s="87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</row>
    <row r="644">
      <c r="A644" s="83"/>
      <c r="B644" s="89"/>
      <c r="C644" s="55"/>
      <c r="D644" s="55"/>
      <c r="E644" s="55"/>
      <c r="F644" s="55"/>
      <c r="G644" s="55"/>
      <c r="H644" s="55"/>
      <c r="I644" s="55"/>
      <c r="J644" s="86"/>
      <c r="K644" s="87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</row>
    <row r="645">
      <c r="A645" s="83"/>
      <c r="B645" s="89"/>
      <c r="C645" s="55"/>
      <c r="D645" s="55"/>
      <c r="E645" s="55"/>
      <c r="F645" s="55"/>
      <c r="G645" s="55"/>
      <c r="H645" s="55"/>
      <c r="I645" s="55"/>
      <c r="J645" s="86"/>
      <c r="K645" s="87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</row>
    <row r="646">
      <c r="A646" s="83"/>
      <c r="B646" s="89"/>
      <c r="C646" s="55"/>
      <c r="D646" s="55"/>
      <c r="E646" s="55"/>
      <c r="F646" s="55"/>
      <c r="G646" s="55"/>
      <c r="H646" s="55"/>
      <c r="I646" s="55"/>
      <c r="J646" s="86"/>
      <c r="K646" s="87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</row>
    <row r="647">
      <c r="A647" s="83"/>
      <c r="B647" s="89"/>
      <c r="C647" s="55"/>
      <c r="D647" s="55"/>
      <c r="E647" s="55"/>
      <c r="F647" s="55"/>
      <c r="G647" s="55"/>
      <c r="H647" s="55"/>
      <c r="I647" s="55"/>
      <c r="J647" s="86"/>
      <c r="K647" s="87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</row>
    <row r="648">
      <c r="A648" s="83"/>
      <c r="B648" s="89"/>
      <c r="C648" s="55"/>
      <c r="D648" s="55"/>
      <c r="E648" s="55"/>
      <c r="F648" s="55"/>
      <c r="G648" s="55"/>
      <c r="H648" s="55"/>
      <c r="I648" s="55"/>
      <c r="J648" s="86"/>
      <c r="K648" s="87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</row>
    <row r="649">
      <c r="A649" s="83"/>
      <c r="B649" s="89"/>
      <c r="C649" s="55"/>
      <c r="D649" s="55"/>
      <c r="E649" s="55"/>
      <c r="F649" s="55"/>
      <c r="G649" s="55"/>
      <c r="H649" s="55"/>
      <c r="I649" s="55"/>
      <c r="J649" s="86"/>
      <c r="K649" s="87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</row>
    <row r="650">
      <c r="A650" s="83"/>
      <c r="B650" s="89"/>
      <c r="C650" s="55"/>
      <c r="D650" s="55"/>
      <c r="E650" s="55"/>
      <c r="F650" s="55"/>
      <c r="G650" s="55"/>
      <c r="H650" s="55"/>
      <c r="I650" s="55"/>
      <c r="J650" s="86"/>
      <c r="K650" s="87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</row>
    <row r="651">
      <c r="A651" s="83"/>
      <c r="B651" s="89"/>
      <c r="C651" s="55"/>
      <c r="D651" s="55"/>
      <c r="E651" s="55"/>
      <c r="F651" s="55"/>
      <c r="G651" s="55"/>
      <c r="H651" s="55"/>
      <c r="I651" s="55"/>
      <c r="J651" s="86"/>
      <c r="K651" s="87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</row>
    <row r="652">
      <c r="A652" s="83"/>
      <c r="B652" s="89"/>
      <c r="C652" s="55"/>
      <c r="D652" s="55"/>
      <c r="E652" s="55"/>
      <c r="F652" s="55"/>
      <c r="G652" s="55"/>
      <c r="H652" s="55"/>
      <c r="I652" s="55"/>
      <c r="J652" s="86"/>
      <c r="K652" s="87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</row>
    <row r="653">
      <c r="A653" s="83"/>
      <c r="B653" s="89"/>
      <c r="C653" s="55"/>
      <c r="D653" s="55"/>
      <c r="E653" s="55"/>
      <c r="F653" s="55"/>
      <c r="G653" s="55"/>
      <c r="H653" s="55"/>
      <c r="I653" s="55"/>
      <c r="J653" s="86"/>
      <c r="K653" s="87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</row>
    <row r="654">
      <c r="A654" s="83"/>
      <c r="B654" s="89"/>
      <c r="C654" s="55"/>
      <c r="D654" s="55"/>
      <c r="E654" s="55"/>
      <c r="F654" s="55"/>
      <c r="G654" s="55"/>
      <c r="H654" s="55"/>
      <c r="I654" s="55"/>
      <c r="J654" s="86"/>
      <c r="K654" s="87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</row>
    <row r="655">
      <c r="A655" s="83"/>
      <c r="B655" s="89"/>
      <c r="C655" s="55"/>
      <c r="D655" s="55"/>
      <c r="E655" s="55"/>
      <c r="F655" s="55"/>
      <c r="G655" s="55"/>
      <c r="H655" s="55"/>
      <c r="I655" s="55"/>
      <c r="J655" s="86"/>
      <c r="K655" s="87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</row>
    <row r="656">
      <c r="A656" s="83"/>
      <c r="B656" s="89"/>
      <c r="C656" s="55"/>
      <c r="D656" s="55"/>
      <c r="E656" s="55"/>
      <c r="F656" s="55"/>
      <c r="G656" s="55"/>
      <c r="H656" s="55"/>
      <c r="I656" s="55"/>
      <c r="J656" s="86"/>
      <c r="K656" s="87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</row>
    <row r="657">
      <c r="A657" s="83"/>
      <c r="B657" s="89"/>
      <c r="C657" s="55"/>
      <c r="D657" s="55"/>
      <c r="E657" s="55"/>
      <c r="F657" s="55"/>
      <c r="G657" s="55"/>
      <c r="H657" s="55"/>
      <c r="I657" s="55"/>
      <c r="J657" s="86"/>
      <c r="K657" s="87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</row>
    <row r="658">
      <c r="A658" s="83"/>
      <c r="B658" s="89"/>
      <c r="C658" s="55"/>
      <c r="D658" s="55"/>
      <c r="E658" s="55"/>
      <c r="F658" s="55"/>
      <c r="G658" s="55"/>
      <c r="H658" s="55"/>
      <c r="I658" s="55"/>
      <c r="J658" s="86"/>
      <c r="K658" s="87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</row>
    <row r="659">
      <c r="A659" s="83"/>
      <c r="B659" s="89"/>
      <c r="C659" s="55"/>
      <c r="D659" s="55"/>
      <c r="E659" s="55"/>
      <c r="F659" s="55"/>
      <c r="G659" s="55"/>
      <c r="H659" s="55"/>
      <c r="I659" s="55"/>
      <c r="J659" s="86"/>
      <c r="K659" s="87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</row>
    <row r="660">
      <c r="A660" s="83"/>
      <c r="B660" s="89"/>
      <c r="C660" s="55"/>
      <c r="D660" s="55"/>
      <c r="E660" s="55"/>
      <c r="F660" s="55"/>
      <c r="G660" s="55"/>
      <c r="H660" s="55"/>
      <c r="I660" s="55"/>
      <c r="J660" s="86"/>
      <c r="K660" s="87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</row>
    <row r="661">
      <c r="A661" s="83"/>
      <c r="B661" s="89"/>
      <c r="C661" s="55"/>
      <c r="D661" s="55"/>
      <c r="E661" s="55"/>
      <c r="F661" s="55"/>
      <c r="G661" s="55"/>
      <c r="H661" s="55"/>
      <c r="I661" s="55"/>
      <c r="J661" s="86"/>
      <c r="K661" s="87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</row>
    <row r="662">
      <c r="A662" s="83"/>
      <c r="B662" s="89"/>
      <c r="C662" s="55"/>
      <c r="D662" s="55"/>
      <c r="E662" s="55"/>
      <c r="F662" s="55"/>
      <c r="G662" s="55"/>
      <c r="H662" s="55"/>
      <c r="I662" s="55"/>
      <c r="J662" s="86"/>
      <c r="K662" s="87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</row>
    <row r="663">
      <c r="A663" s="83"/>
      <c r="B663" s="89"/>
      <c r="C663" s="55"/>
      <c r="D663" s="55"/>
      <c r="E663" s="55"/>
      <c r="F663" s="55"/>
      <c r="G663" s="55"/>
      <c r="H663" s="55"/>
      <c r="I663" s="55"/>
      <c r="J663" s="86"/>
      <c r="K663" s="87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</row>
    <row r="664">
      <c r="A664" s="83"/>
      <c r="B664" s="89"/>
      <c r="C664" s="55"/>
      <c r="D664" s="55"/>
      <c r="E664" s="55"/>
      <c r="F664" s="55"/>
      <c r="G664" s="55"/>
      <c r="H664" s="55"/>
      <c r="I664" s="55"/>
      <c r="J664" s="86"/>
      <c r="K664" s="87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</row>
    <row r="665">
      <c r="A665" s="83"/>
      <c r="B665" s="89"/>
      <c r="C665" s="55"/>
      <c r="D665" s="55"/>
      <c r="E665" s="55"/>
      <c r="F665" s="55"/>
      <c r="G665" s="55"/>
      <c r="H665" s="55"/>
      <c r="I665" s="55"/>
      <c r="J665" s="86"/>
      <c r="K665" s="87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</row>
    <row r="666">
      <c r="A666" s="83"/>
      <c r="B666" s="89"/>
      <c r="C666" s="55"/>
      <c r="D666" s="55"/>
      <c r="E666" s="55"/>
      <c r="F666" s="55"/>
      <c r="G666" s="55"/>
      <c r="H666" s="55"/>
      <c r="I666" s="55"/>
      <c r="J666" s="86"/>
      <c r="K666" s="87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</row>
    <row r="667">
      <c r="A667" s="83"/>
      <c r="B667" s="89"/>
      <c r="C667" s="55"/>
      <c r="D667" s="55"/>
      <c r="E667" s="55"/>
      <c r="F667" s="55"/>
      <c r="G667" s="55"/>
      <c r="H667" s="55"/>
      <c r="I667" s="55"/>
      <c r="J667" s="86"/>
      <c r="K667" s="87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</row>
    <row r="668">
      <c r="A668" s="83"/>
      <c r="B668" s="89"/>
      <c r="C668" s="55"/>
      <c r="D668" s="55"/>
      <c r="E668" s="55"/>
      <c r="F668" s="55"/>
      <c r="G668" s="55"/>
      <c r="H668" s="55"/>
      <c r="I668" s="55"/>
      <c r="J668" s="86"/>
      <c r="K668" s="87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</row>
    <row r="669">
      <c r="A669" s="83"/>
      <c r="B669" s="89"/>
      <c r="C669" s="55"/>
      <c r="D669" s="55"/>
      <c r="E669" s="55"/>
      <c r="F669" s="55"/>
      <c r="G669" s="55"/>
      <c r="H669" s="55"/>
      <c r="I669" s="55"/>
      <c r="J669" s="86"/>
      <c r="K669" s="87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</row>
    <row r="670">
      <c r="A670" s="83"/>
      <c r="B670" s="89"/>
      <c r="C670" s="55"/>
      <c r="D670" s="55"/>
      <c r="E670" s="55"/>
      <c r="F670" s="55"/>
      <c r="G670" s="55"/>
      <c r="H670" s="55"/>
      <c r="I670" s="55"/>
      <c r="J670" s="86"/>
      <c r="K670" s="87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</row>
    <row r="671">
      <c r="A671" s="83"/>
      <c r="B671" s="89"/>
      <c r="C671" s="55"/>
      <c r="D671" s="55"/>
      <c r="E671" s="55"/>
      <c r="F671" s="55"/>
      <c r="G671" s="55"/>
      <c r="H671" s="55"/>
      <c r="I671" s="55"/>
      <c r="J671" s="86"/>
      <c r="K671" s="87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</row>
    <row r="672">
      <c r="A672" s="83"/>
      <c r="B672" s="89"/>
      <c r="C672" s="55"/>
      <c r="D672" s="55"/>
      <c r="E672" s="55"/>
      <c r="F672" s="55"/>
      <c r="G672" s="55"/>
      <c r="H672" s="55"/>
      <c r="I672" s="55"/>
      <c r="J672" s="86"/>
      <c r="K672" s="87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</row>
    <row r="673">
      <c r="A673" s="83"/>
      <c r="B673" s="89"/>
      <c r="C673" s="55"/>
      <c r="D673" s="55"/>
      <c r="E673" s="55"/>
      <c r="F673" s="55"/>
      <c r="G673" s="55"/>
      <c r="H673" s="55"/>
      <c r="I673" s="55"/>
      <c r="J673" s="86"/>
      <c r="K673" s="87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</row>
    <row r="674">
      <c r="A674" s="83"/>
      <c r="B674" s="89"/>
      <c r="C674" s="55"/>
      <c r="D674" s="55"/>
      <c r="E674" s="55"/>
      <c r="F674" s="55"/>
      <c r="G674" s="55"/>
      <c r="H674" s="55"/>
      <c r="I674" s="55"/>
      <c r="J674" s="86"/>
      <c r="K674" s="87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</row>
    <row r="675">
      <c r="A675" s="83"/>
      <c r="B675" s="89"/>
      <c r="C675" s="55"/>
      <c r="D675" s="55"/>
      <c r="E675" s="55"/>
      <c r="F675" s="55"/>
      <c r="G675" s="55"/>
      <c r="H675" s="55"/>
      <c r="I675" s="55"/>
      <c r="J675" s="86"/>
      <c r="K675" s="87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</row>
    <row r="676">
      <c r="A676" s="83"/>
      <c r="B676" s="89"/>
      <c r="C676" s="55"/>
      <c r="D676" s="55"/>
      <c r="E676" s="55"/>
      <c r="F676" s="55"/>
      <c r="G676" s="55"/>
      <c r="H676" s="55"/>
      <c r="I676" s="55"/>
      <c r="J676" s="86"/>
      <c r="K676" s="87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</row>
    <row r="677">
      <c r="A677" s="83"/>
      <c r="B677" s="89"/>
      <c r="C677" s="55"/>
      <c r="D677" s="55"/>
      <c r="E677" s="55"/>
      <c r="F677" s="55"/>
      <c r="G677" s="55"/>
      <c r="H677" s="55"/>
      <c r="I677" s="55"/>
      <c r="J677" s="86"/>
      <c r="K677" s="87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</row>
    <row r="678">
      <c r="A678" s="83"/>
      <c r="B678" s="89"/>
      <c r="C678" s="55"/>
      <c r="D678" s="55"/>
      <c r="E678" s="55"/>
      <c r="F678" s="55"/>
      <c r="G678" s="55"/>
      <c r="H678" s="55"/>
      <c r="I678" s="55"/>
      <c r="J678" s="86"/>
      <c r="K678" s="87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</row>
    <row r="679">
      <c r="A679" s="83"/>
      <c r="B679" s="89"/>
      <c r="C679" s="55"/>
      <c r="D679" s="55"/>
      <c r="E679" s="55"/>
      <c r="F679" s="55"/>
      <c r="G679" s="55"/>
      <c r="H679" s="55"/>
      <c r="I679" s="55"/>
      <c r="J679" s="86"/>
      <c r="K679" s="87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</row>
    <row r="680">
      <c r="A680" s="83"/>
      <c r="B680" s="89"/>
      <c r="C680" s="55"/>
      <c r="D680" s="55"/>
      <c r="E680" s="55"/>
      <c r="F680" s="55"/>
      <c r="G680" s="55"/>
      <c r="H680" s="55"/>
      <c r="I680" s="55"/>
      <c r="J680" s="86"/>
      <c r="K680" s="87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</row>
    <row r="681">
      <c r="A681" s="83"/>
      <c r="B681" s="89"/>
      <c r="C681" s="55"/>
      <c r="D681" s="55"/>
      <c r="E681" s="55"/>
      <c r="F681" s="55"/>
      <c r="G681" s="55"/>
      <c r="H681" s="55"/>
      <c r="I681" s="55"/>
      <c r="J681" s="86"/>
      <c r="K681" s="87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</row>
    <row r="682">
      <c r="A682" s="83"/>
      <c r="B682" s="89"/>
      <c r="C682" s="55"/>
      <c r="D682" s="55"/>
      <c r="E682" s="55"/>
      <c r="F682" s="55"/>
      <c r="G682" s="55"/>
      <c r="H682" s="55"/>
      <c r="I682" s="55"/>
      <c r="J682" s="86"/>
      <c r="K682" s="87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</row>
    <row r="683">
      <c r="A683" s="83"/>
      <c r="B683" s="89"/>
      <c r="C683" s="55"/>
      <c r="D683" s="55"/>
      <c r="E683" s="55"/>
      <c r="F683" s="55"/>
      <c r="G683" s="55"/>
      <c r="H683" s="55"/>
      <c r="I683" s="55"/>
      <c r="J683" s="86"/>
      <c r="K683" s="87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</row>
    <row r="684">
      <c r="A684" s="83"/>
      <c r="B684" s="89"/>
      <c r="C684" s="55"/>
      <c r="D684" s="55"/>
      <c r="E684" s="55"/>
      <c r="F684" s="55"/>
      <c r="G684" s="55"/>
      <c r="H684" s="55"/>
      <c r="I684" s="55"/>
      <c r="J684" s="86"/>
      <c r="K684" s="87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</row>
    <row r="685">
      <c r="A685" s="83"/>
      <c r="B685" s="89"/>
      <c r="C685" s="55"/>
      <c r="D685" s="55"/>
      <c r="E685" s="55"/>
      <c r="F685" s="55"/>
      <c r="G685" s="55"/>
      <c r="H685" s="55"/>
      <c r="I685" s="55"/>
      <c r="J685" s="86"/>
      <c r="K685" s="87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</row>
    <row r="686">
      <c r="A686" s="83"/>
      <c r="B686" s="89"/>
      <c r="C686" s="55"/>
      <c r="D686" s="55"/>
      <c r="E686" s="55"/>
      <c r="F686" s="55"/>
      <c r="G686" s="55"/>
      <c r="H686" s="55"/>
      <c r="I686" s="55"/>
      <c r="J686" s="86"/>
      <c r="K686" s="87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</row>
    <row r="687">
      <c r="A687" s="83"/>
      <c r="B687" s="89"/>
      <c r="C687" s="55"/>
      <c r="D687" s="55"/>
      <c r="E687" s="55"/>
      <c r="F687" s="55"/>
      <c r="G687" s="55"/>
      <c r="H687" s="55"/>
      <c r="I687" s="55"/>
      <c r="J687" s="86"/>
      <c r="K687" s="87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</row>
    <row r="688">
      <c r="A688" s="83"/>
      <c r="B688" s="89"/>
      <c r="C688" s="55"/>
      <c r="D688" s="55"/>
      <c r="E688" s="55"/>
      <c r="F688" s="55"/>
      <c r="G688" s="55"/>
      <c r="H688" s="55"/>
      <c r="I688" s="55"/>
      <c r="J688" s="86"/>
      <c r="K688" s="87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</row>
    <row r="689">
      <c r="A689" s="83"/>
      <c r="B689" s="89"/>
      <c r="C689" s="55"/>
      <c r="D689" s="55"/>
      <c r="E689" s="55"/>
      <c r="F689" s="55"/>
      <c r="G689" s="55"/>
      <c r="H689" s="55"/>
      <c r="I689" s="55"/>
      <c r="J689" s="86"/>
      <c r="K689" s="87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</row>
    <row r="690">
      <c r="A690" s="83"/>
      <c r="B690" s="89"/>
      <c r="C690" s="55"/>
      <c r="D690" s="55"/>
      <c r="E690" s="55"/>
      <c r="F690" s="55"/>
      <c r="G690" s="55"/>
      <c r="H690" s="55"/>
      <c r="I690" s="55"/>
      <c r="J690" s="86"/>
      <c r="K690" s="87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</row>
    <row r="691">
      <c r="A691" s="83"/>
      <c r="B691" s="89"/>
      <c r="C691" s="55"/>
      <c r="D691" s="55"/>
      <c r="E691" s="55"/>
      <c r="F691" s="55"/>
      <c r="G691" s="55"/>
      <c r="H691" s="55"/>
      <c r="I691" s="55"/>
      <c r="J691" s="86"/>
      <c r="K691" s="87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</row>
    <row r="692">
      <c r="A692" s="83"/>
      <c r="B692" s="89"/>
      <c r="C692" s="55"/>
      <c r="D692" s="55"/>
      <c r="E692" s="55"/>
      <c r="F692" s="55"/>
      <c r="G692" s="55"/>
      <c r="H692" s="55"/>
      <c r="I692" s="55"/>
      <c r="J692" s="86"/>
      <c r="K692" s="87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</row>
    <row r="693">
      <c r="A693" s="83"/>
      <c r="B693" s="89"/>
      <c r="C693" s="55"/>
      <c r="D693" s="55"/>
      <c r="E693" s="55"/>
      <c r="F693" s="55"/>
      <c r="G693" s="55"/>
      <c r="H693" s="55"/>
      <c r="I693" s="55"/>
      <c r="J693" s="86"/>
      <c r="K693" s="87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</row>
    <row r="694">
      <c r="A694" s="83"/>
      <c r="B694" s="89"/>
      <c r="C694" s="55"/>
      <c r="D694" s="55"/>
      <c r="E694" s="55"/>
      <c r="F694" s="55"/>
      <c r="G694" s="55"/>
      <c r="H694" s="55"/>
      <c r="I694" s="55"/>
      <c r="J694" s="86"/>
      <c r="K694" s="87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</row>
    <row r="695">
      <c r="A695" s="83"/>
      <c r="B695" s="89"/>
      <c r="C695" s="55"/>
      <c r="D695" s="55"/>
      <c r="E695" s="55"/>
      <c r="F695" s="55"/>
      <c r="G695" s="55"/>
      <c r="H695" s="55"/>
      <c r="I695" s="55"/>
      <c r="J695" s="86"/>
      <c r="K695" s="87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</row>
    <row r="696">
      <c r="A696" s="83"/>
      <c r="B696" s="89"/>
      <c r="C696" s="55"/>
      <c r="D696" s="55"/>
      <c r="E696" s="55"/>
      <c r="F696" s="55"/>
      <c r="G696" s="55"/>
      <c r="H696" s="55"/>
      <c r="I696" s="55"/>
      <c r="J696" s="86"/>
      <c r="K696" s="87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</row>
    <row r="697">
      <c r="A697" s="83"/>
      <c r="B697" s="89"/>
      <c r="C697" s="55"/>
      <c r="D697" s="55"/>
      <c r="E697" s="55"/>
      <c r="F697" s="55"/>
      <c r="G697" s="55"/>
      <c r="H697" s="55"/>
      <c r="I697" s="55"/>
      <c r="J697" s="86"/>
      <c r="K697" s="87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</row>
    <row r="698">
      <c r="A698" s="83"/>
      <c r="B698" s="89"/>
      <c r="C698" s="55"/>
      <c r="D698" s="55"/>
      <c r="E698" s="55"/>
      <c r="F698" s="55"/>
      <c r="G698" s="55"/>
      <c r="H698" s="55"/>
      <c r="I698" s="55"/>
      <c r="J698" s="86"/>
      <c r="K698" s="87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</row>
    <row r="699">
      <c r="A699" s="83"/>
      <c r="B699" s="89"/>
      <c r="C699" s="55"/>
      <c r="D699" s="55"/>
      <c r="E699" s="55"/>
      <c r="F699" s="55"/>
      <c r="G699" s="55"/>
      <c r="H699" s="55"/>
      <c r="I699" s="55"/>
      <c r="J699" s="86"/>
      <c r="K699" s="87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</row>
    <row r="700">
      <c r="A700" s="83"/>
      <c r="B700" s="89"/>
      <c r="C700" s="55"/>
      <c r="D700" s="55"/>
      <c r="E700" s="55"/>
      <c r="F700" s="55"/>
      <c r="G700" s="55"/>
      <c r="H700" s="55"/>
      <c r="I700" s="55"/>
      <c r="J700" s="86"/>
      <c r="K700" s="87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</row>
    <row r="701">
      <c r="A701" s="83"/>
      <c r="B701" s="89"/>
      <c r="C701" s="55"/>
      <c r="D701" s="55"/>
      <c r="E701" s="55"/>
      <c r="F701" s="55"/>
      <c r="G701" s="55"/>
      <c r="H701" s="55"/>
      <c r="I701" s="55"/>
      <c r="J701" s="86"/>
      <c r="K701" s="87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</row>
    <row r="702">
      <c r="A702" s="83"/>
      <c r="B702" s="89"/>
      <c r="C702" s="55"/>
      <c r="D702" s="55"/>
      <c r="E702" s="55"/>
      <c r="F702" s="55"/>
      <c r="G702" s="55"/>
      <c r="H702" s="55"/>
      <c r="I702" s="55"/>
      <c r="J702" s="86"/>
      <c r="K702" s="87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</row>
    <row r="703">
      <c r="A703" s="83"/>
      <c r="B703" s="89"/>
      <c r="C703" s="55"/>
      <c r="D703" s="55"/>
      <c r="E703" s="55"/>
      <c r="F703" s="55"/>
      <c r="G703" s="55"/>
      <c r="H703" s="55"/>
      <c r="I703" s="55"/>
      <c r="J703" s="86"/>
      <c r="K703" s="87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</row>
    <row r="704">
      <c r="A704" s="83"/>
      <c r="B704" s="89"/>
      <c r="C704" s="55"/>
      <c r="D704" s="55"/>
      <c r="E704" s="55"/>
      <c r="F704" s="55"/>
      <c r="G704" s="55"/>
      <c r="H704" s="55"/>
      <c r="I704" s="55"/>
      <c r="J704" s="86"/>
      <c r="K704" s="87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</row>
    <row r="705">
      <c r="A705" s="83"/>
      <c r="B705" s="89"/>
      <c r="C705" s="55"/>
      <c r="D705" s="55"/>
      <c r="E705" s="55"/>
      <c r="F705" s="55"/>
      <c r="G705" s="55"/>
      <c r="H705" s="55"/>
      <c r="I705" s="55"/>
      <c r="J705" s="86"/>
      <c r="K705" s="87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</row>
    <row r="706">
      <c r="A706" s="83"/>
      <c r="B706" s="89"/>
      <c r="C706" s="55"/>
      <c r="D706" s="55"/>
      <c r="E706" s="55"/>
      <c r="F706" s="55"/>
      <c r="G706" s="55"/>
      <c r="H706" s="55"/>
      <c r="I706" s="55"/>
      <c r="J706" s="86"/>
      <c r="K706" s="87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</row>
    <row r="707">
      <c r="A707" s="83"/>
      <c r="B707" s="89"/>
      <c r="C707" s="55"/>
      <c r="D707" s="55"/>
      <c r="E707" s="55"/>
      <c r="F707" s="55"/>
      <c r="G707" s="55"/>
      <c r="H707" s="55"/>
      <c r="I707" s="55"/>
      <c r="J707" s="86"/>
      <c r="K707" s="87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</row>
    <row r="708">
      <c r="A708" s="83"/>
      <c r="B708" s="89"/>
      <c r="C708" s="55"/>
      <c r="D708" s="55"/>
      <c r="E708" s="55"/>
      <c r="F708" s="55"/>
      <c r="G708" s="55"/>
      <c r="H708" s="55"/>
      <c r="I708" s="55"/>
      <c r="J708" s="86"/>
      <c r="K708" s="87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</row>
    <row r="709">
      <c r="A709" s="83"/>
      <c r="B709" s="89"/>
      <c r="C709" s="55"/>
      <c r="D709" s="55"/>
      <c r="E709" s="55"/>
      <c r="F709" s="55"/>
      <c r="G709" s="55"/>
      <c r="H709" s="55"/>
      <c r="I709" s="55"/>
      <c r="J709" s="86"/>
      <c r="K709" s="87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</row>
    <row r="710">
      <c r="A710" s="83"/>
      <c r="B710" s="89"/>
      <c r="C710" s="55"/>
      <c r="D710" s="55"/>
      <c r="E710" s="55"/>
      <c r="F710" s="55"/>
      <c r="G710" s="55"/>
      <c r="H710" s="55"/>
      <c r="I710" s="55"/>
      <c r="J710" s="86"/>
      <c r="K710" s="87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</row>
    <row r="711">
      <c r="A711" s="83"/>
      <c r="B711" s="89"/>
      <c r="C711" s="55"/>
      <c r="D711" s="55"/>
      <c r="E711" s="55"/>
      <c r="F711" s="55"/>
      <c r="G711" s="55"/>
      <c r="H711" s="55"/>
      <c r="I711" s="55"/>
      <c r="J711" s="86"/>
      <c r="K711" s="87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</row>
    <row r="712">
      <c r="A712" s="83"/>
      <c r="B712" s="89"/>
      <c r="C712" s="55"/>
      <c r="D712" s="55"/>
      <c r="E712" s="55"/>
      <c r="F712" s="55"/>
      <c r="G712" s="55"/>
      <c r="H712" s="55"/>
      <c r="I712" s="55"/>
      <c r="J712" s="86"/>
      <c r="K712" s="87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</row>
    <row r="713">
      <c r="A713" s="83"/>
      <c r="B713" s="89"/>
      <c r="C713" s="55"/>
      <c r="D713" s="55"/>
      <c r="E713" s="55"/>
      <c r="F713" s="55"/>
      <c r="G713" s="55"/>
      <c r="H713" s="55"/>
      <c r="I713" s="55"/>
      <c r="J713" s="86"/>
      <c r="K713" s="87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</row>
    <row r="714">
      <c r="A714" s="83"/>
      <c r="B714" s="89"/>
      <c r="C714" s="55"/>
      <c r="D714" s="55"/>
      <c r="E714" s="55"/>
      <c r="F714" s="55"/>
      <c r="G714" s="55"/>
      <c r="H714" s="55"/>
      <c r="I714" s="55"/>
      <c r="J714" s="86"/>
      <c r="K714" s="87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</row>
    <row r="715">
      <c r="A715" s="83"/>
      <c r="B715" s="89"/>
      <c r="C715" s="55"/>
      <c r="D715" s="55"/>
      <c r="E715" s="55"/>
      <c r="F715" s="55"/>
      <c r="G715" s="55"/>
      <c r="H715" s="55"/>
      <c r="I715" s="55"/>
      <c r="J715" s="86"/>
      <c r="K715" s="87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</row>
    <row r="716">
      <c r="A716" s="83"/>
      <c r="B716" s="89"/>
      <c r="C716" s="55"/>
      <c r="D716" s="55"/>
      <c r="E716" s="55"/>
      <c r="F716" s="55"/>
      <c r="G716" s="55"/>
      <c r="H716" s="55"/>
      <c r="I716" s="55"/>
      <c r="J716" s="86"/>
      <c r="K716" s="87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</row>
    <row r="717">
      <c r="A717" s="83"/>
      <c r="B717" s="89"/>
      <c r="C717" s="55"/>
      <c r="D717" s="55"/>
      <c r="E717" s="55"/>
      <c r="F717" s="55"/>
      <c r="G717" s="55"/>
      <c r="H717" s="55"/>
      <c r="I717" s="55"/>
      <c r="J717" s="86"/>
      <c r="K717" s="87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</row>
    <row r="718">
      <c r="A718" s="83"/>
      <c r="B718" s="89"/>
      <c r="C718" s="55"/>
      <c r="D718" s="55"/>
      <c r="E718" s="55"/>
      <c r="F718" s="55"/>
      <c r="G718" s="55"/>
      <c r="H718" s="55"/>
      <c r="I718" s="55"/>
      <c r="J718" s="86"/>
      <c r="K718" s="87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</row>
    <row r="719">
      <c r="A719" s="83"/>
      <c r="B719" s="89"/>
      <c r="C719" s="55"/>
      <c r="D719" s="55"/>
      <c r="E719" s="55"/>
      <c r="F719" s="55"/>
      <c r="G719" s="55"/>
      <c r="H719" s="55"/>
      <c r="I719" s="55"/>
      <c r="J719" s="86"/>
      <c r="K719" s="87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</row>
    <row r="720">
      <c r="A720" s="83"/>
      <c r="B720" s="89"/>
      <c r="C720" s="55"/>
      <c r="D720" s="55"/>
      <c r="E720" s="55"/>
      <c r="F720" s="55"/>
      <c r="G720" s="55"/>
      <c r="H720" s="55"/>
      <c r="I720" s="55"/>
      <c r="J720" s="86"/>
      <c r="K720" s="87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</row>
    <row r="721">
      <c r="A721" s="83"/>
      <c r="B721" s="89"/>
      <c r="C721" s="55"/>
      <c r="D721" s="55"/>
      <c r="E721" s="55"/>
      <c r="F721" s="55"/>
      <c r="G721" s="55"/>
      <c r="H721" s="55"/>
      <c r="I721" s="55"/>
      <c r="J721" s="86"/>
      <c r="K721" s="87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</row>
    <row r="722">
      <c r="A722" s="83"/>
      <c r="B722" s="89"/>
      <c r="C722" s="55"/>
      <c r="D722" s="55"/>
      <c r="E722" s="55"/>
      <c r="F722" s="55"/>
      <c r="G722" s="55"/>
      <c r="H722" s="55"/>
      <c r="I722" s="55"/>
      <c r="J722" s="86"/>
      <c r="K722" s="87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</row>
    <row r="723">
      <c r="A723" s="83"/>
      <c r="B723" s="89"/>
      <c r="C723" s="55"/>
      <c r="D723" s="55"/>
      <c r="E723" s="55"/>
      <c r="F723" s="55"/>
      <c r="G723" s="55"/>
      <c r="H723" s="55"/>
      <c r="I723" s="55"/>
      <c r="J723" s="86"/>
      <c r="K723" s="87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</row>
    <row r="724">
      <c r="A724" s="83"/>
      <c r="B724" s="89"/>
      <c r="C724" s="55"/>
      <c r="D724" s="55"/>
      <c r="E724" s="55"/>
      <c r="F724" s="55"/>
      <c r="G724" s="55"/>
      <c r="H724" s="55"/>
      <c r="I724" s="55"/>
      <c r="J724" s="86"/>
      <c r="K724" s="87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</row>
    <row r="725">
      <c r="A725" s="83"/>
      <c r="B725" s="89"/>
      <c r="C725" s="55"/>
      <c r="D725" s="55"/>
      <c r="E725" s="55"/>
      <c r="F725" s="55"/>
      <c r="G725" s="55"/>
      <c r="H725" s="55"/>
      <c r="I725" s="55"/>
      <c r="J725" s="86"/>
      <c r="K725" s="87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</row>
    <row r="726">
      <c r="A726" s="83"/>
      <c r="B726" s="89"/>
      <c r="C726" s="55"/>
      <c r="D726" s="55"/>
      <c r="E726" s="55"/>
      <c r="F726" s="55"/>
      <c r="G726" s="55"/>
      <c r="H726" s="55"/>
      <c r="I726" s="55"/>
      <c r="J726" s="86"/>
      <c r="K726" s="87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</row>
    <row r="727">
      <c r="A727" s="83"/>
      <c r="B727" s="89"/>
      <c r="C727" s="55"/>
      <c r="D727" s="55"/>
      <c r="E727" s="55"/>
      <c r="F727" s="55"/>
      <c r="G727" s="55"/>
      <c r="H727" s="55"/>
      <c r="I727" s="55"/>
      <c r="J727" s="86"/>
      <c r="K727" s="87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</row>
    <row r="728">
      <c r="A728" s="83"/>
      <c r="B728" s="89"/>
      <c r="C728" s="55"/>
      <c r="D728" s="55"/>
      <c r="E728" s="55"/>
      <c r="F728" s="55"/>
      <c r="G728" s="55"/>
      <c r="H728" s="55"/>
      <c r="I728" s="55"/>
      <c r="J728" s="86"/>
      <c r="K728" s="87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</row>
    <row r="729">
      <c r="A729" s="83"/>
      <c r="B729" s="89"/>
      <c r="C729" s="55"/>
      <c r="D729" s="55"/>
      <c r="E729" s="55"/>
      <c r="F729" s="55"/>
      <c r="G729" s="55"/>
      <c r="H729" s="55"/>
      <c r="I729" s="55"/>
      <c r="J729" s="86"/>
      <c r="K729" s="87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</row>
    <row r="730">
      <c r="A730" s="83"/>
      <c r="B730" s="89"/>
      <c r="C730" s="55"/>
      <c r="D730" s="55"/>
      <c r="E730" s="55"/>
      <c r="F730" s="55"/>
      <c r="G730" s="55"/>
      <c r="H730" s="55"/>
      <c r="I730" s="55"/>
      <c r="J730" s="86"/>
      <c r="K730" s="87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</row>
    <row r="731">
      <c r="A731" s="83"/>
      <c r="B731" s="89"/>
      <c r="C731" s="55"/>
      <c r="D731" s="55"/>
      <c r="E731" s="55"/>
      <c r="F731" s="55"/>
      <c r="G731" s="55"/>
      <c r="H731" s="55"/>
      <c r="I731" s="55"/>
      <c r="J731" s="86"/>
      <c r="K731" s="87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</row>
    <row r="732">
      <c r="A732" s="83"/>
      <c r="B732" s="89"/>
      <c r="C732" s="55"/>
      <c r="D732" s="55"/>
      <c r="E732" s="55"/>
      <c r="F732" s="55"/>
      <c r="G732" s="55"/>
      <c r="H732" s="55"/>
      <c r="I732" s="55"/>
      <c r="J732" s="86"/>
      <c r="K732" s="87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</row>
    <row r="733">
      <c r="A733" s="83"/>
      <c r="B733" s="89"/>
      <c r="C733" s="55"/>
      <c r="D733" s="55"/>
      <c r="E733" s="55"/>
      <c r="F733" s="55"/>
      <c r="G733" s="55"/>
      <c r="H733" s="55"/>
      <c r="I733" s="55"/>
      <c r="J733" s="86"/>
      <c r="K733" s="87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</row>
    <row r="734">
      <c r="A734" s="83"/>
      <c r="B734" s="89"/>
      <c r="C734" s="55"/>
      <c r="D734" s="55"/>
      <c r="E734" s="55"/>
      <c r="F734" s="55"/>
      <c r="G734" s="55"/>
      <c r="H734" s="55"/>
      <c r="I734" s="55"/>
      <c r="J734" s="86"/>
      <c r="K734" s="87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</row>
    <row r="735">
      <c r="A735" s="83"/>
      <c r="B735" s="89"/>
      <c r="C735" s="55"/>
      <c r="D735" s="55"/>
      <c r="E735" s="55"/>
      <c r="F735" s="55"/>
      <c r="G735" s="55"/>
      <c r="H735" s="55"/>
      <c r="I735" s="55"/>
      <c r="J735" s="86"/>
      <c r="K735" s="87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</row>
    <row r="736">
      <c r="A736" s="83"/>
      <c r="B736" s="89"/>
      <c r="C736" s="55"/>
      <c r="D736" s="55"/>
      <c r="E736" s="55"/>
      <c r="F736" s="55"/>
      <c r="G736" s="55"/>
      <c r="H736" s="55"/>
      <c r="I736" s="55"/>
      <c r="J736" s="86"/>
      <c r="K736" s="87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</row>
    <row r="737">
      <c r="A737" s="83"/>
      <c r="B737" s="89"/>
      <c r="C737" s="55"/>
      <c r="D737" s="55"/>
      <c r="E737" s="55"/>
      <c r="F737" s="55"/>
      <c r="G737" s="55"/>
      <c r="H737" s="55"/>
      <c r="I737" s="55"/>
      <c r="J737" s="86"/>
      <c r="K737" s="87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</row>
    <row r="738">
      <c r="A738" s="83"/>
      <c r="B738" s="89"/>
      <c r="C738" s="55"/>
      <c r="D738" s="55"/>
      <c r="E738" s="55"/>
      <c r="F738" s="55"/>
      <c r="G738" s="55"/>
      <c r="H738" s="55"/>
      <c r="I738" s="55"/>
      <c r="J738" s="86"/>
      <c r="K738" s="87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</row>
    <row r="739">
      <c r="A739" s="83"/>
      <c r="B739" s="89"/>
      <c r="C739" s="55"/>
      <c r="D739" s="55"/>
      <c r="E739" s="55"/>
      <c r="F739" s="55"/>
      <c r="G739" s="55"/>
      <c r="H739" s="55"/>
      <c r="I739" s="55"/>
      <c r="J739" s="86"/>
      <c r="K739" s="87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</row>
    <row r="740">
      <c r="A740" s="83"/>
      <c r="B740" s="89"/>
      <c r="C740" s="55"/>
      <c r="D740" s="55"/>
      <c r="E740" s="55"/>
      <c r="F740" s="55"/>
      <c r="G740" s="55"/>
      <c r="H740" s="55"/>
      <c r="I740" s="55"/>
      <c r="J740" s="86"/>
      <c r="K740" s="87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</row>
    <row r="741">
      <c r="A741" s="83"/>
      <c r="B741" s="89"/>
      <c r="C741" s="55"/>
      <c r="D741" s="55"/>
      <c r="E741" s="55"/>
      <c r="F741" s="55"/>
      <c r="G741" s="55"/>
      <c r="H741" s="55"/>
      <c r="I741" s="55"/>
      <c r="J741" s="86"/>
      <c r="K741" s="87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</row>
    <row r="742">
      <c r="A742" s="83"/>
      <c r="B742" s="89"/>
      <c r="C742" s="55"/>
      <c r="D742" s="55"/>
      <c r="E742" s="55"/>
      <c r="F742" s="55"/>
      <c r="G742" s="55"/>
      <c r="H742" s="55"/>
      <c r="I742" s="55"/>
      <c r="J742" s="86"/>
      <c r="K742" s="87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</row>
    <row r="743">
      <c r="A743" s="83"/>
      <c r="B743" s="89"/>
      <c r="C743" s="55"/>
      <c r="D743" s="55"/>
      <c r="E743" s="55"/>
      <c r="F743" s="55"/>
      <c r="G743" s="55"/>
      <c r="H743" s="55"/>
      <c r="I743" s="55"/>
      <c r="J743" s="86"/>
      <c r="K743" s="87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</row>
    <row r="744">
      <c r="A744" s="83"/>
      <c r="B744" s="89"/>
      <c r="C744" s="55"/>
      <c r="D744" s="55"/>
      <c r="E744" s="55"/>
      <c r="F744" s="55"/>
      <c r="G744" s="55"/>
      <c r="H744" s="55"/>
      <c r="I744" s="55"/>
      <c r="J744" s="86"/>
      <c r="K744" s="87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</row>
    <row r="745">
      <c r="A745" s="83"/>
      <c r="B745" s="89"/>
      <c r="C745" s="55"/>
      <c r="D745" s="55"/>
      <c r="E745" s="55"/>
      <c r="F745" s="55"/>
      <c r="G745" s="55"/>
      <c r="H745" s="55"/>
      <c r="I745" s="55"/>
      <c r="J745" s="86"/>
      <c r="K745" s="87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</row>
    <row r="746">
      <c r="A746" s="83"/>
      <c r="B746" s="89"/>
      <c r="C746" s="55"/>
      <c r="D746" s="55"/>
      <c r="E746" s="55"/>
      <c r="F746" s="55"/>
      <c r="G746" s="55"/>
      <c r="H746" s="55"/>
      <c r="I746" s="55"/>
      <c r="J746" s="86"/>
      <c r="K746" s="87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</row>
    <row r="747">
      <c r="A747" s="83"/>
      <c r="B747" s="89"/>
      <c r="C747" s="55"/>
      <c r="D747" s="55"/>
      <c r="E747" s="55"/>
      <c r="F747" s="55"/>
      <c r="G747" s="55"/>
      <c r="H747" s="55"/>
      <c r="I747" s="55"/>
      <c r="J747" s="86"/>
      <c r="K747" s="87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</row>
    <row r="748">
      <c r="A748" s="83"/>
      <c r="B748" s="89"/>
      <c r="C748" s="55"/>
      <c r="D748" s="55"/>
      <c r="E748" s="55"/>
      <c r="F748" s="55"/>
      <c r="G748" s="55"/>
      <c r="H748" s="55"/>
      <c r="I748" s="55"/>
      <c r="J748" s="86"/>
      <c r="K748" s="87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</row>
    <row r="749">
      <c r="A749" s="83"/>
      <c r="B749" s="89"/>
      <c r="C749" s="55"/>
      <c r="D749" s="55"/>
      <c r="E749" s="55"/>
      <c r="F749" s="55"/>
      <c r="G749" s="55"/>
      <c r="H749" s="55"/>
      <c r="I749" s="55"/>
      <c r="J749" s="86"/>
      <c r="K749" s="87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</row>
    <row r="750">
      <c r="A750" s="83"/>
      <c r="B750" s="89"/>
      <c r="C750" s="55"/>
      <c r="D750" s="55"/>
      <c r="E750" s="55"/>
      <c r="F750" s="55"/>
      <c r="G750" s="55"/>
      <c r="H750" s="55"/>
      <c r="I750" s="55"/>
      <c r="J750" s="86"/>
      <c r="K750" s="87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</row>
    <row r="751">
      <c r="A751" s="83"/>
      <c r="B751" s="89"/>
      <c r="C751" s="55"/>
      <c r="D751" s="55"/>
      <c r="E751" s="55"/>
      <c r="F751" s="55"/>
      <c r="G751" s="55"/>
      <c r="H751" s="55"/>
      <c r="I751" s="55"/>
      <c r="J751" s="86"/>
      <c r="K751" s="87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</row>
    <row r="752">
      <c r="A752" s="83"/>
      <c r="B752" s="89"/>
      <c r="C752" s="55"/>
      <c r="D752" s="55"/>
      <c r="E752" s="55"/>
      <c r="F752" s="55"/>
      <c r="G752" s="55"/>
      <c r="H752" s="55"/>
      <c r="I752" s="55"/>
      <c r="J752" s="86"/>
      <c r="K752" s="87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</row>
    <row r="753">
      <c r="A753" s="83"/>
      <c r="B753" s="89"/>
      <c r="C753" s="55"/>
      <c r="D753" s="55"/>
      <c r="E753" s="55"/>
      <c r="F753" s="55"/>
      <c r="G753" s="55"/>
      <c r="H753" s="55"/>
      <c r="I753" s="55"/>
      <c r="J753" s="86"/>
      <c r="K753" s="87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</row>
    <row r="754">
      <c r="A754" s="83"/>
      <c r="B754" s="89"/>
      <c r="C754" s="55"/>
      <c r="D754" s="55"/>
      <c r="E754" s="55"/>
      <c r="F754" s="55"/>
      <c r="G754" s="55"/>
      <c r="H754" s="55"/>
      <c r="I754" s="55"/>
      <c r="J754" s="86"/>
      <c r="K754" s="87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</row>
    <row r="755">
      <c r="A755" s="83"/>
      <c r="B755" s="89"/>
      <c r="C755" s="55"/>
      <c r="D755" s="55"/>
      <c r="E755" s="55"/>
      <c r="F755" s="55"/>
      <c r="G755" s="55"/>
      <c r="H755" s="55"/>
      <c r="I755" s="55"/>
      <c r="J755" s="86"/>
      <c r="K755" s="87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</row>
    <row r="756">
      <c r="A756" s="83"/>
      <c r="B756" s="89"/>
      <c r="C756" s="55"/>
      <c r="D756" s="55"/>
      <c r="E756" s="55"/>
      <c r="F756" s="55"/>
      <c r="G756" s="55"/>
      <c r="H756" s="55"/>
      <c r="I756" s="55"/>
      <c r="J756" s="86"/>
      <c r="K756" s="87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</row>
    <row r="757">
      <c r="A757" s="83"/>
      <c r="B757" s="89"/>
      <c r="C757" s="55"/>
      <c r="D757" s="55"/>
      <c r="E757" s="55"/>
      <c r="F757" s="55"/>
      <c r="G757" s="55"/>
      <c r="H757" s="55"/>
      <c r="I757" s="55"/>
      <c r="J757" s="86"/>
      <c r="K757" s="87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</row>
    <row r="758">
      <c r="A758" s="83"/>
      <c r="B758" s="89"/>
      <c r="C758" s="55"/>
      <c r="D758" s="55"/>
      <c r="E758" s="55"/>
      <c r="F758" s="55"/>
      <c r="G758" s="55"/>
      <c r="H758" s="55"/>
      <c r="I758" s="55"/>
      <c r="J758" s="86"/>
      <c r="K758" s="87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</row>
    <row r="759">
      <c r="A759" s="83"/>
      <c r="B759" s="89"/>
      <c r="C759" s="55"/>
      <c r="D759" s="55"/>
      <c r="E759" s="55"/>
      <c r="F759" s="55"/>
      <c r="G759" s="55"/>
      <c r="H759" s="55"/>
      <c r="I759" s="55"/>
      <c r="J759" s="86"/>
      <c r="K759" s="87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</row>
    <row r="760">
      <c r="A760" s="83"/>
      <c r="B760" s="89"/>
      <c r="C760" s="55"/>
      <c r="D760" s="55"/>
      <c r="E760" s="55"/>
      <c r="F760" s="55"/>
      <c r="G760" s="55"/>
      <c r="H760" s="55"/>
      <c r="I760" s="55"/>
      <c r="J760" s="86"/>
      <c r="K760" s="87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</row>
    <row r="761">
      <c r="A761" s="83"/>
      <c r="B761" s="89"/>
      <c r="C761" s="55"/>
      <c r="D761" s="55"/>
      <c r="E761" s="55"/>
      <c r="F761" s="55"/>
      <c r="G761" s="55"/>
      <c r="H761" s="55"/>
      <c r="I761" s="55"/>
      <c r="J761" s="86"/>
      <c r="K761" s="87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</row>
    <row r="762">
      <c r="A762" s="83"/>
      <c r="B762" s="89"/>
      <c r="C762" s="55"/>
      <c r="D762" s="55"/>
      <c r="E762" s="55"/>
      <c r="F762" s="55"/>
      <c r="G762" s="55"/>
      <c r="H762" s="55"/>
      <c r="I762" s="55"/>
      <c r="J762" s="86"/>
      <c r="K762" s="87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</row>
    <row r="763">
      <c r="A763" s="83"/>
      <c r="B763" s="89"/>
      <c r="C763" s="55"/>
      <c r="D763" s="55"/>
      <c r="E763" s="55"/>
      <c r="F763" s="55"/>
      <c r="G763" s="55"/>
      <c r="H763" s="55"/>
      <c r="I763" s="55"/>
      <c r="J763" s="86"/>
      <c r="K763" s="87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</row>
    <row r="764">
      <c r="A764" s="83"/>
      <c r="B764" s="89"/>
      <c r="C764" s="55"/>
      <c r="D764" s="55"/>
      <c r="E764" s="55"/>
      <c r="F764" s="55"/>
      <c r="G764" s="55"/>
      <c r="H764" s="55"/>
      <c r="I764" s="55"/>
      <c r="J764" s="86"/>
      <c r="K764" s="87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</row>
    <row r="765">
      <c r="A765" s="83"/>
      <c r="B765" s="89"/>
      <c r="C765" s="55"/>
      <c r="D765" s="55"/>
      <c r="E765" s="55"/>
      <c r="F765" s="55"/>
      <c r="G765" s="55"/>
      <c r="H765" s="55"/>
      <c r="I765" s="55"/>
      <c r="J765" s="86"/>
      <c r="K765" s="87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</row>
    <row r="766">
      <c r="A766" s="83"/>
      <c r="B766" s="89"/>
      <c r="C766" s="55"/>
      <c r="D766" s="55"/>
      <c r="E766" s="55"/>
      <c r="F766" s="55"/>
      <c r="G766" s="55"/>
      <c r="H766" s="55"/>
      <c r="I766" s="55"/>
      <c r="J766" s="86"/>
      <c r="K766" s="87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</row>
    <row r="767">
      <c r="A767" s="83"/>
      <c r="B767" s="89"/>
      <c r="C767" s="55"/>
      <c r="D767" s="55"/>
      <c r="E767" s="55"/>
      <c r="F767" s="55"/>
      <c r="G767" s="55"/>
      <c r="H767" s="55"/>
      <c r="I767" s="55"/>
      <c r="J767" s="86"/>
      <c r="K767" s="87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</row>
    <row r="768">
      <c r="A768" s="83"/>
      <c r="B768" s="89"/>
      <c r="C768" s="55"/>
      <c r="D768" s="55"/>
      <c r="E768" s="55"/>
      <c r="F768" s="55"/>
      <c r="G768" s="55"/>
      <c r="H768" s="55"/>
      <c r="I768" s="55"/>
      <c r="J768" s="86"/>
      <c r="K768" s="87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</row>
    <row r="769">
      <c r="A769" s="83"/>
      <c r="B769" s="89"/>
      <c r="C769" s="55"/>
      <c r="D769" s="55"/>
      <c r="E769" s="55"/>
      <c r="F769" s="55"/>
      <c r="G769" s="55"/>
      <c r="H769" s="55"/>
      <c r="I769" s="55"/>
      <c r="J769" s="86"/>
      <c r="K769" s="87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</row>
    <row r="770">
      <c r="A770" s="83"/>
      <c r="B770" s="89"/>
      <c r="C770" s="55"/>
      <c r="D770" s="55"/>
      <c r="E770" s="55"/>
      <c r="F770" s="55"/>
      <c r="G770" s="55"/>
      <c r="H770" s="55"/>
      <c r="I770" s="55"/>
      <c r="J770" s="86"/>
      <c r="K770" s="87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</row>
    <row r="771">
      <c r="A771" s="83"/>
      <c r="B771" s="89"/>
      <c r="C771" s="55"/>
      <c r="D771" s="55"/>
      <c r="E771" s="55"/>
      <c r="F771" s="55"/>
      <c r="G771" s="55"/>
      <c r="H771" s="55"/>
      <c r="I771" s="55"/>
      <c r="J771" s="86"/>
      <c r="K771" s="87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</row>
    <row r="772">
      <c r="A772" s="83"/>
      <c r="B772" s="89"/>
      <c r="C772" s="55"/>
      <c r="D772" s="55"/>
      <c r="E772" s="55"/>
      <c r="F772" s="55"/>
      <c r="G772" s="55"/>
      <c r="H772" s="55"/>
      <c r="I772" s="55"/>
      <c r="J772" s="86"/>
      <c r="K772" s="87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</row>
    <row r="773">
      <c r="A773" s="83"/>
      <c r="B773" s="89"/>
      <c r="C773" s="55"/>
      <c r="D773" s="55"/>
      <c r="E773" s="55"/>
      <c r="F773" s="55"/>
      <c r="G773" s="55"/>
      <c r="H773" s="55"/>
      <c r="I773" s="55"/>
      <c r="J773" s="86"/>
      <c r="K773" s="87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</row>
    <row r="774">
      <c r="A774" s="83"/>
      <c r="B774" s="89"/>
      <c r="C774" s="55"/>
      <c r="D774" s="55"/>
      <c r="E774" s="55"/>
      <c r="F774" s="55"/>
      <c r="G774" s="55"/>
      <c r="H774" s="55"/>
      <c r="I774" s="55"/>
      <c r="J774" s="86"/>
      <c r="K774" s="87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</row>
    <row r="775">
      <c r="A775" s="83"/>
      <c r="B775" s="89"/>
      <c r="C775" s="55"/>
      <c r="D775" s="55"/>
      <c r="E775" s="55"/>
      <c r="F775" s="55"/>
      <c r="G775" s="55"/>
      <c r="H775" s="55"/>
      <c r="I775" s="55"/>
      <c r="J775" s="86"/>
      <c r="K775" s="87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</row>
    <row r="776">
      <c r="A776" s="83"/>
      <c r="B776" s="89"/>
      <c r="C776" s="55"/>
      <c r="D776" s="55"/>
      <c r="E776" s="55"/>
      <c r="F776" s="55"/>
      <c r="G776" s="55"/>
      <c r="H776" s="55"/>
      <c r="I776" s="55"/>
      <c r="J776" s="86"/>
      <c r="K776" s="87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</row>
    <row r="777">
      <c r="A777" s="83"/>
      <c r="B777" s="89"/>
      <c r="C777" s="55"/>
      <c r="D777" s="55"/>
      <c r="E777" s="55"/>
      <c r="F777" s="55"/>
      <c r="G777" s="55"/>
      <c r="H777" s="55"/>
      <c r="I777" s="55"/>
      <c r="J777" s="86"/>
      <c r="K777" s="87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</row>
    <row r="778">
      <c r="A778" s="83"/>
      <c r="B778" s="89"/>
      <c r="C778" s="55"/>
      <c r="D778" s="55"/>
      <c r="E778" s="55"/>
      <c r="F778" s="55"/>
      <c r="G778" s="55"/>
      <c r="H778" s="55"/>
      <c r="I778" s="55"/>
      <c r="J778" s="86"/>
      <c r="K778" s="87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</row>
    <row r="779">
      <c r="A779" s="83"/>
      <c r="B779" s="89"/>
      <c r="C779" s="55"/>
      <c r="D779" s="55"/>
      <c r="E779" s="55"/>
      <c r="F779" s="55"/>
      <c r="G779" s="55"/>
      <c r="H779" s="55"/>
      <c r="I779" s="55"/>
      <c r="J779" s="86"/>
      <c r="K779" s="87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</row>
    <row r="780">
      <c r="A780" s="83"/>
      <c r="B780" s="89"/>
      <c r="C780" s="55"/>
      <c r="D780" s="55"/>
      <c r="E780" s="55"/>
      <c r="F780" s="55"/>
      <c r="G780" s="55"/>
      <c r="H780" s="55"/>
      <c r="I780" s="55"/>
      <c r="J780" s="86"/>
      <c r="K780" s="87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</row>
    <row r="781">
      <c r="A781" s="83"/>
      <c r="B781" s="89"/>
      <c r="C781" s="55"/>
      <c r="D781" s="55"/>
      <c r="E781" s="55"/>
      <c r="F781" s="55"/>
      <c r="G781" s="55"/>
      <c r="H781" s="55"/>
      <c r="I781" s="55"/>
      <c r="J781" s="86"/>
      <c r="K781" s="87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</row>
    <row r="782">
      <c r="A782" s="83"/>
      <c r="B782" s="89"/>
      <c r="C782" s="55"/>
      <c r="D782" s="55"/>
      <c r="E782" s="55"/>
      <c r="F782" s="55"/>
      <c r="G782" s="55"/>
      <c r="H782" s="55"/>
      <c r="I782" s="55"/>
      <c r="J782" s="86"/>
      <c r="K782" s="87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</row>
    <row r="783">
      <c r="A783" s="83"/>
      <c r="B783" s="89"/>
      <c r="C783" s="55"/>
      <c r="D783" s="55"/>
      <c r="E783" s="55"/>
      <c r="F783" s="55"/>
      <c r="G783" s="55"/>
      <c r="H783" s="55"/>
      <c r="I783" s="55"/>
      <c r="J783" s="86"/>
      <c r="K783" s="87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</row>
    <row r="784">
      <c r="A784" s="83"/>
      <c r="B784" s="89"/>
      <c r="C784" s="55"/>
      <c r="D784" s="55"/>
      <c r="E784" s="55"/>
      <c r="F784" s="55"/>
      <c r="G784" s="55"/>
      <c r="H784" s="55"/>
      <c r="I784" s="55"/>
      <c r="J784" s="86"/>
      <c r="K784" s="87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</row>
    <row r="785">
      <c r="A785" s="83"/>
      <c r="B785" s="89"/>
      <c r="C785" s="55"/>
      <c r="D785" s="55"/>
      <c r="E785" s="55"/>
      <c r="F785" s="55"/>
      <c r="G785" s="55"/>
      <c r="H785" s="55"/>
      <c r="I785" s="55"/>
      <c r="J785" s="86"/>
      <c r="K785" s="87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</row>
    <row r="786">
      <c r="A786" s="83"/>
      <c r="B786" s="89"/>
      <c r="C786" s="55"/>
      <c r="D786" s="55"/>
      <c r="E786" s="55"/>
      <c r="F786" s="55"/>
      <c r="G786" s="55"/>
      <c r="H786" s="55"/>
      <c r="I786" s="55"/>
      <c r="J786" s="86"/>
      <c r="K786" s="87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</row>
    <row r="787">
      <c r="A787" s="83"/>
      <c r="B787" s="89"/>
      <c r="C787" s="55"/>
      <c r="D787" s="55"/>
      <c r="E787" s="55"/>
      <c r="F787" s="55"/>
      <c r="G787" s="55"/>
      <c r="H787" s="55"/>
      <c r="I787" s="55"/>
      <c r="J787" s="86"/>
      <c r="K787" s="87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</row>
    <row r="788">
      <c r="A788" s="83"/>
      <c r="B788" s="89"/>
      <c r="C788" s="55"/>
      <c r="D788" s="55"/>
      <c r="E788" s="55"/>
      <c r="F788" s="55"/>
      <c r="G788" s="55"/>
      <c r="H788" s="55"/>
      <c r="I788" s="55"/>
      <c r="J788" s="86"/>
      <c r="K788" s="87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</row>
    <row r="789">
      <c r="A789" s="83"/>
      <c r="B789" s="89"/>
      <c r="C789" s="55"/>
      <c r="D789" s="55"/>
      <c r="E789" s="55"/>
      <c r="F789" s="55"/>
      <c r="G789" s="55"/>
      <c r="H789" s="55"/>
      <c r="I789" s="55"/>
      <c r="J789" s="86"/>
      <c r="K789" s="87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</row>
    <row r="790">
      <c r="A790" s="83"/>
      <c r="B790" s="89"/>
      <c r="C790" s="55"/>
      <c r="D790" s="55"/>
      <c r="E790" s="55"/>
      <c r="F790" s="55"/>
      <c r="G790" s="55"/>
      <c r="H790" s="55"/>
      <c r="I790" s="55"/>
      <c r="J790" s="86"/>
      <c r="K790" s="87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</row>
    <row r="791">
      <c r="A791" s="83"/>
      <c r="B791" s="89"/>
      <c r="C791" s="55"/>
      <c r="D791" s="55"/>
      <c r="E791" s="55"/>
      <c r="F791" s="55"/>
      <c r="G791" s="55"/>
      <c r="H791" s="55"/>
      <c r="I791" s="55"/>
      <c r="J791" s="86"/>
      <c r="K791" s="87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</row>
    <row r="792">
      <c r="A792" s="83"/>
      <c r="B792" s="89"/>
      <c r="C792" s="55"/>
      <c r="D792" s="55"/>
      <c r="E792" s="55"/>
      <c r="F792" s="55"/>
      <c r="G792" s="55"/>
      <c r="H792" s="55"/>
      <c r="I792" s="55"/>
      <c r="J792" s="86"/>
      <c r="K792" s="87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</row>
    <row r="793">
      <c r="A793" s="83"/>
      <c r="B793" s="89"/>
      <c r="C793" s="55"/>
      <c r="D793" s="55"/>
      <c r="E793" s="55"/>
      <c r="F793" s="55"/>
      <c r="G793" s="55"/>
      <c r="H793" s="55"/>
      <c r="I793" s="55"/>
      <c r="J793" s="86"/>
      <c r="K793" s="87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</row>
    <row r="794">
      <c r="A794" s="83"/>
      <c r="B794" s="89"/>
      <c r="C794" s="55"/>
      <c r="D794" s="55"/>
      <c r="E794" s="55"/>
      <c r="F794" s="55"/>
      <c r="G794" s="55"/>
      <c r="H794" s="55"/>
      <c r="I794" s="55"/>
      <c r="J794" s="86"/>
      <c r="K794" s="87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</row>
    <row r="795">
      <c r="A795" s="83"/>
      <c r="B795" s="89"/>
      <c r="C795" s="55"/>
      <c r="D795" s="55"/>
      <c r="E795" s="55"/>
      <c r="F795" s="55"/>
      <c r="G795" s="55"/>
      <c r="H795" s="55"/>
      <c r="I795" s="55"/>
      <c r="J795" s="86"/>
      <c r="K795" s="87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</row>
    <row r="796">
      <c r="A796" s="83"/>
      <c r="B796" s="89"/>
      <c r="C796" s="55"/>
      <c r="D796" s="55"/>
      <c r="E796" s="55"/>
      <c r="F796" s="55"/>
      <c r="G796" s="55"/>
      <c r="H796" s="55"/>
      <c r="I796" s="55"/>
      <c r="J796" s="86"/>
      <c r="K796" s="87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</row>
    <row r="797">
      <c r="A797" s="83"/>
      <c r="B797" s="89"/>
      <c r="C797" s="55"/>
      <c r="D797" s="55"/>
      <c r="E797" s="55"/>
      <c r="F797" s="55"/>
      <c r="G797" s="55"/>
      <c r="H797" s="55"/>
      <c r="I797" s="55"/>
      <c r="J797" s="86"/>
      <c r="K797" s="87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</row>
    <row r="798">
      <c r="A798" s="83"/>
      <c r="B798" s="89"/>
      <c r="C798" s="55"/>
      <c r="D798" s="55"/>
      <c r="E798" s="55"/>
      <c r="F798" s="55"/>
      <c r="G798" s="55"/>
      <c r="H798" s="55"/>
      <c r="I798" s="55"/>
      <c r="J798" s="86"/>
      <c r="K798" s="87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</row>
    <row r="799">
      <c r="A799" s="83"/>
      <c r="B799" s="89"/>
      <c r="C799" s="55"/>
      <c r="D799" s="55"/>
      <c r="E799" s="55"/>
      <c r="F799" s="55"/>
      <c r="G799" s="55"/>
      <c r="H799" s="55"/>
      <c r="I799" s="55"/>
      <c r="J799" s="86"/>
      <c r="K799" s="87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</row>
    <row r="800">
      <c r="A800" s="83"/>
      <c r="B800" s="89"/>
      <c r="C800" s="55"/>
      <c r="D800" s="55"/>
      <c r="E800" s="55"/>
      <c r="F800" s="55"/>
      <c r="G800" s="55"/>
      <c r="H800" s="55"/>
      <c r="I800" s="55"/>
      <c r="J800" s="86"/>
      <c r="K800" s="87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</row>
    <row r="801">
      <c r="A801" s="83"/>
      <c r="B801" s="89"/>
      <c r="C801" s="55"/>
      <c r="D801" s="55"/>
      <c r="E801" s="55"/>
      <c r="F801" s="55"/>
      <c r="G801" s="55"/>
      <c r="H801" s="55"/>
      <c r="I801" s="55"/>
      <c r="J801" s="86"/>
      <c r="K801" s="87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</row>
    <row r="802">
      <c r="A802" s="83"/>
      <c r="B802" s="89"/>
      <c r="C802" s="55"/>
      <c r="D802" s="55"/>
      <c r="E802" s="55"/>
      <c r="F802" s="55"/>
      <c r="G802" s="55"/>
      <c r="H802" s="55"/>
      <c r="I802" s="55"/>
      <c r="J802" s="86"/>
      <c r="K802" s="87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</row>
    <row r="803">
      <c r="A803" s="83"/>
      <c r="B803" s="89"/>
      <c r="C803" s="55"/>
      <c r="D803" s="55"/>
      <c r="E803" s="55"/>
      <c r="F803" s="55"/>
      <c r="G803" s="55"/>
      <c r="H803" s="55"/>
      <c r="I803" s="55"/>
      <c r="J803" s="86"/>
      <c r="K803" s="87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</row>
    <row r="804">
      <c r="A804" s="83"/>
      <c r="B804" s="89"/>
      <c r="C804" s="55"/>
      <c r="D804" s="55"/>
      <c r="E804" s="55"/>
      <c r="F804" s="55"/>
      <c r="G804" s="55"/>
      <c r="H804" s="55"/>
      <c r="I804" s="55"/>
      <c r="J804" s="86"/>
      <c r="K804" s="87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</row>
    <row r="805">
      <c r="A805" s="83"/>
      <c r="B805" s="89"/>
      <c r="C805" s="55"/>
      <c r="D805" s="55"/>
      <c r="E805" s="55"/>
      <c r="F805" s="55"/>
      <c r="G805" s="55"/>
      <c r="H805" s="55"/>
      <c r="I805" s="55"/>
      <c r="J805" s="86"/>
      <c r="K805" s="87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</row>
    <row r="806">
      <c r="A806" s="83"/>
      <c r="B806" s="89"/>
      <c r="C806" s="55"/>
      <c r="D806" s="55"/>
      <c r="E806" s="55"/>
      <c r="F806" s="55"/>
      <c r="G806" s="55"/>
      <c r="H806" s="55"/>
      <c r="I806" s="55"/>
      <c r="J806" s="86"/>
      <c r="K806" s="87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</row>
    <row r="807">
      <c r="A807" s="83"/>
      <c r="B807" s="89"/>
      <c r="C807" s="55"/>
      <c r="D807" s="55"/>
      <c r="E807" s="55"/>
      <c r="F807" s="55"/>
      <c r="G807" s="55"/>
      <c r="H807" s="55"/>
      <c r="I807" s="55"/>
      <c r="J807" s="86"/>
      <c r="K807" s="87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</row>
    <row r="808">
      <c r="A808" s="83"/>
      <c r="B808" s="89"/>
      <c r="C808" s="55"/>
      <c r="D808" s="55"/>
      <c r="E808" s="55"/>
      <c r="F808" s="55"/>
      <c r="G808" s="55"/>
      <c r="H808" s="55"/>
      <c r="I808" s="55"/>
      <c r="J808" s="86"/>
      <c r="K808" s="87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</row>
    <row r="809">
      <c r="A809" s="83"/>
      <c r="B809" s="89"/>
      <c r="C809" s="55"/>
      <c r="D809" s="55"/>
      <c r="E809" s="55"/>
      <c r="F809" s="55"/>
      <c r="G809" s="55"/>
      <c r="H809" s="55"/>
      <c r="I809" s="55"/>
      <c r="J809" s="86"/>
      <c r="K809" s="87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</row>
    <row r="810">
      <c r="A810" s="83"/>
      <c r="B810" s="89"/>
      <c r="C810" s="55"/>
      <c r="D810" s="55"/>
      <c r="E810" s="55"/>
      <c r="F810" s="55"/>
      <c r="G810" s="55"/>
      <c r="H810" s="55"/>
      <c r="I810" s="55"/>
      <c r="J810" s="86"/>
      <c r="K810" s="87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</row>
    <row r="811">
      <c r="A811" s="83"/>
      <c r="B811" s="89"/>
      <c r="C811" s="55"/>
      <c r="D811" s="55"/>
      <c r="E811" s="55"/>
      <c r="F811" s="55"/>
      <c r="G811" s="55"/>
      <c r="H811" s="55"/>
      <c r="I811" s="55"/>
      <c r="J811" s="86"/>
      <c r="K811" s="87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</row>
    <row r="812">
      <c r="A812" s="83"/>
      <c r="B812" s="89"/>
      <c r="C812" s="55"/>
      <c r="D812" s="55"/>
      <c r="E812" s="55"/>
      <c r="F812" s="55"/>
      <c r="G812" s="55"/>
      <c r="H812" s="55"/>
      <c r="I812" s="55"/>
      <c r="J812" s="86"/>
      <c r="K812" s="87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</row>
    <row r="813">
      <c r="A813" s="83"/>
      <c r="B813" s="89"/>
      <c r="C813" s="55"/>
      <c r="D813" s="55"/>
      <c r="E813" s="55"/>
      <c r="F813" s="55"/>
      <c r="G813" s="55"/>
      <c r="H813" s="55"/>
      <c r="I813" s="55"/>
      <c r="J813" s="86"/>
      <c r="K813" s="87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</row>
    <row r="814">
      <c r="A814" s="83"/>
      <c r="B814" s="89"/>
      <c r="C814" s="55"/>
      <c r="D814" s="55"/>
      <c r="E814" s="55"/>
      <c r="F814" s="55"/>
      <c r="G814" s="55"/>
      <c r="H814" s="55"/>
      <c r="I814" s="55"/>
      <c r="J814" s="86"/>
      <c r="K814" s="87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</row>
    <row r="815">
      <c r="A815" s="83"/>
      <c r="B815" s="89"/>
      <c r="C815" s="55"/>
      <c r="D815" s="55"/>
      <c r="E815" s="55"/>
      <c r="F815" s="55"/>
      <c r="G815" s="55"/>
      <c r="H815" s="55"/>
      <c r="I815" s="55"/>
      <c r="J815" s="86"/>
      <c r="K815" s="87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</row>
    <row r="816">
      <c r="A816" s="83"/>
      <c r="B816" s="89"/>
      <c r="C816" s="55"/>
      <c r="D816" s="55"/>
      <c r="E816" s="55"/>
      <c r="F816" s="55"/>
      <c r="G816" s="55"/>
      <c r="H816" s="55"/>
      <c r="I816" s="55"/>
      <c r="J816" s="86"/>
      <c r="K816" s="87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</row>
    <row r="817">
      <c r="A817" s="83"/>
      <c r="B817" s="89"/>
      <c r="C817" s="55"/>
      <c r="D817" s="55"/>
      <c r="E817" s="55"/>
      <c r="F817" s="55"/>
      <c r="G817" s="55"/>
      <c r="H817" s="55"/>
      <c r="I817" s="55"/>
      <c r="J817" s="86"/>
      <c r="K817" s="87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</row>
    <row r="818">
      <c r="A818" s="83"/>
      <c r="B818" s="89"/>
      <c r="C818" s="55"/>
      <c r="D818" s="55"/>
      <c r="E818" s="55"/>
      <c r="F818" s="55"/>
      <c r="G818" s="55"/>
      <c r="H818" s="55"/>
      <c r="I818" s="55"/>
      <c r="J818" s="86"/>
      <c r="K818" s="87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</row>
    <row r="819">
      <c r="A819" s="83"/>
      <c r="B819" s="89"/>
      <c r="C819" s="55"/>
      <c r="D819" s="55"/>
      <c r="E819" s="55"/>
      <c r="F819" s="55"/>
      <c r="G819" s="55"/>
      <c r="H819" s="55"/>
      <c r="I819" s="55"/>
      <c r="J819" s="86"/>
      <c r="K819" s="87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</row>
    <row r="820">
      <c r="A820" s="83"/>
      <c r="B820" s="89"/>
      <c r="C820" s="55"/>
      <c r="D820" s="55"/>
      <c r="E820" s="55"/>
      <c r="F820" s="55"/>
      <c r="G820" s="55"/>
      <c r="H820" s="55"/>
      <c r="I820" s="55"/>
      <c r="J820" s="86"/>
      <c r="K820" s="87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</row>
    <row r="821">
      <c r="A821" s="83"/>
      <c r="B821" s="89"/>
      <c r="C821" s="55"/>
      <c r="D821" s="55"/>
      <c r="E821" s="55"/>
      <c r="F821" s="55"/>
      <c r="G821" s="55"/>
      <c r="H821" s="55"/>
      <c r="I821" s="55"/>
      <c r="J821" s="86"/>
      <c r="K821" s="87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</row>
    <row r="822">
      <c r="A822" s="83"/>
      <c r="B822" s="89"/>
      <c r="C822" s="55"/>
      <c r="D822" s="55"/>
      <c r="E822" s="55"/>
      <c r="F822" s="55"/>
      <c r="G822" s="55"/>
      <c r="H822" s="55"/>
      <c r="I822" s="55"/>
      <c r="J822" s="86"/>
      <c r="K822" s="87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</row>
    <row r="823">
      <c r="A823" s="83"/>
      <c r="B823" s="89"/>
      <c r="C823" s="55"/>
      <c r="D823" s="55"/>
      <c r="E823" s="55"/>
      <c r="F823" s="55"/>
      <c r="G823" s="55"/>
      <c r="H823" s="55"/>
      <c r="I823" s="55"/>
      <c r="J823" s="86"/>
      <c r="K823" s="87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</row>
    <row r="824">
      <c r="A824" s="83"/>
      <c r="B824" s="89"/>
      <c r="C824" s="55"/>
      <c r="D824" s="55"/>
      <c r="E824" s="55"/>
      <c r="F824" s="55"/>
      <c r="G824" s="55"/>
      <c r="H824" s="55"/>
      <c r="I824" s="55"/>
      <c r="J824" s="86"/>
      <c r="K824" s="87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</row>
    <row r="825">
      <c r="A825" s="83"/>
      <c r="B825" s="89"/>
      <c r="C825" s="55"/>
      <c r="D825" s="55"/>
      <c r="E825" s="55"/>
      <c r="F825" s="55"/>
      <c r="G825" s="55"/>
      <c r="H825" s="55"/>
      <c r="I825" s="55"/>
      <c r="J825" s="86"/>
      <c r="K825" s="87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</row>
    <row r="826">
      <c r="A826" s="83"/>
      <c r="B826" s="89"/>
      <c r="C826" s="55"/>
      <c r="D826" s="55"/>
      <c r="E826" s="55"/>
      <c r="F826" s="55"/>
      <c r="G826" s="55"/>
      <c r="H826" s="55"/>
      <c r="I826" s="55"/>
      <c r="J826" s="86"/>
      <c r="K826" s="87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</row>
    <row r="827">
      <c r="A827" s="83"/>
      <c r="B827" s="89"/>
      <c r="C827" s="55"/>
      <c r="D827" s="55"/>
      <c r="E827" s="55"/>
      <c r="F827" s="55"/>
      <c r="G827" s="55"/>
      <c r="H827" s="55"/>
      <c r="I827" s="55"/>
      <c r="J827" s="86"/>
      <c r="K827" s="87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</row>
    <row r="828">
      <c r="A828" s="83"/>
      <c r="B828" s="89"/>
      <c r="C828" s="55"/>
      <c r="D828" s="55"/>
      <c r="E828" s="55"/>
      <c r="F828" s="55"/>
      <c r="G828" s="55"/>
      <c r="H828" s="55"/>
      <c r="I828" s="55"/>
      <c r="J828" s="86"/>
      <c r="K828" s="87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</row>
    <row r="829">
      <c r="A829" s="83"/>
      <c r="B829" s="89"/>
      <c r="C829" s="55"/>
      <c r="D829" s="55"/>
      <c r="E829" s="55"/>
      <c r="F829" s="55"/>
      <c r="G829" s="55"/>
      <c r="H829" s="55"/>
      <c r="I829" s="55"/>
      <c r="J829" s="86"/>
      <c r="K829" s="87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</row>
    <row r="830">
      <c r="A830" s="83"/>
      <c r="B830" s="89"/>
      <c r="C830" s="55"/>
      <c r="D830" s="55"/>
      <c r="E830" s="55"/>
      <c r="F830" s="55"/>
      <c r="G830" s="55"/>
      <c r="H830" s="55"/>
      <c r="I830" s="55"/>
      <c r="J830" s="86"/>
      <c r="K830" s="87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</row>
    <row r="831">
      <c r="A831" s="83"/>
      <c r="B831" s="89"/>
      <c r="C831" s="55"/>
      <c r="D831" s="55"/>
      <c r="E831" s="55"/>
      <c r="F831" s="55"/>
      <c r="G831" s="55"/>
      <c r="H831" s="55"/>
      <c r="I831" s="55"/>
      <c r="J831" s="86"/>
      <c r="K831" s="87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</row>
    <row r="832">
      <c r="A832" s="83"/>
      <c r="B832" s="89"/>
      <c r="C832" s="55"/>
      <c r="D832" s="55"/>
      <c r="E832" s="55"/>
      <c r="F832" s="55"/>
      <c r="G832" s="55"/>
      <c r="H832" s="55"/>
      <c r="I832" s="55"/>
      <c r="J832" s="86"/>
      <c r="K832" s="87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</row>
    <row r="833">
      <c r="A833" s="83"/>
      <c r="B833" s="89"/>
      <c r="C833" s="55"/>
      <c r="D833" s="55"/>
      <c r="E833" s="55"/>
      <c r="F833" s="55"/>
      <c r="G833" s="55"/>
      <c r="H833" s="55"/>
      <c r="I833" s="55"/>
      <c r="J833" s="86"/>
      <c r="K833" s="87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</row>
    <row r="834">
      <c r="A834" s="83"/>
      <c r="B834" s="89"/>
      <c r="C834" s="55"/>
      <c r="D834" s="55"/>
      <c r="E834" s="55"/>
      <c r="F834" s="55"/>
      <c r="G834" s="55"/>
      <c r="H834" s="55"/>
      <c r="I834" s="55"/>
      <c r="J834" s="86"/>
      <c r="K834" s="87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</row>
    <row r="835">
      <c r="A835" s="83"/>
      <c r="B835" s="89"/>
      <c r="C835" s="55"/>
      <c r="D835" s="55"/>
      <c r="E835" s="55"/>
      <c r="F835" s="55"/>
      <c r="G835" s="55"/>
      <c r="H835" s="55"/>
      <c r="I835" s="55"/>
      <c r="J835" s="86"/>
      <c r="K835" s="87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</row>
    <row r="836">
      <c r="A836" s="83"/>
      <c r="B836" s="89"/>
      <c r="C836" s="55"/>
      <c r="D836" s="55"/>
      <c r="E836" s="55"/>
      <c r="F836" s="55"/>
      <c r="G836" s="55"/>
      <c r="H836" s="55"/>
      <c r="I836" s="55"/>
      <c r="J836" s="86"/>
      <c r="K836" s="87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</row>
    <row r="837">
      <c r="A837" s="83"/>
      <c r="B837" s="89"/>
      <c r="C837" s="55"/>
      <c r="D837" s="55"/>
      <c r="E837" s="55"/>
      <c r="F837" s="55"/>
      <c r="G837" s="55"/>
      <c r="H837" s="55"/>
      <c r="I837" s="55"/>
      <c r="J837" s="86"/>
      <c r="K837" s="87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</row>
    <row r="838">
      <c r="A838" s="83"/>
      <c r="B838" s="89"/>
      <c r="C838" s="55"/>
      <c r="D838" s="55"/>
      <c r="E838" s="55"/>
      <c r="F838" s="55"/>
      <c r="G838" s="55"/>
      <c r="H838" s="55"/>
      <c r="I838" s="55"/>
      <c r="J838" s="86"/>
      <c r="K838" s="87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</row>
    <row r="839">
      <c r="A839" s="83"/>
      <c r="B839" s="89"/>
      <c r="C839" s="55"/>
      <c r="D839" s="55"/>
      <c r="E839" s="55"/>
      <c r="F839" s="55"/>
      <c r="G839" s="55"/>
      <c r="H839" s="55"/>
      <c r="I839" s="55"/>
      <c r="J839" s="86"/>
      <c r="K839" s="87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</row>
    <row r="840">
      <c r="A840" s="83"/>
      <c r="B840" s="89"/>
      <c r="C840" s="55"/>
      <c r="D840" s="55"/>
      <c r="E840" s="55"/>
      <c r="F840" s="55"/>
      <c r="G840" s="55"/>
      <c r="H840" s="55"/>
      <c r="I840" s="55"/>
      <c r="J840" s="86"/>
      <c r="K840" s="87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</row>
    <row r="841">
      <c r="A841" s="83"/>
      <c r="B841" s="89"/>
      <c r="C841" s="55"/>
      <c r="D841" s="55"/>
      <c r="E841" s="55"/>
      <c r="F841" s="55"/>
      <c r="G841" s="55"/>
      <c r="H841" s="55"/>
      <c r="I841" s="55"/>
      <c r="J841" s="86"/>
      <c r="K841" s="87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</row>
    <row r="842">
      <c r="A842" s="83"/>
      <c r="B842" s="89"/>
      <c r="C842" s="55"/>
      <c r="D842" s="55"/>
      <c r="E842" s="55"/>
      <c r="F842" s="55"/>
      <c r="G842" s="55"/>
      <c r="H842" s="55"/>
      <c r="I842" s="55"/>
      <c r="J842" s="86"/>
      <c r="K842" s="87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</row>
    <row r="843">
      <c r="A843" s="83"/>
      <c r="B843" s="89"/>
      <c r="C843" s="55"/>
      <c r="D843" s="55"/>
      <c r="E843" s="55"/>
      <c r="F843" s="55"/>
      <c r="G843" s="55"/>
      <c r="H843" s="55"/>
      <c r="I843" s="55"/>
      <c r="J843" s="86"/>
      <c r="K843" s="87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</row>
    <row r="844">
      <c r="A844" s="83"/>
      <c r="B844" s="89"/>
      <c r="C844" s="55"/>
      <c r="D844" s="55"/>
      <c r="E844" s="55"/>
      <c r="F844" s="55"/>
      <c r="G844" s="55"/>
      <c r="H844" s="55"/>
      <c r="I844" s="55"/>
      <c r="J844" s="86"/>
      <c r="K844" s="87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</row>
    <row r="845">
      <c r="A845" s="83"/>
      <c r="B845" s="89"/>
      <c r="C845" s="55"/>
      <c r="D845" s="55"/>
      <c r="E845" s="55"/>
      <c r="F845" s="55"/>
      <c r="G845" s="55"/>
      <c r="H845" s="55"/>
      <c r="I845" s="55"/>
      <c r="J845" s="86"/>
      <c r="K845" s="87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</row>
    <row r="846">
      <c r="A846" s="83"/>
      <c r="B846" s="89"/>
      <c r="C846" s="55"/>
      <c r="D846" s="55"/>
      <c r="E846" s="55"/>
      <c r="F846" s="55"/>
      <c r="G846" s="55"/>
      <c r="H846" s="55"/>
      <c r="I846" s="55"/>
      <c r="J846" s="86"/>
      <c r="K846" s="87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</row>
    <row r="847">
      <c r="A847" s="83"/>
      <c r="B847" s="89"/>
      <c r="C847" s="55"/>
      <c r="D847" s="55"/>
      <c r="E847" s="55"/>
      <c r="F847" s="55"/>
      <c r="G847" s="55"/>
      <c r="H847" s="55"/>
      <c r="I847" s="55"/>
      <c r="J847" s="86"/>
      <c r="K847" s="87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</row>
    <row r="848">
      <c r="A848" s="83"/>
      <c r="B848" s="89"/>
      <c r="C848" s="55"/>
      <c r="D848" s="55"/>
      <c r="E848" s="55"/>
      <c r="F848" s="55"/>
      <c r="G848" s="55"/>
      <c r="H848" s="55"/>
      <c r="I848" s="55"/>
      <c r="J848" s="86"/>
      <c r="K848" s="87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</row>
    <row r="849">
      <c r="A849" s="83"/>
      <c r="B849" s="89"/>
      <c r="C849" s="55"/>
      <c r="D849" s="55"/>
      <c r="E849" s="55"/>
      <c r="F849" s="55"/>
      <c r="G849" s="55"/>
      <c r="H849" s="55"/>
      <c r="I849" s="55"/>
      <c r="J849" s="86"/>
      <c r="K849" s="87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</row>
    <row r="850">
      <c r="A850" s="83"/>
      <c r="B850" s="89"/>
      <c r="C850" s="55"/>
      <c r="D850" s="55"/>
      <c r="E850" s="55"/>
      <c r="F850" s="55"/>
      <c r="G850" s="55"/>
      <c r="H850" s="55"/>
      <c r="I850" s="55"/>
      <c r="J850" s="86"/>
      <c r="K850" s="87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</row>
    <row r="851">
      <c r="A851" s="83"/>
      <c r="B851" s="89"/>
      <c r="C851" s="55"/>
      <c r="D851" s="55"/>
      <c r="E851" s="55"/>
      <c r="F851" s="55"/>
      <c r="G851" s="55"/>
      <c r="H851" s="55"/>
      <c r="I851" s="55"/>
      <c r="J851" s="86"/>
      <c r="K851" s="87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</row>
    <row r="852">
      <c r="A852" s="83"/>
      <c r="B852" s="89"/>
      <c r="C852" s="55"/>
      <c r="D852" s="55"/>
      <c r="E852" s="55"/>
      <c r="F852" s="55"/>
      <c r="G852" s="55"/>
      <c r="H852" s="55"/>
      <c r="I852" s="55"/>
      <c r="J852" s="86"/>
      <c r="K852" s="87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</row>
    <row r="853">
      <c r="A853" s="83"/>
      <c r="B853" s="89"/>
      <c r="C853" s="55"/>
      <c r="D853" s="55"/>
      <c r="E853" s="55"/>
      <c r="F853" s="55"/>
      <c r="G853" s="55"/>
      <c r="H853" s="55"/>
      <c r="I853" s="55"/>
      <c r="J853" s="86"/>
      <c r="K853" s="87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</row>
    <row r="854">
      <c r="A854" s="83"/>
      <c r="B854" s="89"/>
      <c r="C854" s="55"/>
      <c r="D854" s="55"/>
      <c r="E854" s="55"/>
      <c r="F854" s="55"/>
      <c r="G854" s="55"/>
      <c r="H854" s="55"/>
      <c r="I854" s="55"/>
      <c r="J854" s="86"/>
      <c r="K854" s="87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</row>
    <row r="855">
      <c r="A855" s="83"/>
      <c r="B855" s="89"/>
      <c r="C855" s="55"/>
      <c r="D855" s="55"/>
      <c r="E855" s="55"/>
      <c r="F855" s="55"/>
      <c r="G855" s="55"/>
      <c r="H855" s="55"/>
      <c r="I855" s="55"/>
      <c r="J855" s="86"/>
      <c r="K855" s="87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</row>
    <row r="856">
      <c r="A856" s="83"/>
      <c r="B856" s="89"/>
      <c r="C856" s="55"/>
      <c r="D856" s="55"/>
      <c r="E856" s="55"/>
      <c r="F856" s="55"/>
      <c r="G856" s="55"/>
      <c r="H856" s="55"/>
      <c r="I856" s="55"/>
      <c r="J856" s="86"/>
      <c r="K856" s="87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</row>
    <row r="857">
      <c r="A857" s="83"/>
      <c r="B857" s="89"/>
      <c r="C857" s="55"/>
      <c r="D857" s="55"/>
      <c r="E857" s="55"/>
      <c r="F857" s="55"/>
      <c r="G857" s="55"/>
      <c r="H857" s="55"/>
      <c r="I857" s="55"/>
      <c r="J857" s="86"/>
      <c r="K857" s="87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</row>
    <row r="858">
      <c r="A858" s="83"/>
      <c r="B858" s="89"/>
      <c r="C858" s="55"/>
      <c r="D858" s="55"/>
      <c r="E858" s="55"/>
      <c r="F858" s="55"/>
      <c r="G858" s="55"/>
      <c r="H858" s="55"/>
      <c r="I858" s="55"/>
      <c r="J858" s="86"/>
      <c r="K858" s="87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</row>
    <row r="859">
      <c r="A859" s="83"/>
      <c r="B859" s="89"/>
      <c r="C859" s="55"/>
      <c r="D859" s="55"/>
      <c r="E859" s="55"/>
      <c r="F859" s="55"/>
      <c r="G859" s="55"/>
      <c r="H859" s="55"/>
      <c r="I859" s="55"/>
      <c r="J859" s="86"/>
      <c r="K859" s="87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</row>
    <row r="860">
      <c r="A860" s="83"/>
      <c r="B860" s="89"/>
      <c r="C860" s="55"/>
      <c r="D860" s="55"/>
      <c r="E860" s="55"/>
      <c r="F860" s="55"/>
      <c r="G860" s="55"/>
      <c r="H860" s="55"/>
      <c r="I860" s="55"/>
      <c r="J860" s="86"/>
      <c r="K860" s="87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</row>
    <row r="861">
      <c r="A861" s="83"/>
      <c r="B861" s="89"/>
      <c r="C861" s="55"/>
      <c r="D861" s="55"/>
      <c r="E861" s="55"/>
      <c r="F861" s="55"/>
      <c r="G861" s="55"/>
      <c r="H861" s="55"/>
      <c r="I861" s="55"/>
      <c r="J861" s="86"/>
      <c r="K861" s="87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</row>
    <row r="862">
      <c r="A862" s="83"/>
      <c r="B862" s="89"/>
      <c r="C862" s="55"/>
      <c r="D862" s="55"/>
      <c r="E862" s="55"/>
      <c r="F862" s="55"/>
      <c r="G862" s="55"/>
      <c r="H862" s="55"/>
      <c r="I862" s="55"/>
      <c r="J862" s="86"/>
      <c r="K862" s="87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</row>
    <row r="863">
      <c r="A863" s="83"/>
      <c r="B863" s="89"/>
      <c r="C863" s="55"/>
      <c r="D863" s="55"/>
      <c r="E863" s="55"/>
      <c r="F863" s="55"/>
      <c r="G863" s="55"/>
      <c r="H863" s="55"/>
      <c r="I863" s="55"/>
      <c r="J863" s="86"/>
      <c r="K863" s="87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</row>
    <row r="864">
      <c r="A864" s="83"/>
      <c r="B864" s="89"/>
      <c r="C864" s="55"/>
      <c r="D864" s="55"/>
      <c r="E864" s="55"/>
      <c r="F864" s="55"/>
      <c r="G864" s="55"/>
      <c r="H864" s="55"/>
      <c r="I864" s="55"/>
      <c r="J864" s="86"/>
      <c r="K864" s="87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</row>
    <row r="865">
      <c r="A865" s="83"/>
      <c r="B865" s="89"/>
      <c r="C865" s="55"/>
      <c r="D865" s="55"/>
      <c r="E865" s="55"/>
      <c r="F865" s="55"/>
      <c r="G865" s="55"/>
      <c r="H865" s="55"/>
      <c r="I865" s="55"/>
      <c r="J865" s="86"/>
      <c r="K865" s="87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</row>
    <row r="866">
      <c r="A866" s="83"/>
      <c r="B866" s="89"/>
      <c r="C866" s="55"/>
      <c r="D866" s="55"/>
      <c r="E866" s="55"/>
      <c r="F866" s="55"/>
      <c r="G866" s="55"/>
      <c r="H866" s="55"/>
      <c r="I866" s="55"/>
      <c r="J866" s="86"/>
      <c r="K866" s="87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</row>
    <row r="867">
      <c r="A867" s="83"/>
      <c r="B867" s="89"/>
      <c r="C867" s="55"/>
      <c r="D867" s="55"/>
      <c r="E867" s="55"/>
      <c r="F867" s="55"/>
      <c r="G867" s="55"/>
      <c r="H867" s="55"/>
      <c r="I867" s="55"/>
      <c r="J867" s="86"/>
      <c r="K867" s="87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</row>
    <row r="868">
      <c r="A868" s="83"/>
      <c r="B868" s="89"/>
      <c r="C868" s="55"/>
      <c r="D868" s="55"/>
      <c r="E868" s="55"/>
      <c r="F868" s="55"/>
      <c r="G868" s="55"/>
      <c r="H868" s="55"/>
      <c r="I868" s="55"/>
      <c r="J868" s="86"/>
      <c r="K868" s="87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</row>
    <row r="869">
      <c r="A869" s="83"/>
      <c r="B869" s="89"/>
      <c r="C869" s="55"/>
      <c r="D869" s="55"/>
      <c r="E869" s="55"/>
      <c r="F869" s="55"/>
      <c r="G869" s="55"/>
      <c r="H869" s="55"/>
      <c r="I869" s="55"/>
      <c r="J869" s="86"/>
      <c r="K869" s="87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</row>
    <row r="870">
      <c r="A870" s="83"/>
      <c r="B870" s="89"/>
      <c r="C870" s="55"/>
      <c r="D870" s="55"/>
      <c r="E870" s="55"/>
      <c r="F870" s="55"/>
      <c r="G870" s="55"/>
      <c r="H870" s="55"/>
      <c r="I870" s="55"/>
      <c r="J870" s="86"/>
      <c r="K870" s="87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</row>
    <row r="871">
      <c r="A871" s="83"/>
      <c r="B871" s="89"/>
      <c r="C871" s="55"/>
      <c r="D871" s="55"/>
      <c r="E871" s="55"/>
      <c r="F871" s="55"/>
      <c r="G871" s="55"/>
      <c r="H871" s="55"/>
      <c r="I871" s="55"/>
      <c r="J871" s="86"/>
      <c r="K871" s="87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</row>
    <row r="872">
      <c r="A872" s="83"/>
      <c r="B872" s="89"/>
      <c r="C872" s="55"/>
      <c r="D872" s="55"/>
      <c r="E872" s="55"/>
      <c r="F872" s="55"/>
      <c r="G872" s="55"/>
      <c r="H872" s="55"/>
      <c r="I872" s="55"/>
      <c r="J872" s="86"/>
      <c r="K872" s="87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</row>
    <row r="873">
      <c r="A873" s="83"/>
      <c r="B873" s="89"/>
      <c r="C873" s="55"/>
      <c r="D873" s="55"/>
      <c r="E873" s="55"/>
      <c r="F873" s="55"/>
      <c r="G873" s="55"/>
      <c r="H873" s="55"/>
      <c r="I873" s="55"/>
      <c r="J873" s="86"/>
      <c r="K873" s="87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</row>
    <row r="874">
      <c r="A874" s="83"/>
      <c r="B874" s="89"/>
      <c r="C874" s="55"/>
      <c r="D874" s="55"/>
      <c r="E874" s="55"/>
      <c r="F874" s="55"/>
      <c r="G874" s="55"/>
      <c r="H874" s="55"/>
      <c r="I874" s="55"/>
      <c r="J874" s="86"/>
      <c r="K874" s="87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>
      <c r="A875" s="83"/>
      <c r="B875" s="89"/>
      <c r="C875" s="55"/>
      <c r="D875" s="55"/>
      <c r="E875" s="55"/>
      <c r="F875" s="55"/>
      <c r="G875" s="55"/>
      <c r="H875" s="55"/>
      <c r="I875" s="55"/>
      <c r="J875" s="86"/>
      <c r="K875" s="87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>
      <c r="A876" s="83"/>
      <c r="B876" s="89"/>
      <c r="C876" s="55"/>
      <c r="D876" s="55"/>
      <c r="E876" s="55"/>
      <c r="F876" s="55"/>
      <c r="G876" s="55"/>
      <c r="H876" s="55"/>
      <c r="I876" s="55"/>
      <c r="J876" s="86"/>
      <c r="K876" s="87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>
      <c r="A877" s="83"/>
      <c r="B877" s="89"/>
      <c r="C877" s="55"/>
      <c r="D877" s="55"/>
      <c r="E877" s="55"/>
      <c r="F877" s="55"/>
      <c r="G877" s="55"/>
      <c r="H877" s="55"/>
      <c r="I877" s="55"/>
      <c r="J877" s="86"/>
      <c r="K877" s="87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>
      <c r="A878" s="83"/>
      <c r="B878" s="89"/>
      <c r="C878" s="55"/>
      <c r="D878" s="55"/>
      <c r="E878" s="55"/>
      <c r="F878" s="55"/>
      <c r="G878" s="55"/>
      <c r="H878" s="55"/>
      <c r="I878" s="55"/>
      <c r="J878" s="86"/>
      <c r="K878" s="87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>
      <c r="A879" s="83"/>
      <c r="B879" s="89"/>
      <c r="C879" s="55"/>
      <c r="D879" s="55"/>
      <c r="E879" s="55"/>
      <c r="F879" s="55"/>
      <c r="G879" s="55"/>
      <c r="H879" s="55"/>
      <c r="I879" s="55"/>
      <c r="J879" s="86"/>
      <c r="K879" s="87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>
      <c r="A880" s="83"/>
      <c r="B880" s="89"/>
      <c r="C880" s="55"/>
      <c r="D880" s="55"/>
      <c r="E880" s="55"/>
      <c r="F880" s="55"/>
      <c r="G880" s="55"/>
      <c r="H880" s="55"/>
      <c r="I880" s="55"/>
      <c r="J880" s="86"/>
      <c r="K880" s="87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>
      <c r="A881" s="83"/>
      <c r="B881" s="89"/>
      <c r="C881" s="55"/>
      <c r="D881" s="55"/>
      <c r="E881" s="55"/>
      <c r="F881" s="55"/>
      <c r="G881" s="55"/>
      <c r="H881" s="55"/>
      <c r="I881" s="55"/>
      <c r="J881" s="86"/>
      <c r="K881" s="87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>
      <c r="A882" s="83"/>
      <c r="B882" s="89"/>
      <c r="C882" s="55"/>
      <c r="D882" s="55"/>
      <c r="E882" s="55"/>
      <c r="F882" s="55"/>
      <c r="G882" s="55"/>
      <c r="H882" s="55"/>
      <c r="I882" s="55"/>
      <c r="J882" s="86"/>
      <c r="K882" s="87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>
      <c r="A883" s="83"/>
      <c r="B883" s="89"/>
      <c r="C883" s="55"/>
      <c r="D883" s="55"/>
      <c r="E883" s="55"/>
      <c r="F883" s="55"/>
      <c r="G883" s="55"/>
      <c r="H883" s="55"/>
      <c r="I883" s="55"/>
      <c r="J883" s="86"/>
      <c r="K883" s="87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>
      <c r="A884" s="83"/>
      <c r="B884" s="89"/>
      <c r="C884" s="55"/>
      <c r="D884" s="55"/>
      <c r="E884" s="55"/>
      <c r="F884" s="55"/>
      <c r="G884" s="55"/>
      <c r="H884" s="55"/>
      <c r="I884" s="55"/>
      <c r="J884" s="86"/>
      <c r="K884" s="87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  <row r="885">
      <c r="A885" s="83"/>
      <c r="B885" s="89"/>
      <c r="C885" s="55"/>
      <c r="D885" s="55"/>
      <c r="E885" s="55"/>
      <c r="F885" s="55"/>
      <c r="G885" s="55"/>
      <c r="H885" s="55"/>
      <c r="I885" s="55"/>
      <c r="J885" s="86"/>
      <c r="K885" s="87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</row>
    <row r="886">
      <c r="A886" s="83"/>
      <c r="B886" s="89"/>
      <c r="C886" s="55"/>
      <c r="D886" s="55"/>
      <c r="E886" s="55"/>
      <c r="F886" s="55"/>
      <c r="G886" s="55"/>
      <c r="H886" s="55"/>
      <c r="I886" s="55"/>
      <c r="J886" s="86"/>
      <c r="K886" s="87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</row>
    <row r="887">
      <c r="A887" s="83"/>
      <c r="B887" s="89"/>
      <c r="C887" s="55"/>
      <c r="D887" s="55"/>
      <c r="E887" s="55"/>
      <c r="F887" s="55"/>
      <c r="G887" s="55"/>
      <c r="H887" s="55"/>
      <c r="I887" s="55"/>
      <c r="J887" s="86"/>
      <c r="K887" s="87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</row>
    <row r="888">
      <c r="A888" s="83"/>
      <c r="B888" s="89"/>
      <c r="C888" s="55"/>
      <c r="D888" s="55"/>
      <c r="E888" s="55"/>
      <c r="F888" s="55"/>
      <c r="G888" s="55"/>
      <c r="H888" s="55"/>
      <c r="I888" s="55"/>
      <c r="J888" s="86"/>
      <c r="K888" s="87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</row>
    <row r="889">
      <c r="A889" s="83"/>
      <c r="B889" s="89"/>
      <c r="C889" s="55"/>
      <c r="D889" s="55"/>
      <c r="E889" s="55"/>
      <c r="F889" s="55"/>
      <c r="G889" s="55"/>
      <c r="H889" s="55"/>
      <c r="I889" s="55"/>
      <c r="J889" s="86"/>
      <c r="K889" s="87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</row>
    <row r="890">
      <c r="A890" s="83"/>
      <c r="B890" s="89"/>
      <c r="C890" s="55"/>
      <c r="D890" s="55"/>
      <c r="E890" s="55"/>
      <c r="F890" s="55"/>
      <c r="G890" s="55"/>
      <c r="H890" s="55"/>
      <c r="I890" s="55"/>
      <c r="J890" s="86"/>
      <c r="K890" s="87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</row>
    <row r="891">
      <c r="A891" s="83"/>
      <c r="B891" s="89"/>
      <c r="C891" s="55"/>
      <c r="D891" s="55"/>
      <c r="E891" s="55"/>
      <c r="F891" s="55"/>
      <c r="G891" s="55"/>
      <c r="H891" s="55"/>
      <c r="I891" s="55"/>
      <c r="J891" s="86"/>
      <c r="K891" s="87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</row>
    <row r="892">
      <c r="A892" s="83"/>
      <c r="B892" s="89"/>
      <c r="C892" s="55"/>
      <c r="D892" s="55"/>
      <c r="E892" s="55"/>
      <c r="F892" s="55"/>
      <c r="G892" s="55"/>
      <c r="H892" s="55"/>
      <c r="I892" s="55"/>
      <c r="J892" s="86"/>
      <c r="K892" s="87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</row>
    <row r="893">
      <c r="A893" s="83"/>
      <c r="B893" s="89"/>
      <c r="C893" s="55"/>
      <c r="D893" s="55"/>
      <c r="E893" s="55"/>
      <c r="F893" s="55"/>
      <c r="G893" s="55"/>
      <c r="H893" s="55"/>
      <c r="I893" s="55"/>
      <c r="J893" s="86"/>
      <c r="K893" s="87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</row>
    <row r="894">
      <c r="A894" s="83"/>
      <c r="B894" s="89"/>
      <c r="C894" s="55"/>
      <c r="D894" s="55"/>
      <c r="E894" s="55"/>
      <c r="F894" s="55"/>
      <c r="G894" s="55"/>
      <c r="H894" s="55"/>
      <c r="I894" s="55"/>
      <c r="J894" s="86"/>
      <c r="K894" s="87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</row>
    <row r="895">
      <c r="A895" s="83"/>
      <c r="B895" s="89"/>
      <c r="C895" s="55"/>
      <c r="D895" s="55"/>
      <c r="E895" s="55"/>
      <c r="F895" s="55"/>
      <c r="G895" s="55"/>
      <c r="H895" s="55"/>
      <c r="I895" s="55"/>
      <c r="J895" s="86"/>
      <c r="K895" s="87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</row>
    <row r="896">
      <c r="A896" s="83"/>
      <c r="B896" s="89"/>
      <c r="C896" s="55"/>
      <c r="D896" s="55"/>
      <c r="E896" s="55"/>
      <c r="F896" s="55"/>
      <c r="G896" s="55"/>
      <c r="H896" s="55"/>
      <c r="I896" s="55"/>
      <c r="J896" s="86"/>
      <c r="K896" s="87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</row>
    <row r="897">
      <c r="A897" s="83"/>
      <c r="B897" s="89"/>
      <c r="C897" s="55"/>
      <c r="D897" s="55"/>
      <c r="E897" s="55"/>
      <c r="F897" s="55"/>
      <c r="G897" s="55"/>
      <c r="H897" s="55"/>
      <c r="I897" s="55"/>
      <c r="J897" s="86"/>
      <c r="K897" s="87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</row>
    <row r="898">
      <c r="A898" s="83"/>
      <c r="B898" s="89"/>
      <c r="C898" s="55"/>
      <c r="D898" s="55"/>
      <c r="E898" s="55"/>
      <c r="F898" s="55"/>
      <c r="G898" s="55"/>
      <c r="H898" s="55"/>
      <c r="I898" s="55"/>
      <c r="J898" s="86"/>
      <c r="K898" s="87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</row>
    <row r="899">
      <c r="A899" s="83"/>
      <c r="B899" s="89"/>
      <c r="C899" s="55"/>
      <c r="D899" s="55"/>
      <c r="E899" s="55"/>
      <c r="F899" s="55"/>
      <c r="G899" s="55"/>
      <c r="H899" s="55"/>
      <c r="I899" s="55"/>
      <c r="J899" s="86"/>
      <c r="K899" s="87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</row>
    <row r="900">
      <c r="A900" s="83"/>
      <c r="B900" s="89"/>
      <c r="C900" s="55"/>
      <c r="D900" s="55"/>
      <c r="E900" s="55"/>
      <c r="F900" s="55"/>
      <c r="G900" s="55"/>
      <c r="H900" s="55"/>
      <c r="I900" s="55"/>
      <c r="J900" s="86"/>
      <c r="K900" s="87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</row>
    <row r="901">
      <c r="A901" s="83"/>
      <c r="B901" s="89"/>
      <c r="C901" s="55"/>
      <c r="D901" s="55"/>
      <c r="E901" s="55"/>
      <c r="F901" s="55"/>
      <c r="G901" s="55"/>
      <c r="H901" s="55"/>
      <c r="I901" s="55"/>
      <c r="J901" s="86"/>
      <c r="K901" s="87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</row>
    <row r="902">
      <c r="A902" s="83"/>
      <c r="B902" s="89"/>
      <c r="C902" s="55"/>
      <c r="D902" s="55"/>
      <c r="E902" s="55"/>
      <c r="F902" s="55"/>
      <c r="G902" s="55"/>
      <c r="H902" s="55"/>
      <c r="I902" s="55"/>
      <c r="J902" s="86"/>
      <c r="K902" s="87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</row>
    <row r="903">
      <c r="A903" s="83"/>
      <c r="B903" s="89"/>
      <c r="C903" s="55"/>
      <c r="D903" s="55"/>
      <c r="E903" s="55"/>
      <c r="F903" s="55"/>
      <c r="G903" s="55"/>
      <c r="H903" s="55"/>
      <c r="I903" s="55"/>
      <c r="J903" s="86"/>
      <c r="K903" s="87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</row>
    <row r="904">
      <c r="A904" s="83"/>
      <c r="B904" s="89"/>
      <c r="C904" s="55"/>
      <c r="D904" s="55"/>
      <c r="E904" s="55"/>
      <c r="F904" s="55"/>
      <c r="G904" s="55"/>
      <c r="H904" s="55"/>
      <c r="I904" s="55"/>
      <c r="J904" s="86"/>
      <c r="K904" s="87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</row>
    <row r="905">
      <c r="A905" s="83"/>
      <c r="B905" s="89"/>
      <c r="C905" s="55"/>
      <c r="D905" s="55"/>
      <c r="E905" s="55"/>
      <c r="F905" s="55"/>
      <c r="G905" s="55"/>
      <c r="H905" s="55"/>
      <c r="I905" s="55"/>
      <c r="J905" s="86"/>
      <c r="K905" s="87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</row>
    <row r="906">
      <c r="A906" s="83"/>
      <c r="B906" s="89"/>
      <c r="C906" s="55"/>
      <c r="D906" s="55"/>
      <c r="E906" s="55"/>
      <c r="F906" s="55"/>
      <c r="G906" s="55"/>
      <c r="H906" s="55"/>
      <c r="I906" s="55"/>
      <c r="J906" s="86"/>
      <c r="K906" s="87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</row>
    <row r="907">
      <c r="A907" s="83"/>
      <c r="B907" s="89"/>
      <c r="C907" s="55"/>
      <c r="D907" s="55"/>
      <c r="E907" s="55"/>
      <c r="F907" s="55"/>
      <c r="G907" s="55"/>
      <c r="H907" s="55"/>
      <c r="I907" s="55"/>
      <c r="J907" s="86"/>
      <c r="K907" s="87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</row>
    <row r="908">
      <c r="A908" s="83"/>
      <c r="B908" s="89"/>
      <c r="C908" s="55"/>
      <c r="D908" s="55"/>
      <c r="E908" s="55"/>
      <c r="F908" s="55"/>
      <c r="G908" s="55"/>
      <c r="H908" s="55"/>
      <c r="I908" s="55"/>
      <c r="J908" s="86"/>
      <c r="K908" s="87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</row>
    <row r="909">
      <c r="A909" s="83"/>
      <c r="B909" s="89"/>
      <c r="C909" s="55"/>
      <c r="D909" s="55"/>
      <c r="E909" s="55"/>
      <c r="F909" s="55"/>
      <c r="G909" s="55"/>
      <c r="H909" s="55"/>
      <c r="I909" s="55"/>
      <c r="J909" s="86"/>
      <c r="K909" s="87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</row>
    <row r="910">
      <c r="A910" s="83"/>
      <c r="B910" s="89"/>
      <c r="C910" s="55"/>
      <c r="D910" s="55"/>
      <c r="E910" s="55"/>
      <c r="F910" s="55"/>
      <c r="G910" s="55"/>
      <c r="H910" s="55"/>
      <c r="I910" s="55"/>
      <c r="J910" s="86"/>
      <c r="K910" s="87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</row>
    <row r="911">
      <c r="A911" s="83"/>
      <c r="B911" s="89"/>
      <c r="C911" s="55"/>
      <c r="D911" s="55"/>
      <c r="E911" s="55"/>
      <c r="F911" s="55"/>
      <c r="G911" s="55"/>
      <c r="H911" s="55"/>
      <c r="I911" s="55"/>
      <c r="J911" s="86"/>
      <c r="K911" s="87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</row>
    <row r="912">
      <c r="A912" s="83"/>
      <c r="B912" s="89"/>
      <c r="C912" s="55"/>
      <c r="D912" s="55"/>
      <c r="E912" s="55"/>
      <c r="F912" s="55"/>
      <c r="G912" s="55"/>
      <c r="H912" s="55"/>
      <c r="I912" s="55"/>
      <c r="J912" s="86"/>
      <c r="K912" s="87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</row>
    <row r="913">
      <c r="A913" s="83"/>
      <c r="B913" s="89"/>
      <c r="C913" s="55"/>
      <c r="D913" s="55"/>
      <c r="E913" s="55"/>
      <c r="F913" s="55"/>
      <c r="G913" s="55"/>
      <c r="H913" s="55"/>
      <c r="I913" s="55"/>
      <c r="J913" s="86"/>
      <c r="K913" s="87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</row>
    <row r="914">
      <c r="A914" s="83"/>
      <c r="B914" s="89"/>
      <c r="C914" s="55"/>
      <c r="D914" s="55"/>
      <c r="E914" s="55"/>
      <c r="F914" s="55"/>
      <c r="G914" s="55"/>
      <c r="H914" s="55"/>
      <c r="I914" s="55"/>
      <c r="J914" s="86"/>
      <c r="K914" s="87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</row>
    <row r="915">
      <c r="A915" s="83"/>
      <c r="B915" s="89"/>
      <c r="C915" s="55"/>
      <c r="D915" s="55"/>
      <c r="E915" s="55"/>
      <c r="F915" s="55"/>
      <c r="G915" s="55"/>
      <c r="H915" s="55"/>
      <c r="I915" s="55"/>
      <c r="J915" s="86"/>
      <c r="K915" s="87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</row>
    <row r="916">
      <c r="A916" s="83"/>
      <c r="B916" s="89"/>
      <c r="C916" s="55"/>
      <c r="D916" s="55"/>
      <c r="E916" s="55"/>
      <c r="F916" s="55"/>
      <c r="G916" s="55"/>
      <c r="H916" s="55"/>
      <c r="I916" s="55"/>
      <c r="J916" s="86"/>
      <c r="K916" s="87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</row>
    <row r="917">
      <c r="A917" s="83"/>
      <c r="B917" s="89"/>
      <c r="C917" s="55"/>
      <c r="D917" s="55"/>
      <c r="E917" s="55"/>
      <c r="F917" s="55"/>
      <c r="G917" s="55"/>
      <c r="H917" s="55"/>
      <c r="I917" s="55"/>
      <c r="J917" s="86"/>
      <c r="K917" s="87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</row>
    <row r="918">
      <c r="A918" s="83"/>
      <c r="B918" s="89"/>
      <c r="C918" s="55"/>
      <c r="D918" s="55"/>
      <c r="E918" s="55"/>
      <c r="F918" s="55"/>
      <c r="G918" s="55"/>
      <c r="H918" s="55"/>
      <c r="I918" s="55"/>
      <c r="J918" s="86"/>
      <c r="K918" s="87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</row>
    <row r="919">
      <c r="A919" s="83"/>
      <c r="B919" s="89"/>
      <c r="C919" s="55"/>
      <c r="D919" s="55"/>
      <c r="E919" s="55"/>
      <c r="F919" s="55"/>
      <c r="G919" s="55"/>
      <c r="H919" s="55"/>
      <c r="I919" s="55"/>
      <c r="J919" s="86"/>
      <c r="K919" s="87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</row>
    <row r="920">
      <c r="A920" s="83"/>
      <c r="B920" s="89"/>
      <c r="C920" s="55"/>
      <c r="D920" s="55"/>
      <c r="E920" s="55"/>
      <c r="F920" s="55"/>
      <c r="G920" s="55"/>
      <c r="H920" s="55"/>
      <c r="I920" s="55"/>
      <c r="J920" s="86"/>
      <c r="K920" s="87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</row>
    <row r="921">
      <c r="A921" s="83"/>
      <c r="B921" s="89"/>
      <c r="C921" s="55"/>
      <c r="D921" s="55"/>
      <c r="E921" s="55"/>
      <c r="F921" s="55"/>
      <c r="G921" s="55"/>
      <c r="H921" s="55"/>
      <c r="I921" s="55"/>
      <c r="J921" s="86"/>
      <c r="K921" s="87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</row>
    <row r="922">
      <c r="A922" s="83"/>
      <c r="B922" s="89"/>
      <c r="C922" s="55"/>
      <c r="D922" s="55"/>
      <c r="E922" s="55"/>
      <c r="F922" s="55"/>
      <c r="G922" s="55"/>
      <c r="H922" s="55"/>
      <c r="I922" s="55"/>
      <c r="J922" s="86"/>
      <c r="K922" s="87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</row>
    <row r="923">
      <c r="A923" s="83"/>
      <c r="B923" s="89"/>
      <c r="C923" s="55"/>
      <c r="D923" s="55"/>
      <c r="E923" s="55"/>
      <c r="F923" s="55"/>
      <c r="G923" s="55"/>
      <c r="H923" s="55"/>
      <c r="I923" s="55"/>
      <c r="J923" s="86"/>
      <c r="K923" s="87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</row>
    <row r="924">
      <c r="A924" s="83"/>
      <c r="B924" s="89"/>
      <c r="C924" s="55"/>
      <c r="D924" s="55"/>
      <c r="E924" s="55"/>
      <c r="F924" s="55"/>
      <c r="G924" s="55"/>
      <c r="H924" s="55"/>
      <c r="I924" s="55"/>
      <c r="J924" s="86"/>
      <c r="K924" s="87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</row>
    <row r="925">
      <c r="A925" s="83"/>
      <c r="B925" s="89"/>
      <c r="C925" s="55"/>
      <c r="D925" s="55"/>
      <c r="E925" s="55"/>
      <c r="F925" s="55"/>
      <c r="G925" s="55"/>
      <c r="H925" s="55"/>
      <c r="I925" s="55"/>
      <c r="J925" s="86"/>
      <c r="K925" s="87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</row>
    <row r="926">
      <c r="A926" s="83"/>
      <c r="B926" s="89"/>
      <c r="C926" s="55"/>
      <c r="D926" s="55"/>
      <c r="E926" s="55"/>
      <c r="F926" s="55"/>
      <c r="G926" s="55"/>
      <c r="H926" s="55"/>
      <c r="I926" s="55"/>
      <c r="J926" s="86"/>
      <c r="K926" s="87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</row>
    <row r="927">
      <c r="A927" s="83"/>
      <c r="B927" s="89"/>
      <c r="C927" s="55"/>
      <c r="D927" s="55"/>
      <c r="E927" s="55"/>
      <c r="F927" s="55"/>
      <c r="G927" s="55"/>
      <c r="H927" s="55"/>
      <c r="I927" s="55"/>
      <c r="J927" s="86"/>
      <c r="K927" s="87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</row>
    <row r="928">
      <c r="A928" s="83"/>
      <c r="B928" s="89"/>
      <c r="C928" s="55"/>
      <c r="D928" s="55"/>
      <c r="E928" s="55"/>
      <c r="F928" s="55"/>
      <c r="G928" s="55"/>
      <c r="H928" s="55"/>
      <c r="I928" s="55"/>
      <c r="J928" s="86"/>
      <c r="K928" s="87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</row>
    <row r="929">
      <c r="A929" s="83"/>
      <c r="B929" s="89"/>
      <c r="C929" s="55"/>
      <c r="D929" s="55"/>
      <c r="E929" s="55"/>
      <c r="F929" s="55"/>
      <c r="G929" s="55"/>
      <c r="H929" s="55"/>
      <c r="I929" s="55"/>
      <c r="J929" s="86"/>
      <c r="K929" s="87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</row>
    <row r="930">
      <c r="A930" s="83"/>
      <c r="B930" s="89"/>
      <c r="C930" s="55"/>
      <c r="D930" s="55"/>
      <c r="E930" s="55"/>
      <c r="F930" s="55"/>
      <c r="G930" s="55"/>
      <c r="H930" s="55"/>
      <c r="I930" s="55"/>
      <c r="J930" s="86"/>
      <c r="K930" s="87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</row>
    <row r="931">
      <c r="A931" s="83"/>
      <c r="B931" s="89"/>
      <c r="C931" s="55"/>
      <c r="D931" s="55"/>
      <c r="E931" s="55"/>
      <c r="F931" s="55"/>
      <c r="G931" s="55"/>
      <c r="H931" s="55"/>
      <c r="I931" s="55"/>
      <c r="J931" s="86"/>
      <c r="K931" s="87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</row>
    <row r="932">
      <c r="A932" s="83"/>
      <c r="B932" s="89"/>
      <c r="C932" s="55"/>
      <c r="D932" s="55"/>
      <c r="E932" s="55"/>
      <c r="F932" s="55"/>
      <c r="G932" s="55"/>
      <c r="H932" s="55"/>
      <c r="I932" s="55"/>
      <c r="J932" s="86"/>
      <c r="K932" s="87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</row>
    <row r="933">
      <c r="A933" s="83"/>
      <c r="B933" s="89"/>
      <c r="C933" s="55"/>
      <c r="D933" s="55"/>
      <c r="E933" s="55"/>
      <c r="F933" s="55"/>
      <c r="G933" s="55"/>
      <c r="H933" s="55"/>
      <c r="I933" s="55"/>
      <c r="J933" s="86"/>
      <c r="K933" s="87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</row>
    <row r="934">
      <c r="A934" s="83"/>
      <c r="B934" s="89"/>
      <c r="C934" s="55"/>
      <c r="D934" s="55"/>
      <c r="E934" s="55"/>
      <c r="F934" s="55"/>
      <c r="G934" s="55"/>
      <c r="H934" s="55"/>
      <c r="I934" s="55"/>
      <c r="J934" s="86"/>
      <c r="K934" s="87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</row>
    <row r="935">
      <c r="A935" s="83"/>
      <c r="B935" s="89"/>
      <c r="C935" s="55"/>
      <c r="D935" s="55"/>
      <c r="E935" s="55"/>
      <c r="F935" s="55"/>
      <c r="G935" s="55"/>
      <c r="H935" s="55"/>
      <c r="I935" s="55"/>
      <c r="J935" s="86"/>
      <c r="K935" s="87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</row>
    <row r="936">
      <c r="A936" s="83"/>
      <c r="B936" s="89"/>
      <c r="C936" s="55"/>
      <c r="D936" s="55"/>
      <c r="E936" s="55"/>
      <c r="F936" s="55"/>
      <c r="G936" s="55"/>
      <c r="H936" s="55"/>
      <c r="I936" s="55"/>
      <c r="J936" s="86"/>
      <c r="K936" s="87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</row>
    <row r="937">
      <c r="A937" s="83"/>
      <c r="B937" s="89"/>
      <c r="C937" s="55"/>
      <c r="D937" s="55"/>
      <c r="E937" s="55"/>
      <c r="F937" s="55"/>
      <c r="G937" s="55"/>
      <c r="H937" s="55"/>
      <c r="I937" s="55"/>
      <c r="J937" s="86"/>
      <c r="K937" s="87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</row>
    <row r="938">
      <c r="A938" s="83"/>
      <c r="B938" s="89"/>
      <c r="C938" s="55"/>
      <c r="D938" s="55"/>
      <c r="E938" s="55"/>
      <c r="F938" s="55"/>
      <c r="G938" s="55"/>
      <c r="H938" s="55"/>
      <c r="I938" s="55"/>
      <c r="J938" s="86"/>
      <c r="K938" s="87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</row>
  </sheetData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P1"/>
    <mergeCell ref="Q1:Q2"/>
    <mergeCell ref="R1:R2"/>
    <mergeCell ref="S1:S2"/>
    <mergeCell ref="T1:T2"/>
    <mergeCell ref="U1:U2"/>
    <mergeCell ref="V1:V2"/>
    <mergeCell ref="Q29:Q30"/>
    <mergeCell ref="Q32:Q33"/>
    <mergeCell ref="Q34:Q35"/>
    <mergeCell ref="Q3:Q4"/>
    <mergeCell ref="Q5:Q6"/>
    <mergeCell ref="Q8:Q10"/>
    <mergeCell ref="Q11:Q12"/>
    <mergeCell ref="Q15:Q16"/>
    <mergeCell ref="Q18:Q22"/>
    <mergeCell ref="Q23:Q27"/>
  </mergeCells>
  <dataValidations>
    <dataValidation type="list" allowBlank="1" sqref="R3:R36">
      <formula1>"Action,IC,BRD,Ner,CV,CMS"</formula1>
    </dataValidation>
    <dataValidation type="list" allowBlank="1" sqref="S3:S36">
      <formula1>"Out of scope,Processing,Fixed,To be processed"</formula1>
    </dataValidation>
    <dataValidation type="list" allowBlank="1" sqref="T3:T36">
      <formula1>"Ok,Not as expected,Not ok"</formula1>
    </dataValidation>
    <dataValidation type="list" allowBlank="1" sqref="Q3 Q5 Q7:Q8 Q11 Q13:Q15 Q17:Q18 Q23 Q28:Q29 Q31:Q32 Q34 O3:O36 Q36">
      <formula1>"Succeeded,As expected,Failed,Out of scope,Not sure,Trash"</formula1>
    </dataValidation>
  </dataValidations>
  <hyperlinks>
    <hyperlink r:id="rId1" ref="U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9.71"/>
    <col customWidth="1" min="5" max="5" width="27.0"/>
    <col customWidth="1" min="6" max="6" width="13.0"/>
    <col customWidth="1" min="8" max="8" width="15.57"/>
    <col hidden="1" min="10" max="10" width="14.43"/>
    <col customWidth="1" min="11" max="11" width="30.14"/>
    <col customWidth="1" min="12" max="12" width="33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53" t="s">
        <v>210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4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90"/>
      <c r="X1" s="90"/>
      <c r="Y1" s="90"/>
      <c r="Z1" s="90"/>
      <c r="AA1" s="90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 t="s">
        <v>21</v>
      </c>
      <c r="P2" s="11" t="s">
        <v>22</v>
      </c>
      <c r="Q2" s="9"/>
      <c r="R2" s="9"/>
      <c r="S2" s="9"/>
      <c r="T2" s="9"/>
      <c r="U2" s="9"/>
      <c r="V2" s="9"/>
      <c r="W2" s="90"/>
      <c r="X2" s="90"/>
      <c r="Y2" s="90"/>
      <c r="Z2" s="90"/>
      <c r="AA2" s="90"/>
    </row>
    <row r="3" ht="30.75" customHeight="1">
      <c r="A3" s="12">
        <f t="shared" ref="A3:A60" si="1">if(left(D3,16)=left(D2,16),A2,A2+1)</f>
        <v>1</v>
      </c>
      <c r="B3" s="13" t="s">
        <v>23</v>
      </c>
      <c r="C3" s="56">
        <v>44041.9083811384</v>
      </c>
      <c r="D3" s="57" t="s">
        <v>213</v>
      </c>
      <c r="E3" s="58" t="s">
        <v>214</v>
      </c>
      <c r="F3" s="17" t="str">
        <f>IMAGE("")</f>
        <v/>
      </c>
      <c r="G3" s="59" t="s">
        <v>33</v>
      </c>
      <c r="H3" s="59" t="s">
        <v>215</v>
      </c>
      <c r="I3" s="59" t="s">
        <v>84</v>
      </c>
      <c r="J3" s="60" t="s">
        <v>44</v>
      </c>
      <c r="K3" s="80"/>
      <c r="L3" s="65" t="s">
        <v>216</v>
      </c>
      <c r="M3" s="63"/>
      <c r="N3" s="65" t="s">
        <v>54</v>
      </c>
      <c r="O3" s="91" t="s">
        <v>31</v>
      </c>
      <c r="P3" s="92"/>
      <c r="Q3" s="93" t="s">
        <v>31</v>
      </c>
      <c r="R3" s="91" t="s">
        <v>217</v>
      </c>
      <c r="S3" s="92"/>
      <c r="T3" s="92"/>
      <c r="U3" s="94" t="s">
        <v>218</v>
      </c>
      <c r="V3" s="92"/>
      <c r="W3" s="90"/>
      <c r="X3" s="90"/>
      <c r="Y3" s="90"/>
      <c r="Z3" s="90"/>
      <c r="AA3" s="95"/>
    </row>
    <row r="4" ht="63.0" customHeight="1">
      <c r="A4" s="12">
        <f t="shared" si="1"/>
        <v>1</v>
      </c>
      <c r="B4" s="13" t="s">
        <v>23</v>
      </c>
      <c r="C4" s="56">
        <v>44041.90841261118</v>
      </c>
      <c r="D4" s="57" t="s">
        <v>213</v>
      </c>
      <c r="E4" s="96" t="s">
        <v>219</v>
      </c>
      <c r="F4" s="17" t="str">
        <f>IMAGE("https://minio.dev.ftech.ai/salebot-report-v1-de20ab19/34a2b8e48dae42cbbdc6b3d3f8a0ec3c700fafdded73bd10dd4da9f66a56230f.jpg")</f>
        <v/>
      </c>
      <c r="G4" s="59" t="s">
        <v>66</v>
      </c>
      <c r="H4" s="59" t="s">
        <v>220</v>
      </c>
      <c r="I4" s="59" t="s">
        <v>221</v>
      </c>
      <c r="J4" s="60" t="s">
        <v>222</v>
      </c>
      <c r="K4" s="81"/>
      <c r="L4" s="59" t="s">
        <v>223</v>
      </c>
      <c r="M4" s="59" t="s">
        <v>224</v>
      </c>
      <c r="N4" s="63"/>
      <c r="O4" s="91" t="s">
        <v>31</v>
      </c>
      <c r="P4" s="92"/>
      <c r="Q4" s="9"/>
      <c r="R4" s="92"/>
      <c r="S4" s="92"/>
      <c r="T4" s="92"/>
      <c r="U4" s="19"/>
      <c r="V4" s="92"/>
      <c r="W4" s="90"/>
      <c r="X4" s="90"/>
      <c r="Y4" s="90"/>
      <c r="Z4" s="90"/>
      <c r="AA4" s="95"/>
    </row>
    <row r="5" ht="54.0" customHeight="1">
      <c r="A5" s="11">
        <f t="shared" si="1"/>
        <v>2</v>
      </c>
      <c r="B5" s="29" t="s">
        <v>23</v>
      </c>
      <c r="C5" s="67">
        <v>44041.70817205073</v>
      </c>
      <c r="D5" s="68" t="s">
        <v>225</v>
      </c>
      <c r="E5" s="69" t="s">
        <v>226</v>
      </c>
      <c r="F5" s="33" t="str">
        <f t="shared" ref="F5:F6" si="2">IMAGE("")</f>
        <v/>
      </c>
      <c r="G5" s="70" t="s">
        <v>33</v>
      </c>
      <c r="H5" s="70" t="s">
        <v>227</v>
      </c>
      <c r="I5" s="70" t="s">
        <v>84</v>
      </c>
      <c r="J5" s="71" t="s">
        <v>51</v>
      </c>
      <c r="K5" s="75"/>
      <c r="L5" s="74" t="s">
        <v>228</v>
      </c>
      <c r="M5" s="73"/>
      <c r="N5" s="73"/>
      <c r="O5" s="97" t="s">
        <v>31</v>
      </c>
      <c r="P5" s="98"/>
      <c r="Q5" s="99" t="s">
        <v>31</v>
      </c>
      <c r="R5" s="98"/>
      <c r="S5" s="98"/>
      <c r="T5" s="98"/>
      <c r="U5" s="98"/>
      <c r="V5" s="98"/>
      <c r="W5" s="90"/>
      <c r="X5" s="90"/>
      <c r="Y5" s="90"/>
      <c r="Z5" s="90"/>
      <c r="AA5" s="95"/>
    </row>
    <row r="6" ht="30.75" customHeight="1">
      <c r="A6" s="11">
        <f t="shared" si="1"/>
        <v>2</v>
      </c>
      <c r="B6" s="29" t="s">
        <v>23</v>
      </c>
      <c r="C6" s="67">
        <v>44041.70839734151</v>
      </c>
      <c r="D6" s="68" t="s">
        <v>225</v>
      </c>
      <c r="E6" s="69" t="s">
        <v>229</v>
      </c>
      <c r="F6" s="33" t="str">
        <f t="shared" si="2"/>
        <v/>
      </c>
      <c r="G6" s="70" t="s">
        <v>89</v>
      </c>
      <c r="H6" s="74" t="s">
        <v>230</v>
      </c>
      <c r="I6" s="70" t="s">
        <v>50</v>
      </c>
      <c r="J6" s="71" t="s">
        <v>44</v>
      </c>
      <c r="K6" s="100"/>
      <c r="L6" s="74" t="s">
        <v>231</v>
      </c>
      <c r="M6" s="73"/>
      <c r="N6" s="73"/>
      <c r="O6" s="97" t="s">
        <v>31</v>
      </c>
      <c r="P6" s="98"/>
      <c r="Q6" s="27"/>
      <c r="R6" s="98"/>
      <c r="S6" s="98"/>
      <c r="T6" s="98"/>
      <c r="U6" s="98"/>
      <c r="V6" s="98"/>
      <c r="W6" s="90"/>
      <c r="X6" s="90"/>
      <c r="Y6" s="90"/>
      <c r="Z6" s="90"/>
      <c r="AA6" s="95"/>
    </row>
    <row r="7" ht="30.75" customHeight="1">
      <c r="A7" s="11">
        <f t="shared" si="1"/>
        <v>2</v>
      </c>
      <c r="B7" s="29" t="s">
        <v>23</v>
      </c>
      <c r="C7" s="67">
        <v>44041.7085518597</v>
      </c>
      <c r="D7" s="68" t="s">
        <v>225</v>
      </c>
      <c r="E7" s="101" t="s">
        <v>232</v>
      </c>
      <c r="F7" s="33" t="str">
        <f>IMAGE("https://minio.dev.ftech.ai/salebot-report-v1-de20ab19/f210fefc542da8a3936cd873cde2d44a72c30daeec500a47e0f9d81ee155e14e.jpg")</f>
        <v/>
      </c>
      <c r="G7" s="70" t="s">
        <v>66</v>
      </c>
      <c r="H7" s="70" t="s">
        <v>233</v>
      </c>
      <c r="I7" s="70" t="s">
        <v>234</v>
      </c>
      <c r="J7" s="71" t="s">
        <v>178</v>
      </c>
      <c r="K7" s="69" t="s">
        <v>235</v>
      </c>
      <c r="L7" s="79"/>
      <c r="M7" s="79"/>
      <c r="N7" s="73"/>
      <c r="O7" s="97" t="s">
        <v>31</v>
      </c>
      <c r="P7" s="98"/>
      <c r="Q7" s="27"/>
      <c r="R7" s="98"/>
      <c r="S7" s="98"/>
      <c r="T7" s="98"/>
      <c r="U7" s="35"/>
      <c r="V7" s="98"/>
      <c r="W7" s="90"/>
      <c r="X7" s="90"/>
      <c r="Y7" s="90"/>
      <c r="Z7" s="90"/>
      <c r="AA7" s="95"/>
    </row>
    <row r="8" ht="30.75" customHeight="1">
      <c r="A8" s="11">
        <f t="shared" si="1"/>
        <v>2</v>
      </c>
      <c r="B8" s="29" t="s">
        <v>23</v>
      </c>
      <c r="C8" s="67">
        <v>44041.70855988181</v>
      </c>
      <c r="D8" s="68" t="s">
        <v>225</v>
      </c>
      <c r="E8" s="69" t="s">
        <v>236</v>
      </c>
      <c r="F8" s="33" t="str">
        <f t="shared" ref="F8:F10" si="3">IMAGE("")</f>
        <v/>
      </c>
      <c r="G8" s="70" t="s">
        <v>93</v>
      </c>
      <c r="H8" s="70" t="s">
        <v>237</v>
      </c>
      <c r="I8" s="70" t="s">
        <v>94</v>
      </c>
      <c r="J8" s="71" t="s">
        <v>36</v>
      </c>
      <c r="K8" s="102" t="s">
        <v>154</v>
      </c>
      <c r="L8" s="73"/>
      <c r="M8" s="73"/>
      <c r="N8" s="73"/>
      <c r="O8" s="97" t="s">
        <v>31</v>
      </c>
      <c r="P8" s="98"/>
      <c r="Q8" s="9"/>
      <c r="R8" s="98"/>
      <c r="S8" s="98"/>
      <c r="T8" s="98"/>
      <c r="U8" s="98"/>
      <c r="V8" s="98"/>
      <c r="W8" s="90"/>
      <c r="X8" s="90"/>
      <c r="Y8" s="90"/>
      <c r="Z8" s="90"/>
      <c r="AA8" s="95"/>
    </row>
    <row r="9" ht="72.0" customHeight="1">
      <c r="A9" s="12">
        <f t="shared" si="1"/>
        <v>3</v>
      </c>
      <c r="B9" s="13" t="s">
        <v>23</v>
      </c>
      <c r="C9" s="56">
        <v>44041.65116769186</v>
      </c>
      <c r="D9" s="57" t="s">
        <v>238</v>
      </c>
      <c r="E9" s="58" t="s">
        <v>25</v>
      </c>
      <c r="F9" s="17" t="str">
        <f t="shared" si="3"/>
        <v/>
      </c>
      <c r="G9" s="59" t="s">
        <v>26</v>
      </c>
      <c r="H9" s="59"/>
      <c r="I9" s="59" t="s">
        <v>27</v>
      </c>
      <c r="J9" s="60" t="s">
        <v>28</v>
      </c>
      <c r="K9" s="61" t="s">
        <v>239</v>
      </c>
      <c r="L9" s="63"/>
      <c r="M9" s="63"/>
      <c r="N9" s="63"/>
      <c r="O9" s="91" t="s">
        <v>31</v>
      </c>
      <c r="P9" s="92"/>
      <c r="Q9" s="93" t="s">
        <v>30</v>
      </c>
      <c r="R9" s="19"/>
      <c r="S9" s="19"/>
      <c r="T9" s="92"/>
      <c r="U9" s="19"/>
      <c r="V9" s="92"/>
      <c r="W9" s="90"/>
      <c r="X9" s="90"/>
      <c r="Y9" s="90"/>
      <c r="Z9" s="90"/>
      <c r="AA9" s="95"/>
    </row>
    <row r="10" ht="72.0" customHeight="1">
      <c r="A10" s="12">
        <f t="shared" si="1"/>
        <v>3</v>
      </c>
      <c r="B10" s="13" t="s">
        <v>23</v>
      </c>
      <c r="C10" s="56">
        <v>44041.6511688746</v>
      </c>
      <c r="D10" s="57" t="s">
        <v>238</v>
      </c>
      <c r="E10" s="58" t="s">
        <v>240</v>
      </c>
      <c r="F10" s="17" t="str">
        <f t="shared" si="3"/>
        <v/>
      </c>
      <c r="G10" s="59" t="s">
        <v>33</v>
      </c>
      <c r="H10" s="59" t="s">
        <v>241</v>
      </c>
      <c r="I10" s="59" t="s">
        <v>35</v>
      </c>
      <c r="J10" s="60" t="s">
        <v>36</v>
      </c>
      <c r="K10" s="77" t="s">
        <v>242</v>
      </c>
      <c r="L10" s="59" t="s">
        <v>243</v>
      </c>
      <c r="M10" s="63"/>
      <c r="N10" s="63"/>
      <c r="O10" s="91" t="s">
        <v>31</v>
      </c>
      <c r="P10" s="92"/>
      <c r="Q10" s="9"/>
      <c r="R10" s="92"/>
      <c r="S10" s="92"/>
      <c r="T10" s="92"/>
      <c r="U10" s="91"/>
      <c r="V10" s="92"/>
      <c r="W10" s="90"/>
      <c r="X10" s="90"/>
      <c r="Y10" s="90"/>
      <c r="Z10" s="90"/>
      <c r="AA10" s="95"/>
    </row>
    <row r="11" ht="30.75" customHeight="1">
      <c r="A11" s="11">
        <f t="shared" si="1"/>
        <v>4</v>
      </c>
      <c r="B11" s="29" t="s">
        <v>23</v>
      </c>
      <c r="C11" s="67">
        <v>44041.62645327419</v>
      </c>
      <c r="D11" s="68" t="s">
        <v>244</v>
      </c>
      <c r="E11" s="69" t="s">
        <v>245</v>
      </c>
      <c r="F11" s="33" t="str">
        <f>IMAGE("https://minio.dev.ftech.ai/salebot-report-v1-de20ab19/a9fda1fa0e6cbe4a5fa3d7e5f63f77d568d90203e4ebfcb860a9816132a6955a.jpg")</f>
        <v/>
      </c>
      <c r="G11" s="70" t="s">
        <v>33</v>
      </c>
      <c r="H11" s="70" t="s">
        <v>246</v>
      </c>
      <c r="I11" s="70" t="s">
        <v>35</v>
      </c>
      <c r="J11" s="71" t="s">
        <v>36</v>
      </c>
      <c r="K11" s="69" t="s">
        <v>37</v>
      </c>
      <c r="L11" s="70" t="s">
        <v>247</v>
      </c>
      <c r="M11" s="70" t="s">
        <v>248</v>
      </c>
      <c r="N11" s="74" t="s">
        <v>54</v>
      </c>
      <c r="O11" s="97" t="s">
        <v>31</v>
      </c>
      <c r="P11" s="98"/>
      <c r="Q11" s="99" t="s">
        <v>31</v>
      </c>
      <c r="R11" s="98"/>
      <c r="S11" s="98"/>
      <c r="T11" s="98"/>
      <c r="U11" s="97"/>
      <c r="V11" s="98"/>
      <c r="W11" s="90"/>
      <c r="X11" s="90"/>
      <c r="Y11" s="90"/>
      <c r="Z11" s="90"/>
      <c r="AA11" s="95"/>
    </row>
    <row r="12" ht="30.75" customHeight="1">
      <c r="A12" s="11">
        <f t="shared" si="1"/>
        <v>4</v>
      </c>
      <c r="B12" s="29" t="s">
        <v>23</v>
      </c>
      <c r="C12" s="67">
        <v>44041.62653785505</v>
      </c>
      <c r="D12" s="68" t="s">
        <v>244</v>
      </c>
      <c r="E12" s="69" t="s">
        <v>249</v>
      </c>
      <c r="F12" s="33" t="str">
        <f t="shared" ref="F12:F14" si="4">IMAGE("")</f>
        <v/>
      </c>
      <c r="G12" s="70" t="s">
        <v>250</v>
      </c>
      <c r="H12" s="70" t="s">
        <v>251</v>
      </c>
      <c r="I12" s="70" t="s">
        <v>252</v>
      </c>
      <c r="J12" s="71" t="s">
        <v>178</v>
      </c>
      <c r="K12" s="69" t="s">
        <v>253</v>
      </c>
      <c r="L12" s="79"/>
      <c r="M12" s="79"/>
      <c r="N12" s="73"/>
      <c r="O12" s="97" t="s">
        <v>31</v>
      </c>
      <c r="P12" s="98"/>
      <c r="Q12" s="27"/>
      <c r="R12" s="98"/>
      <c r="S12" s="98"/>
      <c r="T12" s="98"/>
      <c r="U12" s="98"/>
      <c r="V12" s="98"/>
      <c r="W12" s="90"/>
      <c r="X12" s="90"/>
      <c r="Y12" s="90"/>
      <c r="Z12" s="90"/>
      <c r="AA12" s="95"/>
    </row>
    <row r="13" ht="30.75" customHeight="1">
      <c r="A13" s="11">
        <f t="shared" si="1"/>
        <v>4</v>
      </c>
      <c r="B13" s="29" t="s">
        <v>23</v>
      </c>
      <c r="C13" s="67">
        <v>44041.62654511707</v>
      </c>
      <c r="D13" s="68" t="s">
        <v>244</v>
      </c>
      <c r="E13" s="69" t="s">
        <v>254</v>
      </c>
      <c r="F13" s="33" t="str">
        <f t="shared" si="4"/>
        <v/>
      </c>
      <c r="G13" s="70" t="s">
        <v>177</v>
      </c>
      <c r="H13" s="70"/>
      <c r="I13" s="70" t="s">
        <v>94</v>
      </c>
      <c r="J13" s="71" t="s">
        <v>178</v>
      </c>
      <c r="K13" s="102" t="s">
        <v>154</v>
      </c>
      <c r="L13" s="73"/>
      <c r="M13" s="73"/>
      <c r="N13" s="73"/>
      <c r="O13" s="97" t="s">
        <v>31</v>
      </c>
      <c r="P13" s="98"/>
      <c r="Q13" s="9"/>
      <c r="R13" s="98"/>
      <c r="S13" s="98"/>
      <c r="T13" s="98"/>
      <c r="U13" s="98"/>
      <c r="V13" s="98"/>
      <c r="W13" s="90"/>
      <c r="X13" s="90"/>
      <c r="Y13" s="90"/>
      <c r="Z13" s="90"/>
      <c r="AA13" s="95"/>
    </row>
    <row r="14" ht="30.75" customHeight="1">
      <c r="A14" s="12">
        <f t="shared" si="1"/>
        <v>5</v>
      </c>
      <c r="B14" s="13" t="s">
        <v>23</v>
      </c>
      <c r="C14" s="56">
        <v>44041.62153019902</v>
      </c>
      <c r="D14" s="57" t="s">
        <v>255</v>
      </c>
      <c r="E14" s="58" t="s">
        <v>256</v>
      </c>
      <c r="F14" s="17" t="str">
        <f t="shared" si="4"/>
        <v/>
      </c>
      <c r="G14" s="59" t="s">
        <v>33</v>
      </c>
      <c r="H14" s="65" t="s">
        <v>257</v>
      </c>
      <c r="I14" s="59" t="s">
        <v>43</v>
      </c>
      <c r="J14" s="60" t="s">
        <v>44</v>
      </c>
      <c r="K14" s="61" t="s">
        <v>45</v>
      </c>
      <c r="L14" s="63"/>
      <c r="M14" s="63"/>
      <c r="N14" s="65" t="s">
        <v>79</v>
      </c>
      <c r="O14" s="91" t="s">
        <v>30</v>
      </c>
      <c r="P14" s="92"/>
      <c r="Q14" s="91" t="s">
        <v>31</v>
      </c>
      <c r="R14" s="92"/>
      <c r="S14" s="92"/>
      <c r="T14" s="92"/>
      <c r="U14" s="92"/>
      <c r="V14" s="92"/>
      <c r="W14" s="90"/>
      <c r="X14" s="90"/>
      <c r="Y14" s="90"/>
      <c r="Z14" s="90"/>
      <c r="AA14" s="95"/>
    </row>
    <row r="15" ht="42.75" customHeight="1">
      <c r="A15" s="11">
        <f t="shared" si="1"/>
        <v>6</v>
      </c>
      <c r="B15" s="29" t="s">
        <v>23</v>
      </c>
      <c r="C15" s="67">
        <v>44041.58619133646</v>
      </c>
      <c r="D15" s="68" t="s">
        <v>258</v>
      </c>
      <c r="E15" s="103" t="s">
        <v>259</v>
      </c>
      <c r="F15" s="33" t="str">
        <f>IMAGE("https://scontent.xx.fbcdn.net/v/t1.15752-9/116242358_749099509157676_4650915460028578483_n.jpg?_nc_cat=107&amp;_nc_sid=b96e70&amp;_nc_ohc=3iOHQsVoRiIAX9QFkR0&amp;_nc_ad=z-m&amp;_nc_cid=0&amp;_nc_ht=scontent.xx&amp;oh=2dd082c2e0546b4612cd3c6bfe86a8cb&amp;oe=5F44F8B3")</f>
        <v/>
      </c>
      <c r="G15" s="70" t="s">
        <v>113</v>
      </c>
      <c r="H15" s="104" t="s">
        <v>260</v>
      </c>
      <c r="I15" s="70" t="s">
        <v>27</v>
      </c>
      <c r="J15" s="71" t="s">
        <v>36</v>
      </c>
      <c r="K15" s="72" t="s">
        <v>261</v>
      </c>
      <c r="L15" s="79"/>
      <c r="M15" s="73"/>
      <c r="N15" s="73"/>
      <c r="O15" s="97" t="s">
        <v>31</v>
      </c>
      <c r="P15" s="98"/>
      <c r="Q15" s="99" t="s">
        <v>31</v>
      </c>
      <c r="R15" s="97"/>
      <c r="S15" s="98"/>
      <c r="T15" s="98"/>
      <c r="U15" s="97" t="s">
        <v>262</v>
      </c>
      <c r="V15" s="98"/>
      <c r="W15" s="90"/>
      <c r="X15" s="90"/>
      <c r="Y15" s="90"/>
      <c r="Z15" s="90"/>
      <c r="AA15" s="95"/>
    </row>
    <row r="16" ht="30.75" customHeight="1">
      <c r="A16" s="11">
        <f t="shared" si="1"/>
        <v>6</v>
      </c>
      <c r="B16" s="29" t="s">
        <v>23</v>
      </c>
      <c r="C16" s="67">
        <v>44041.58619790195</v>
      </c>
      <c r="D16" s="68" t="s">
        <v>258</v>
      </c>
      <c r="E16" s="69" t="s">
        <v>263</v>
      </c>
      <c r="F16" s="33" t="str">
        <f>IMAGE("https://scontent.xx.fbcdn.net/v/t1.15752-9/110140626_2369409233360272_2270187608160237719_n.jpg?_nc_cat=103&amp;_nc_sid=b96e70&amp;_nc_ohc=UAc2IajrvdMAX9IqRaA&amp;_nc_ad=z-m&amp;_nc_cid=0&amp;_nc_ht=scontent.xx&amp;oh=f1f24f381c844dad9780f7bd8dd2d7e4&amp;oe=5F450FA0")</f>
        <v/>
      </c>
      <c r="G16" s="70" t="s">
        <v>93</v>
      </c>
      <c r="H16" s="70" t="s">
        <v>264</v>
      </c>
      <c r="I16" s="70" t="s">
        <v>94</v>
      </c>
      <c r="J16" s="71" t="s">
        <v>36</v>
      </c>
      <c r="K16" s="72" t="s">
        <v>95</v>
      </c>
      <c r="L16" s="73"/>
      <c r="M16" s="73"/>
      <c r="N16" s="73"/>
      <c r="O16" s="97" t="s">
        <v>31</v>
      </c>
      <c r="P16" s="98"/>
      <c r="Q16" s="9"/>
      <c r="R16" s="98"/>
      <c r="S16" s="98"/>
      <c r="T16" s="98"/>
      <c r="U16" s="98"/>
      <c r="V16" s="98"/>
      <c r="W16" s="90"/>
      <c r="X16" s="90"/>
      <c r="Y16" s="90"/>
      <c r="Z16" s="90"/>
      <c r="AA16" s="95"/>
    </row>
    <row r="17" ht="30.75" customHeight="1">
      <c r="A17" s="12">
        <f t="shared" si="1"/>
        <v>7</v>
      </c>
      <c r="B17" s="13" t="s">
        <v>23</v>
      </c>
      <c r="C17" s="56">
        <v>44041.57770235961</v>
      </c>
      <c r="D17" s="57" t="s">
        <v>265</v>
      </c>
      <c r="E17" s="58" t="s">
        <v>25</v>
      </c>
      <c r="F17" s="17" t="str">
        <f>IMAGE("")</f>
        <v/>
      </c>
      <c r="G17" s="59" t="s">
        <v>26</v>
      </c>
      <c r="H17" s="65"/>
      <c r="I17" s="59" t="s">
        <v>27</v>
      </c>
      <c r="J17" s="60" t="s">
        <v>28</v>
      </c>
      <c r="K17" s="77" t="s">
        <v>266</v>
      </c>
      <c r="L17" s="63"/>
      <c r="M17" s="63"/>
      <c r="N17" s="63"/>
      <c r="O17" s="91" t="s">
        <v>31</v>
      </c>
      <c r="P17" s="92"/>
      <c r="Q17" s="93" t="s">
        <v>31</v>
      </c>
      <c r="R17" s="92"/>
      <c r="S17" s="92"/>
      <c r="T17" s="92"/>
      <c r="U17" s="91" t="s">
        <v>267</v>
      </c>
      <c r="V17" s="92"/>
      <c r="W17" s="90"/>
      <c r="X17" s="90"/>
      <c r="Y17" s="90"/>
      <c r="Z17" s="90"/>
      <c r="AA17" s="95"/>
    </row>
    <row r="18" ht="68.25" customHeight="1">
      <c r="A18" s="12">
        <f t="shared" si="1"/>
        <v>7</v>
      </c>
      <c r="B18" s="13" t="s">
        <v>23</v>
      </c>
      <c r="C18" s="56">
        <v>44041.57798994274</v>
      </c>
      <c r="D18" s="57" t="s">
        <v>265</v>
      </c>
      <c r="E18" s="96" t="s">
        <v>268</v>
      </c>
      <c r="F18" s="17" t="str">
        <f>IMAGE("https://minio.dev.ftech.ai/salebot-report-v1-de20ab19/dffde745ddd3bb349e55266ef1af7c15583f80e21eeb0f5d9a6c5207f0709a28.png")</f>
        <v/>
      </c>
      <c r="G18" s="59" t="s">
        <v>66</v>
      </c>
      <c r="H18" s="59" t="s">
        <v>269</v>
      </c>
      <c r="I18" s="59" t="s">
        <v>234</v>
      </c>
      <c r="J18" s="60" t="s">
        <v>178</v>
      </c>
      <c r="K18" s="58" t="s">
        <v>235</v>
      </c>
      <c r="L18" s="62"/>
      <c r="M18" s="62"/>
      <c r="N18" s="63"/>
      <c r="O18" s="91" t="s">
        <v>31</v>
      </c>
      <c r="P18" s="92"/>
      <c r="Q18" s="27"/>
      <c r="R18" s="92"/>
      <c r="S18" s="92"/>
      <c r="T18" s="92"/>
      <c r="U18" s="92"/>
      <c r="V18" s="92"/>
      <c r="W18" s="90"/>
      <c r="X18" s="90"/>
      <c r="Y18" s="90"/>
      <c r="Z18" s="90"/>
      <c r="AA18" s="95"/>
    </row>
    <row r="19" ht="30.75" customHeight="1">
      <c r="A19" s="12">
        <f t="shared" si="1"/>
        <v>7</v>
      </c>
      <c r="B19" s="13" t="s">
        <v>23</v>
      </c>
      <c r="C19" s="56">
        <v>44041.57801105918</v>
      </c>
      <c r="D19" s="57" t="s">
        <v>265</v>
      </c>
      <c r="E19" s="58" t="s">
        <v>270</v>
      </c>
      <c r="F19" s="17" t="str">
        <f t="shared" ref="F19:F22" si="5">IMAGE("")</f>
        <v/>
      </c>
      <c r="G19" s="59" t="s">
        <v>33</v>
      </c>
      <c r="H19" s="59" t="s">
        <v>271</v>
      </c>
      <c r="I19" s="59" t="s">
        <v>35</v>
      </c>
      <c r="J19" s="60" t="s">
        <v>36</v>
      </c>
      <c r="K19" s="77" t="s">
        <v>272</v>
      </c>
      <c r="L19" s="59" t="s">
        <v>273</v>
      </c>
      <c r="M19" s="59" t="s">
        <v>274</v>
      </c>
      <c r="N19" s="63"/>
      <c r="O19" s="91" t="s">
        <v>31</v>
      </c>
      <c r="P19" s="92"/>
      <c r="Q19" s="9"/>
      <c r="R19" s="92"/>
      <c r="S19" s="92"/>
      <c r="T19" s="92"/>
      <c r="U19" s="19"/>
      <c r="V19" s="92"/>
      <c r="W19" s="90"/>
      <c r="X19" s="90"/>
      <c r="Y19" s="90"/>
      <c r="Z19" s="90"/>
      <c r="AA19" s="95"/>
    </row>
    <row r="20" ht="30.75" customHeight="1">
      <c r="A20" s="11">
        <f t="shared" si="1"/>
        <v>8</v>
      </c>
      <c r="B20" s="29" t="s">
        <v>23</v>
      </c>
      <c r="C20" s="67">
        <v>44041.56605413994</v>
      </c>
      <c r="D20" s="68" t="s">
        <v>275</v>
      </c>
      <c r="E20" s="69" t="s">
        <v>276</v>
      </c>
      <c r="F20" s="33" t="str">
        <f t="shared" si="5"/>
        <v/>
      </c>
      <c r="G20" s="70" t="s">
        <v>93</v>
      </c>
      <c r="H20" s="70" t="s">
        <v>277</v>
      </c>
      <c r="I20" s="70" t="s">
        <v>234</v>
      </c>
      <c r="J20" s="71" t="s">
        <v>36</v>
      </c>
      <c r="K20" s="69" t="s">
        <v>235</v>
      </c>
      <c r="L20" s="73"/>
      <c r="M20" s="73"/>
      <c r="N20" s="73"/>
      <c r="O20" s="97" t="s">
        <v>30</v>
      </c>
      <c r="P20" s="98"/>
      <c r="Q20" s="99" t="s">
        <v>31</v>
      </c>
      <c r="R20" s="97"/>
      <c r="S20" s="98"/>
      <c r="T20" s="98"/>
      <c r="U20" s="97" t="s">
        <v>278</v>
      </c>
      <c r="V20" s="98"/>
      <c r="W20" s="90"/>
      <c r="X20" s="90"/>
      <c r="Y20" s="90"/>
      <c r="Z20" s="90"/>
      <c r="AA20" s="95"/>
    </row>
    <row r="21" ht="30.75" customHeight="1">
      <c r="A21" s="11">
        <f t="shared" si="1"/>
        <v>8</v>
      </c>
      <c r="B21" s="29" t="s">
        <v>23</v>
      </c>
      <c r="C21" s="67">
        <v>44041.56661719465</v>
      </c>
      <c r="D21" s="68" t="s">
        <v>275</v>
      </c>
      <c r="E21" s="69" t="s">
        <v>279</v>
      </c>
      <c r="F21" s="33" t="str">
        <f t="shared" si="5"/>
        <v/>
      </c>
      <c r="G21" s="70" t="s">
        <v>113</v>
      </c>
      <c r="H21" s="70"/>
      <c r="I21" s="70" t="s">
        <v>27</v>
      </c>
      <c r="J21" s="71" t="s">
        <v>36</v>
      </c>
      <c r="K21" s="102" t="s">
        <v>280</v>
      </c>
      <c r="L21" s="73"/>
      <c r="M21" s="73"/>
      <c r="N21" s="73"/>
      <c r="O21" s="97" t="s">
        <v>30</v>
      </c>
      <c r="P21" s="98"/>
      <c r="Q21" s="27"/>
      <c r="R21" s="98"/>
      <c r="S21" s="98"/>
      <c r="T21" s="98"/>
      <c r="U21" s="98"/>
      <c r="V21" s="98"/>
      <c r="W21" s="90"/>
      <c r="X21" s="90"/>
      <c r="Y21" s="90"/>
      <c r="Z21" s="90"/>
      <c r="AA21" s="95"/>
    </row>
    <row r="22" ht="30.75" customHeight="1">
      <c r="A22" s="11">
        <f t="shared" si="1"/>
        <v>8</v>
      </c>
      <c r="B22" s="29" t="s">
        <v>23</v>
      </c>
      <c r="C22" s="67">
        <v>44041.56663253703</v>
      </c>
      <c r="D22" s="68" t="s">
        <v>275</v>
      </c>
      <c r="E22" s="69" t="s">
        <v>281</v>
      </c>
      <c r="F22" s="33" t="str">
        <f t="shared" si="5"/>
        <v/>
      </c>
      <c r="G22" s="70" t="s">
        <v>33</v>
      </c>
      <c r="H22" s="74" t="s">
        <v>282</v>
      </c>
      <c r="I22" s="70" t="s">
        <v>43</v>
      </c>
      <c r="J22" s="71" t="s">
        <v>44</v>
      </c>
      <c r="K22" s="102" t="s">
        <v>161</v>
      </c>
      <c r="L22" s="73"/>
      <c r="M22" s="73"/>
      <c r="N22" s="73"/>
      <c r="O22" s="97" t="s">
        <v>31</v>
      </c>
      <c r="P22" s="98"/>
      <c r="Q22" s="9"/>
      <c r="R22" s="98"/>
      <c r="S22" s="98"/>
      <c r="T22" s="98"/>
      <c r="U22" s="98"/>
      <c r="V22" s="98"/>
      <c r="W22" s="90"/>
      <c r="X22" s="90"/>
      <c r="Y22" s="90"/>
      <c r="Z22" s="90"/>
      <c r="AA22" s="95"/>
    </row>
    <row r="23" ht="53.25" customHeight="1">
      <c r="A23" s="12">
        <f t="shared" si="1"/>
        <v>9</v>
      </c>
      <c r="B23" s="13" t="s">
        <v>23</v>
      </c>
      <c r="C23" s="56">
        <v>44041.55411008704</v>
      </c>
      <c r="D23" s="57" t="s">
        <v>283</v>
      </c>
      <c r="E23" s="96" t="s">
        <v>284</v>
      </c>
      <c r="F23" s="17" t="str">
        <f>IMAGE("https://minio.dev.ftech.ai/salebot-report-v1-de20ab19/a55fb1d17a97ff608125a527d4359b6eb151eb17138907ad234e58cac24847d8.png")</f>
        <v/>
      </c>
      <c r="G23" s="59" t="s">
        <v>66</v>
      </c>
      <c r="H23" s="59" t="s">
        <v>285</v>
      </c>
      <c r="I23" s="59" t="s">
        <v>234</v>
      </c>
      <c r="J23" s="60" t="s">
        <v>178</v>
      </c>
      <c r="K23" s="58" t="s">
        <v>235</v>
      </c>
      <c r="L23" s="62"/>
      <c r="M23" s="62"/>
      <c r="N23" s="63"/>
      <c r="O23" s="91" t="s">
        <v>30</v>
      </c>
      <c r="P23" s="92"/>
      <c r="Q23" s="93" t="s">
        <v>86</v>
      </c>
      <c r="R23" s="92"/>
      <c r="S23" s="92"/>
      <c r="T23" s="92"/>
      <c r="U23" s="91" t="s">
        <v>286</v>
      </c>
      <c r="V23" s="92"/>
      <c r="W23" s="90"/>
      <c r="X23" s="90"/>
      <c r="Y23" s="90"/>
      <c r="Z23" s="90"/>
      <c r="AA23" s="95"/>
    </row>
    <row r="24" ht="30.75" customHeight="1">
      <c r="A24" s="12">
        <f t="shared" si="1"/>
        <v>9</v>
      </c>
      <c r="B24" s="13" t="s">
        <v>23</v>
      </c>
      <c r="C24" s="56">
        <v>44041.56015348259</v>
      </c>
      <c r="D24" s="57" t="s">
        <v>283</v>
      </c>
      <c r="E24" s="58" t="s">
        <v>287</v>
      </c>
      <c r="F24" s="17" t="str">
        <f t="shared" ref="F24:F26" si="6">IMAGE("")</f>
        <v/>
      </c>
      <c r="G24" s="59" t="s">
        <v>33</v>
      </c>
      <c r="H24" s="59" t="s">
        <v>288</v>
      </c>
      <c r="I24" s="59" t="s">
        <v>84</v>
      </c>
      <c r="J24" s="60" t="s">
        <v>44</v>
      </c>
      <c r="K24" s="80"/>
      <c r="L24" s="59" t="s">
        <v>289</v>
      </c>
      <c r="M24" s="65" t="s">
        <v>290</v>
      </c>
      <c r="N24" s="63"/>
      <c r="O24" s="91" t="s">
        <v>86</v>
      </c>
      <c r="P24" s="19"/>
      <c r="Q24" s="27"/>
      <c r="R24" s="19"/>
      <c r="S24" s="92"/>
      <c r="T24" s="92"/>
      <c r="U24" s="19"/>
      <c r="V24" s="92"/>
      <c r="W24" s="90"/>
      <c r="X24" s="90"/>
      <c r="Y24" s="90"/>
      <c r="Z24" s="90"/>
      <c r="AA24" s="95"/>
    </row>
    <row r="25" ht="30.75" customHeight="1">
      <c r="A25" s="12">
        <f t="shared" si="1"/>
        <v>9</v>
      </c>
      <c r="B25" s="13" t="s">
        <v>23</v>
      </c>
      <c r="C25" s="56">
        <v>44041.56015404058</v>
      </c>
      <c r="D25" s="57" t="s">
        <v>283</v>
      </c>
      <c r="E25" s="58" t="s">
        <v>291</v>
      </c>
      <c r="F25" s="17" t="str">
        <f t="shared" si="6"/>
        <v/>
      </c>
      <c r="G25" s="59" t="s">
        <v>113</v>
      </c>
      <c r="H25" s="59"/>
      <c r="I25" s="59" t="s">
        <v>27</v>
      </c>
      <c r="J25" s="60" t="s">
        <v>36</v>
      </c>
      <c r="K25" s="77" t="s">
        <v>292</v>
      </c>
      <c r="L25" s="62"/>
      <c r="M25" s="63"/>
      <c r="N25" s="63"/>
      <c r="O25" s="91" t="s">
        <v>30</v>
      </c>
      <c r="P25" s="92"/>
      <c r="Q25" s="9"/>
      <c r="R25" s="19"/>
      <c r="S25" s="92"/>
      <c r="T25" s="92"/>
      <c r="U25" s="19"/>
      <c r="V25" s="92"/>
      <c r="W25" s="90"/>
      <c r="X25" s="90"/>
      <c r="Y25" s="90"/>
      <c r="Z25" s="90"/>
      <c r="AA25" s="95"/>
    </row>
    <row r="26" ht="30.75" customHeight="1">
      <c r="A26" s="11">
        <f t="shared" si="1"/>
        <v>10</v>
      </c>
      <c r="B26" s="29" t="s">
        <v>23</v>
      </c>
      <c r="C26" s="67">
        <v>44041.52680144089</v>
      </c>
      <c r="D26" s="68" t="s">
        <v>293</v>
      </c>
      <c r="E26" s="69" t="s">
        <v>25</v>
      </c>
      <c r="F26" s="33" t="str">
        <f t="shared" si="6"/>
        <v/>
      </c>
      <c r="G26" s="70" t="s">
        <v>26</v>
      </c>
      <c r="H26" s="74"/>
      <c r="I26" s="70" t="s">
        <v>27</v>
      </c>
      <c r="J26" s="71" t="s">
        <v>28</v>
      </c>
      <c r="K26" s="72" t="s">
        <v>294</v>
      </c>
      <c r="L26" s="73"/>
      <c r="M26" s="73"/>
      <c r="N26" s="73"/>
      <c r="O26" s="97" t="s">
        <v>30</v>
      </c>
      <c r="P26" s="98"/>
      <c r="Q26" s="99" t="s">
        <v>86</v>
      </c>
      <c r="R26" s="98"/>
      <c r="S26" s="98"/>
      <c r="T26" s="98"/>
      <c r="U26" s="98"/>
      <c r="V26" s="98"/>
      <c r="W26" s="90"/>
      <c r="X26" s="90"/>
      <c r="Y26" s="90"/>
      <c r="Z26" s="90"/>
      <c r="AA26" s="95"/>
    </row>
    <row r="27" ht="65.25" customHeight="1">
      <c r="A27" s="11">
        <f t="shared" si="1"/>
        <v>10</v>
      </c>
      <c r="B27" s="29" t="s">
        <v>23</v>
      </c>
      <c r="C27" s="67">
        <v>44041.5299482361</v>
      </c>
      <c r="D27" s="68" t="s">
        <v>293</v>
      </c>
      <c r="E27" s="69" t="s">
        <v>295</v>
      </c>
      <c r="F27" s="33" t="str">
        <f>IMAGE("https://minio.dev.ftech.ai/salebot-report-v1-de20ab19/3facf48f91400e6b50c28a5d9a43a47127178e35165f49a2792952482f3be3c0.jpg")</f>
        <v/>
      </c>
      <c r="G27" s="70" t="s">
        <v>33</v>
      </c>
      <c r="H27" s="74" t="s">
        <v>296</v>
      </c>
      <c r="I27" s="70" t="s">
        <v>35</v>
      </c>
      <c r="J27" s="71" t="s">
        <v>36</v>
      </c>
      <c r="K27" s="69" t="s">
        <v>37</v>
      </c>
      <c r="L27" s="74" t="s">
        <v>297</v>
      </c>
      <c r="M27" s="74" t="s">
        <v>298</v>
      </c>
      <c r="N27" s="73"/>
      <c r="O27" s="97" t="s">
        <v>86</v>
      </c>
      <c r="P27" s="98"/>
      <c r="Q27" s="27"/>
      <c r="R27" s="98"/>
      <c r="S27" s="98"/>
      <c r="T27" s="98"/>
      <c r="U27" s="97" t="s">
        <v>299</v>
      </c>
      <c r="V27" s="98"/>
      <c r="W27" s="90"/>
      <c r="X27" s="90"/>
      <c r="Y27" s="90"/>
      <c r="Z27" s="90"/>
      <c r="AA27" s="95"/>
    </row>
    <row r="28" ht="85.5" customHeight="1">
      <c r="A28" s="11">
        <f t="shared" si="1"/>
        <v>10</v>
      </c>
      <c r="B28" s="29" t="s">
        <v>23</v>
      </c>
      <c r="C28" s="67">
        <v>44041.52998534338</v>
      </c>
      <c r="D28" s="68" t="s">
        <v>293</v>
      </c>
      <c r="E28" s="103" t="s">
        <v>300</v>
      </c>
      <c r="F28" s="33" t="str">
        <f>IMAGE("https://minio.dev.ftech.ai/salebot-report-v1-de20ab19/feee4fc8e2a10b53753af3356b8f2dbdbed1a204f63041faee5711ef9575376c.jpg")</f>
        <v/>
      </c>
      <c r="G28" s="70" t="s">
        <v>33</v>
      </c>
      <c r="H28" s="70" t="s">
        <v>301</v>
      </c>
      <c r="I28" s="70" t="s">
        <v>35</v>
      </c>
      <c r="J28" s="71" t="s">
        <v>36</v>
      </c>
      <c r="K28" s="69" t="s">
        <v>37</v>
      </c>
      <c r="L28" s="70" t="s">
        <v>302</v>
      </c>
      <c r="M28" s="70" t="s">
        <v>303</v>
      </c>
      <c r="N28" s="74" t="s">
        <v>304</v>
      </c>
      <c r="O28" s="97" t="s">
        <v>86</v>
      </c>
      <c r="P28" s="98"/>
      <c r="Q28" s="9"/>
      <c r="R28" s="35"/>
      <c r="S28" s="35"/>
      <c r="T28" s="98"/>
      <c r="U28" s="97" t="s">
        <v>305</v>
      </c>
      <c r="V28" s="98"/>
      <c r="W28" s="90"/>
      <c r="X28" s="90"/>
      <c r="Y28" s="90"/>
      <c r="Z28" s="90"/>
      <c r="AA28" s="95"/>
    </row>
    <row r="29" ht="30.75" customHeight="1">
      <c r="A29" s="12">
        <f t="shared" si="1"/>
        <v>11</v>
      </c>
      <c r="B29" s="13" t="s">
        <v>23</v>
      </c>
      <c r="C29" s="56">
        <v>44041.47584995868</v>
      </c>
      <c r="D29" s="57" t="s">
        <v>306</v>
      </c>
      <c r="E29" s="58" t="s">
        <v>25</v>
      </c>
      <c r="F29" s="17" t="str">
        <f>IMAGE("")</f>
        <v/>
      </c>
      <c r="G29" s="59" t="s">
        <v>26</v>
      </c>
      <c r="H29" s="59"/>
      <c r="I29" s="59" t="s">
        <v>27</v>
      </c>
      <c r="J29" s="60" t="s">
        <v>28</v>
      </c>
      <c r="K29" s="58" t="s">
        <v>307</v>
      </c>
      <c r="L29" s="62"/>
      <c r="M29" s="63"/>
      <c r="N29" s="63"/>
      <c r="O29" s="91" t="s">
        <v>30</v>
      </c>
      <c r="P29" s="19"/>
      <c r="Q29" s="93" t="s">
        <v>31</v>
      </c>
      <c r="R29" s="92"/>
      <c r="S29" s="19"/>
      <c r="T29" s="92"/>
      <c r="U29" s="91"/>
      <c r="V29" s="92"/>
      <c r="W29" s="90"/>
      <c r="X29" s="90"/>
      <c r="Y29" s="90"/>
      <c r="Z29" s="90"/>
      <c r="AA29" s="95"/>
    </row>
    <row r="30" ht="51.75" customHeight="1">
      <c r="A30" s="12">
        <f t="shared" si="1"/>
        <v>11</v>
      </c>
      <c r="B30" s="13" t="s">
        <v>23</v>
      </c>
      <c r="C30" s="56">
        <v>44041.47706134896</v>
      </c>
      <c r="D30" s="57" t="s">
        <v>306</v>
      </c>
      <c r="E30" s="58" t="s">
        <v>308</v>
      </c>
      <c r="F30" s="17" t="str">
        <f>IMAGE("https://minio.dev.ftech.ai/salebot-report-v1-de20ab19/10a3ec44038db064072712f29dcceb007aecefd8b93fcc2e52c8b24a725577ab.jpg")</f>
        <v/>
      </c>
      <c r="G30" s="59" t="s">
        <v>33</v>
      </c>
      <c r="H30" s="65" t="s">
        <v>309</v>
      </c>
      <c r="I30" s="59" t="s">
        <v>35</v>
      </c>
      <c r="J30" s="60" t="s">
        <v>36</v>
      </c>
      <c r="K30" s="58" t="s">
        <v>37</v>
      </c>
      <c r="L30" s="65" t="s">
        <v>310</v>
      </c>
      <c r="M30" s="65" t="s">
        <v>311</v>
      </c>
      <c r="N30" s="63"/>
      <c r="O30" s="91" t="s">
        <v>31</v>
      </c>
      <c r="P30" s="19"/>
      <c r="Q30" s="27"/>
      <c r="R30" s="19"/>
      <c r="S30" s="19"/>
      <c r="T30" s="92"/>
      <c r="U30" s="91" t="s">
        <v>312</v>
      </c>
      <c r="V30" s="92"/>
      <c r="W30" s="90"/>
      <c r="X30" s="90"/>
      <c r="Y30" s="90"/>
      <c r="Z30" s="90"/>
      <c r="AA30" s="95"/>
    </row>
    <row r="31" ht="30.75" customHeight="1">
      <c r="A31" s="12">
        <f t="shared" si="1"/>
        <v>11</v>
      </c>
      <c r="B31" s="13" t="s">
        <v>23</v>
      </c>
      <c r="C31" s="56">
        <v>44041.47710011617</v>
      </c>
      <c r="D31" s="57" t="s">
        <v>306</v>
      </c>
      <c r="E31" s="58" t="s">
        <v>313</v>
      </c>
      <c r="F31" s="17" t="str">
        <f t="shared" ref="F31:F33" si="7">IMAGE("")</f>
        <v/>
      </c>
      <c r="G31" s="59" t="s">
        <v>33</v>
      </c>
      <c r="H31" s="65" t="s">
        <v>314</v>
      </c>
      <c r="I31" s="59" t="s">
        <v>35</v>
      </c>
      <c r="J31" s="60" t="s">
        <v>36</v>
      </c>
      <c r="K31" s="77" t="s">
        <v>315</v>
      </c>
      <c r="L31" s="65" t="s">
        <v>316</v>
      </c>
      <c r="M31" s="63"/>
      <c r="N31" s="63"/>
      <c r="O31" s="91" t="s">
        <v>30</v>
      </c>
      <c r="P31" s="92"/>
      <c r="Q31" s="27"/>
      <c r="R31" s="92"/>
      <c r="S31" s="92"/>
      <c r="T31" s="92"/>
      <c r="U31" s="91"/>
      <c r="V31" s="92"/>
      <c r="W31" s="90"/>
      <c r="X31" s="90"/>
      <c r="Y31" s="90"/>
      <c r="Z31" s="90"/>
      <c r="AA31" s="95"/>
    </row>
    <row r="32" ht="30.75" customHeight="1">
      <c r="A32" s="12">
        <f t="shared" si="1"/>
        <v>11</v>
      </c>
      <c r="B32" s="13" t="s">
        <v>23</v>
      </c>
      <c r="C32" s="56">
        <v>44041.47710947219</v>
      </c>
      <c r="D32" s="57" t="s">
        <v>306</v>
      </c>
      <c r="E32" s="58" t="s">
        <v>317</v>
      </c>
      <c r="F32" s="17" t="str">
        <f t="shared" si="7"/>
        <v/>
      </c>
      <c r="G32" s="59" t="s">
        <v>33</v>
      </c>
      <c r="H32" s="59" t="s">
        <v>318</v>
      </c>
      <c r="I32" s="59" t="s">
        <v>43</v>
      </c>
      <c r="J32" s="60" t="s">
        <v>44</v>
      </c>
      <c r="K32" s="58" t="s">
        <v>45</v>
      </c>
      <c r="L32" s="63"/>
      <c r="M32" s="63"/>
      <c r="N32" s="63"/>
      <c r="O32" s="91" t="s">
        <v>31</v>
      </c>
      <c r="P32" s="92"/>
      <c r="Q32" s="9"/>
      <c r="R32" s="92"/>
      <c r="S32" s="92"/>
      <c r="T32" s="92"/>
      <c r="U32" s="91" t="s">
        <v>319</v>
      </c>
      <c r="V32" s="92"/>
      <c r="W32" s="90"/>
      <c r="X32" s="90"/>
      <c r="Y32" s="90"/>
      <c r="Z32" s="90"/>
      <c r="AA32" s="95"/>
    </row>
    <row r="33" ht="30.75" customHeight="1">
      <c r="A33" s="11">
        <f t="shared" si="1"/>
        <v>12</v>
      </c>
      <c r="B33" s="29" t="s">
        <v>23</v>
      </c>
      <c r="C33" s="67">
        <v>44041.46725285026</v>
      </c>
      <c r="D33" s="68" t="s">
        <v>320</v>
      </c>
      <c r="E33" s="69" t="s">
        <v>321</v>
      </c>
      <c r="F33" s="33" t="str">
        <f t="shared" si="7"/>
        <v/>
      </c>
      <c r="G33" s="70" t="s">
        <v>33</v>
      </c>
      <c r="H33" s="74" t="s">
        <v>322</v>
      </c>
      <c r="I33" s="70" t="s">
        <v>35</v>
      </c>
      <c r="J33" s="71" t="s">
        <v>28</v>
      </c>
      <c r="K33" s="72" t="s">
        <v>323</v>
      </c>
      <c r="L33" s="74" t="s">
        <v>324</v>
      </c>
      <c r="M33" s="73"/>
      <c r="N33" s="73"/>
      <c r="O33" s="97" t="s">
        <v>30</v>
      </c>
      <c r="P33" s="98"/>
      <c r="Q33" s="97" t="s">
        <v>30</v>
      </c>
      <c r="R33" s="98"/>
      <c r="S33" s="98"/>
      <c r="T33" s="98"/>
      <c r="U33" s="98"/>
      <c r="V33" s="73"/>
      <c r="W33" s="90"/>
      <c r="X33" s="90"/>
      <c r="Y33" s="90"/>
      <c r="Z33" s="90"/>
      <c r="AA33" s="95"/>
    </row>
    <row r="34" ht="48.75" customHeight="1">
      <c r="A34" s="12">
        <f t="shared" si="1"/>
        <v>13</v>
      </c>
      <c r="B34" s="13" t="s">
        <v>23</v>
      </c>
      <c r="C34" s="56">
        <v>44041.45220888236</v>
      </c>
      <c r="D34" s="57" t="s">
        <v>325</v>
      </c>
      <c r="E34" s="58" t="s">
        <v>326</v>
      </c>
      <c r="F34" s="17" t="str">
        <f>IMAGE("https://minio.dev.ftech.ai/salebot-report-v1-de20ab19/8c8a41b170c3a2a34d47981c832fe856d57496e10173043df1c794956f68ccb2.png")</f>
        <v/>
      </c>
      <c r="G34" s="59" t="s">
        <v>33</v>
      </c>
      <c r="H34" s="65" t="s">
        <v>327</v>
      </c>
      <c r="I34" s="59" t="s">
        <v>35</v>
      </c>
      <c r="J34" s="60" t="s">
        <v>36</v>
      </c>
      <c r="K34" s="61" t="s">
        <v>37</v>
      </c>
      <c r="L34" s="65" t="s">
        <v>328</v>
      </c>
      <c r="M34" s="65" t="s">
        <v>329</v>
      </c>
      <c r="N34" s="63"/>
      <c r="O34" s="91" t="s">
        <v>31</v>
      </c>
      <c r="P34" s="92"/>
      <c r="Q34" s="91" t="s">
        <v>31</v>
      </c>
      <c r="R34" s="19"/>
      <c r="S34" s="92"/>
      <c r="T34" s="92"/>
      <c r="U34" s="91" t="s">
        <v>312</v>
      </c>
      <c r="V34" s="92"/>
      <c r="W34" s="90"/>
      <c r="X34" s="90"/>
      <c r="Y34" s="90"/>
      <c r="Z34" s="90"/>
      <c r="AA34" s="95"/>
    </row>
    <row r="35" ht="30.75" customHeight="1">
      <c r="A35" s="11">
        <f t="shared" si="1"/>
        <v>14</v>
      </c>
      <c r="B35" s="29" t="s">
        <v>23</v>
      </c>
      <c r="C35" s="67">
        <v>44041.44802748803</v>
      </c>
      <c r="D35" s="68" t="s">
        <v>330</v>
      </c>
      <c r="E35" s="69" t="s">
        <v>331</v>
      </c>
      <c r="F35" s="33" t="str">
        <f t="shared" ref="F35:F36" si="8">IMAGE("")</f>
        <v/>
      </c>
      <c r="G35" s="70" t="s">
        <v>33</v>
      </c>
      <c r="H35" s="74" t="s">
        <v>332</v>
      </c>
      <c r="I35" s="70" t="s">
        <v>50</v>
      </c>
      <c r="J35" s="71" t="s">
        <v>51</v>
      </c>
      <c r="K35" s="100"/>
      <c r="L35" s="74" t="s">
        <v>333</v>
      </c>
      <c r="M35" s="73"/>
      <c r="N35" s="74" t="s">
        <v>54</v>
      </c>
      <c r="O35" s="97" t="s">
        <v>334</v>
      </c>
      <c r="P35" s="98"/>
      <c r="Q35" s="97" t="s">
        <v>334</v>
      </c>
      <c r="R35" s="98"/>
      <c r="S35" s="98"/>
      <c r="T35" s="98"/>
      <c r="U35" s="105" t="s">
        <v>335</v>
      </c>
      <c r="V35" s="98"/>
      <c r="W35" s="90"/>
      <c r="X35" s="90"/>
      <c r="Y35" s="90"/>
      <c r="Z35" s="90"/>
      <c r="AA35" s="95"/>
    </row>
    <row r="36" ht="20.25" customHeight="1">
      <c r="A36" s="12">
        <f t="shared" si="1"/>
        <v>15</v>
      </c>
      <c r="B36" s="13" t="s">
        <v>23</v>
      </c>
      <c r="C36" s="56">
        <v>44041.44778751302</v>
      </c>
      <c r="D36" s="57" t="s">
        <v>336</v>
      </c>
      <c r="E36" s="58" t="s">
        <v>147</v>
      </c>
      <c r="F36" s="17" t="str">
        <f t="shared" si="8"/>
        <v/>
      </c>
      <c r="G36" s="59" t="s">
        <v>113</v>
      </c>
      <c r="H36" s="59"/>
      <c r="I36" s="59" t="s">
        <v>27</v>
      </c>
      <c r="J36" s="60" t="s">
        <v>28</v>
      </c>
      <c r="K36" s="58" t="s">
        <v>337</v>
      </c>
      <c r="L36" s="63"/>
      <c r="M36" s="63"/>
      <c r="N36" s="63"/>
      <c r="O36" s="91" t="s">
        <v>30</v>
      </c>
      <c r="P36" s="106"/>
      <c r="Q36" s="93" t="s">
        <v>30</v>
      </c>
      <c r="R36" s="107"/>
      <c r="S36" s="22"/>
      <c r="T36" s="22"/>
      <c r="U36" s="24"/>
      <c r="V36" s="24"/>
      <c r="W36" s="95"/>
      <c r="X36" s="95"/>
      <c r="Y36" s="95"/>
      <c r="Z36" s="95"/>
      <c r="AA36" s="95"/>
    </row>
    <row r="37" ht="20.25" customHeight="1">
      <c r="A37" s="12">
        <f t="shared" si="1"/>
        <v>15</v>
      </c>
      <c r="B37" s="13" t="s">
        <v>23</v>
      </c>
      <c r="C37" s="56">
        <v>44041.44781507674</v>
      </c>
      <c r="D37" s="57" t="s">
        <v>336</v>
      </c>
      <c r="E37" s="61" t="s">
        <v>338</v>
      </c>
      <c r="F37" s="17" t="str">
        <f>IMAGE("https://minio.dev.ftech.ai/salebot-report-v1-de20ab19/061119e0a2079cc2d35e7c97211c5df21d3d2338e3ed3563ecc493e03c6a3517.jpg")</f>
        <v/>
      </c>
      <c r="G37" s="65" t="s">
        <v>33</v>
      </c>
      <c r="H37" s="65" t="s">
        <v>339</v>
      </c>
      <c r="I37" s="65" t="s">
        <v>84</v>
      </c>
      <c r="J37" s="108" t="s">
        <v>44</v>
      </c>
      <c r="K37" s="80"/>
      <c r="L37" s="65" t="s">
        <v>340</v>
      </c>
      <c r="M37" s="65" t="s">
        <v>341</v>
      </c>
      <c r="N37" s="65" t="s">
        <v>54</v>
      </c>
      <c r="O37" s="91" t="s">
        <v>30</v>
      </c>
      <c r="P37" s="109"/>
      <c r="Q37" s="9"/>
      <c r="R37" s="110"/>
      <c r="S37" s="92"/>
      <c r="T37" s="92"/>
      <c r="U37" s="92"/>
      <c r="V37" s="92"/>
      <c r="W37" s="90"/>
      <c r="X37" s="90"/>
      <c r="Y37" s="90"/>
      <c r="Z37" s="90"/>
      <c r="AA37" s="90"/>
    </row>
    <row r="38" ht="30.75" customHeight="1">
      <c r="A38" s="11">
        <f t="shared" si="1"/>
        <v>16</v>
      </c>
      <c r="B38" s="29" t="s">
        <v>23</v>
      </c>
      <c r="C38" s="67">
        <v>44041.4414313004</v>
      </c>
      <c r="D38" s="68" t="s">
        <v>342</v>
      </c>
      <c r="E38" s="72" t="s">
        <v>138</v>
      </c>
      <c r="F38" s="33" t="str">
        <f t="shared" ref="F38:F39" si="9">IMAGE("")</f>
        <v/>
      </c>
      <c r="G38" s="74" t="s">
        <v>113</v>
      </c>
      <c r="H38" s="74"/>
      <c r="I38" s="74" t="s">
        <v>27</v>
      </c>
      <c r="J38" s="111" t="s">
        <v>36</v>
      </c>
      <c r="K38" s="72" t="s">
        <v>343</v>
      </c>
      <c r="L38" s="73"/>
      <c r="M38" s="73"/>
      <c r="N38" s="73"/>
      <c r="O38" s="97" t="s">
        <v>30</v>
      </c>
      <c r="P38" s="98"/>
      <c r="Q38" s="99" t="s">
        <v>334</v>
      </c>
      <c r="R38" s="98"/>
      <c r="S38" s="98"/>
      <c r="T38" s="98"/>
      <c r="U38" s="98"/>
      <c r="V38" s="98"/>
      <c r="W38" s="90"/>
      <c r="X38" s="90"/>
      <c r="Y38" s="90"/>
      <c r="Z38" s="90"/>
      <c r="AA38" s="90"/>
    </row>
    <row r="39" ht="30.75" customHeight="1">
      <c r="A39" s="11">
        <f t="shared" si="1"/>
        <v>16</v>
      </c>
      <c r="B39" s="29" t="s">
        <v>23</v>
      </c>
      <c r="C39" s="67">
        <v>44041.44161801753</v>
      </c>
      <c r="D39" s="68" t="s">
        <v>342</v>
      </c>
      <c r="E39" s="72" t="s">
        <v>344</v>
      </c>
      <c r="F39" s="33" t="str">
        <f t="shared" si="9"/>
        <v/>
      </c>
      <c r="G39" s="74" t="s">
        <v>33</v>
      </c>
      <c r="H39" s="74" t="s">
        <v>345</v>
      </c>
      <c r="I39" s="74" t="s">
        <v>35</v>
      </c>
      <c r="J39" s="111" t="s">
        <v>36</v>
      </c>
      <c r="K39" s="72" t="s">
        <v>346</v>
      </c>
      <c r="L39" s="74" t="s">
        <v>347</v>
      </c>
      <c r="M39" s="73"/>
      <c r="N39" s="73"/>
      <c r="O39" s="97" t="s">
        <v>334</v>
      </c>
      <c r="P39" s="97" t="s">
        <v>348</v>
      </c>
      <c r="Q39" s="27"/>
      <c r="R39" s="97" t="s">
        <v>217</v>
      </c>
      <c r="S39" s="98"/>
      <c r="T39" s="98"/>
      <c r="U39" s="97" t="s">
        <v>349</v>
      </c>
      <c r="V39" s="97"/>
      <c r="W39" s="90"/>
      <c r="X39" s="90"/>
      <c r="Y39" s="90"/>
      <c r="Z39" s="90"/>
      <c r="AA39" s="90"/>
    </row>
    <row r="40" ht="56.25" customHeight="1">
      <c r="A40" s="11">
        <f t="shared" si="1"/>
        <v>16</v>
      </c>
      <c r="B40" s="29" t="s">
        <v>23</v>
      </c>
      <c r="C40" s="67">
        <v>44041.44234561177</v>
      </c>
      <c r="D40" s="68" t="s">
        <v>342</v>
      </c>
      <c r="E40" s="101" t="s">
        <v>350</v>
      </c>
      <c r="F40" s="33" t="str">
        <f>IMAGE("https://minio.dev.ftech.ai/salebot-report-v1-de20ab19/56d90bd1982da4119a5e47a8753d08e8d5d03e8e8617b4ead3e3a648c345ae85.jpg")</f>
        <v/>
      </c>
      <c r="G40" s="74" t="s">
        <v>66</v>
      </c>
      <c r="H40" s="74" t="s">
        <v>351</v>
      </c>
      <c r="I40" s="74" t="s">
        <v>68</v>
      </c>
      <c r="J40" s="111" t="s">
        <v>69</v>
      </c>
      <c r="K40" s="72" t="s">
        <v>70</v>
      </c>
      <c r="L40" s="74" t="s">
        <v>352</v>
      </c>
      <c r="M40" s="74" t="s">
        <v>353</v>
      </c>
      <c r="N40" s="73"/>
      <c r="O40" s="97" t="s">
        <v>30</v>
      </c>
      <c r="P40" s="98"/>
      <c r="Q40" s="27"/>
      <c r="R40" s="98"/>
      <c r="S40" s="98"/>
      <c r="T40" s="98"/>
      <c r="U40" s="98"/>
      <c r="V40" s="98"/>
      <c r="W40" s="90"/>
      <c r="X40" s="90"/>
      <c r="Y40" s="90"/>
      <c r="Z40" s="90"/>
      <c r="AA40" s="90"/>
    </row>
    <row r="41" ht="30.75" customHeight="1">
      <c r="A41" s="11">
        <f t="shared" si="1"/>
        <v>16</v>
      </c>
      <c r="B41" s="29" t="s">
        <v>23</v>
      </c>
      <c r="C41" s="67">
        <v>44041.44245680066</v>
      </c>
      <c r="D41" s="68" t="s">
        <v>342</v>
      </c>
      <c r="E41" s="72" t="s">
        <v>354</v>
      </c>
      <c r="F41" s="33" t="str">
        <f t="shared" ref="F41:F42" si="10">IMAGE("")</f>
        <v/>
      </c>
      <c r="G41" s="74" t="s">
        <v>93</v>
      </c>
      <c r="H41" s="74" t="s">
        <v>355</v>
      </c>
      <c r="I41" s="74" t="s">
        <v>94</v>
      </c>
      <c r="J41" s="111" t="s">
        <v>36</v>
      </c>
      <c r="K41" s="72" t="s">
        <v>95</v>
      </c>
      <c r="L41" s="73"/>
      <c r="M41" s="73"/>
      <c r="N41" s="73"/>
      <c r="O41" s="97" t="s">
        <v>30</v>
      </c>
      <c r="P41" s="98"/>
      <c r="Q41" s="27"/>
      <c r="R41" s="98"/>
      <c r="S41" s="98"/>
      <c r="T41" s="98"/>
      <c r="U41" s="98"/>
      <c r="V41" s="98"/>
      <c r="W41" s="90"/>
      <c r="X41" s="90"/>
      <c r="Y41" s="90"/>
      <c r="Z41" s="90"/>
      <c r="AA41" s="90"/>
    </row>
    <row r="42" ht="30.75" customHeight="1">
      <c r="A42" s="11">
        <f t="shared" si="1"/>
        <v>16</v>
      </c>
      <c r="B42" s="29" t="s">
        <v>23</v>
      </c>
      <c r="C42" s="67">
        <v>44041.44245745964</v>
      </c>
      <c r="D42" s="68" t="s">
        <v>342</v>
      </c>
      <c r="E42" s="72" t="s">
        <v>356</v>
      </c>
      <c r="F42" s="33" t="str">
        <f t="shared" si="10"/>
        <v/>
      </c>
      <c r="G42" s="74" t="s">
        <v>113</v>
      </c>
      <c r="H42" s="74"/>
      <c r="I42" s="74" t="s">
        <v>27</v>
      </c>
      <c r="J42" s="111" t="s">
        <v>28</v>
      </c>
      <c r="K42" s="72" t="s">
        <v>343</v>
      </c>
      <c r="L42" s="73"/>
      <c r="M42" s="73"/>
      <c r="N42" s="73"/>
      <c r="O42" s="97" t="s">
        <v>334</v>
      </c>
      <c r="P42" s="98"/>
      <c r="Q42" s="9"/>
      <c r="R42" s="97" t="s">
        <v>357</v>
      </c>
      <c r="S42" s="98"/>
      <c r="T42" s="98"/>
      <c r="U42" s="97" t="s">
        <v>358</v>
      </c>
      <c r="V42" s="98"/>
      <c r="W42" s="90"/>
      <c r="X42" s="90"/>
      <c r="Y42" s="90"/>
      <c r="Z42" s="90"/>
      <c r="AA42" s="90"/>
    </row>
    <row r="43" ht="103.5" customHeight="1">
      <c r="A43" s="12">
        <f t="shared" si="1"/>
        <v>17</v>
      </c>
      <c r="B43" s="13" t="s">
        <v>23</v>
      </c>
      <c r="C43" s="56">
        <v>44041.44122539004</v>
      </c>
      <c r="D43" s="57" t="s">
        <v>359</v>
      </c>
      <c r="E43" s="61" t="s">
        <v>360</v>
      </c>
      <c r="F43" s="17" t="str">
        <f>IMAGE("https://minio.dev.ftech.ai/salebot-report-v1-de20ab19/420fc6019cbfd1087d5b309588ec79d19df4bd5c5ade253a7f30ac851dac001c.jpg")</f>
        <v/>
      </c>
      <c r="G43" s="65" t="s">
        <v>93</v>
      </c>
      <c r="H43" s="65" t="s">
        <v>361</v>
      </c>
      <c r="I43" s="65" t="s">
        <v>94</v>
      </c>
      <c r="J43" s="108" t="s">
        <v>36</v>
      </c>
      <c r="K43" s="61" t="s">
        <v>95</v>
      </c>
      <c r="L43" s="63"/>
      <c r="M43" s="63"/>
      <c r="N43" s="63"/>
      <c r="O43" s="91" t="s">
        <v>31</v>
      </c>
      <c r="P43" s="92"/>
      <c r="Q43" s="91" t="s">
        <v>31</v>
      </c>
      <c r="R43" s="92"/>
      <c r="S43" s="92"/>
      <c r="T43" s="92"/>
      <c r="U43" s="92"/>
      <c r="V43" s="92"/>
      <c r="W43" s="90"/>
      <c r="X43" s="90"/>
      <c r="Y43" s="90"/>
      <c r="Z43" s="90"/>
      <c r="AA43" s="90"/>
    </row>
    <row r="44" ht="88.5" customHeight="1">
      <c r="A44" s="11">
        <f t="shared" si="1"/>
        <v>18</v>
      </c>
      <c r="B44" s="29" t="s">
        <v>23</v>
      </c>
      <c r="C44" s="67">
        <v>44041.42897694236</v>
      </c>
      <c r="D44" s="68" t="s">
        <v>362</v>
      </c>
      <c r="E44" s="103" t="s">
        <v>363</v>
      </c>
      <c r="F44" s="33" t="str">
        <f>IMAGE("https://minio.dev.ftech.ai/salebot-report-v1-de20ab19/4fa14ab2a479af8d11ac97efd1b7e352b11687125fbecdd357abbffd77850a8c.jpg")</f>
        <v/>
      </c>
      <c r="G44" s="74" t="s">
        <v>33</v>
      </c>
      <c r="H44" s="74" t="s">
        <v>364</v>
      </c>
      <c r="I44" s="74" t="s">
        <v>35</v>
      </c>
      <c r="J44" s="111" t="s">
        <v>36</v>
      </c>
      <c r="K44" s="72" t="s">
        <v>37</v>
      </c>
      <c r="L44" s="74" t="s">
        <v>365</v>
      </c>
      <c r="M44" s="74" t="s">
        <v>366</v>
      </c>
      <c r="N44" s="73"/>
      <c r="O44" s="97" t="s">
        <v>30</v>
      </c>
      <c r="P44" s="98"/>
      <c r="Q44" s="99" t="s">
        <v>86</v>
      </c>
      <c r="R44" s="98"/>
      <c r="S44" s="98"/>
      <c r="T44" s="98"/>
      <c r="U44" s="97"/>
      <c r="V44" s="98"/>
      <c r="W44" s="90"/>
      <c r="X44" s="90"/>
      <c r="Y44" s="90"/>
      <c r="Z44" s="90"/>
      <c r="AA44" s="90"/>
    </row>
    <row r="45" ht="30.75" customHeight="1">
      <c r="A45" s="11">
        <f t="shared" si="1"/>
        <v>18</v>
      </c>
      <c r="B45" s="29" t="s">
        <v>23</v>
      </c>
      <c r="C45" s="67">
        <v>44041.43128002837</v>
      </c>
      <c r="D45" s="68" t="s">
        <v>362</v>
      </c>
      <c r="E45" s="69" t="s">
        <v>367</v>
      </c>
      <c r="F45" s="33" t="str">
        <f>IMAGE("")</f>
        <v/>
      </c>
      <c r="G45" s="74" t="s">
        <v>33</v>
      </c>
      <c r="H45" s="74" t="s">
        <v>368</v>
      </c>
      <c r="I45" s="74" t="s">
        <v>35</v>
      </c>
      <c r="J45" s="111" t="s">
        <v>36</v>
      </c>
      <c r="K45" s="72" t="s">
        <v>75</v>
      </c>
      <c r="L45" s="74" t="s">
        <v>71</v>
      </c>
      <c r="M45" s="73"/>
      <c r="N45" s="73"/>
      <c r="O45" s="97" t="s">
        <v>31</v>
      </c>
      <c r="P45" s="98"/>
      <c r="Q45" s="27"/>
      <c r="R45" s="98"/>
      <c r="S45" s="98"/>
      <c r="T45" s="98"/>
      <c r="U45" s="97"/>
      <c r="V45" s="98"/>
      <c r="W45" s="90"/>
      <c r="X45" s="90"/>
      <c r="Y45" s="90"/>
      <c r="Z45" s="90"/>
      <c r="AA45" s="90"/>
    </row>
    <row r="46" ht="30.75" customHeight="1">
      <c r="A46" s="11">
        <f t="shared" si="1"/>
        <v>18</v>
      </c>
      <c r="B46" s="29" t="s">
        <v>23</v>
      </c>
      <c r="C46" s="67">
        <v>44041.43176970141</v>
      </c>
      <c r="D46" s="68" t="s">
        <v>362</v>
      </c>
      <c r="E46" s="72" t="s">
        <v>369</v>
      </c>
      <c r="F46" s="33" t="str">
        <f t="shared" ref="F46:F47" si="11">IMAGE("https://minio.dev.ftech.ai/salebot-report-v1-de20ab19/174984da3a9bbd117d7b6e81242f2200cf0e524f2339f24752c2dfc778b4d92a.jpg")</f>
        <v/>
      </c>
      <c r="G46" s="74" t="s">
        <v>33</v>
      </c>
      <c r="H46" s="74" t="s">
        <v>370</v>
      </c>
      <c r="I46" s="74" t="s">
        <v>35</v>
      </c>
      <c r="J46" s="111" t="s">
        <v>36</v>
      </c>
      <c r="K46" s="72" t="s">
        <v>37</v>
      </c>
      <c r="L46" s="74" t="s">
        <v>371</v>
      </c>
      <c r="M46" s="74" t="s">
        <v>372</v>
      </c>
      <c r="N46" s="73"/>
      <c r="O46" s="97" t="s">
        <v>86</v>
      </c>
      <c r="P46" s="98"/>
      <c r="Q46" s="27"/>
      <c r="R46" s="98"/>
      <c r="S46" s="98"/>
      <c r="T46" s="98"/>
      <c r="U46" s="97" t="s">
        <v>373</v>
      </c>
      <c r="V46" s="98"/>
      <c r="W46" s="90"/>
      <c r="X46" s="90"/>
      <c r="Y46" s="90"/>
      <c r="Z46" s="90"/>
      <c r="AA46" s="90"/>
    </row>
    <row r="47" ht="30.75" customHeight="1">
      <c r="A47" s="11">
        <f t="shared" si="1"/>
        <v>18</v>
      </c>
      <c r="B47" s="29" t="s">
        <v>23</v>
      </c>
      <c r="C47" s="67">
        <v>44041.43179268723</v>
      </c>
      <c r="D47" s="68" t="s">
        <v>362</v>
      </c>
      <c r="E47" s="72" t="s">
        <v>374</v>
      </c>
      <c r="F47" s="33" t="str">
        <f t="shared" si="11"/>
        <v/>
      </c>
      <c r="G47" s="74" t="s">
        <v>33</v>
      </c>
      <c r="H47" s="74" t="s">
        <v>375</v>
      </c>
      <c r="I47" s="74" t="s">
        <v>35</v>
      </c>
      <c r="J47" s="111" t="s">
        <v>36</v>
      </c>
      <c r="K47" s="72" t="s">
        <v>37</v>
      </c>
      <c r="L47" s="74" t="s">
        <v>371</v>
      </c>
      <c r="M47" s="74" t="s">
        <v>372</v>
      </c>
      <c r="N47" s="73"/>
      <c r="O47" s="97" t="s">
        <v>86</v>
      </c>
      <c r="P47" s="98"/>
      <c r="Q47" s="9"/>
      <c r="R47" s="98"/>
      <c r="S47" s="98"/>
      <c r="T47" s="98"/>
      <c r="U47" s="97"/>
      <c r="V47" s="98"/>
      <c r="W47" s="90"/>
      <c r="X47" s="90"/>
      <c r="Y47" s="90"/>
      <c r="Z47" s="90"/>
      <c r="AA47" s="90"/>
    </row>
    <row r="48" ht="30.75" customHeight="1">
      <c r="A48" s="12">
        <f t="shared" si="1"/>
        <v>19</v>
      </c>
      <c r="B48" s="13" t="s">
        <v>23</v>
      </c>
      <c r="C48" s="56">
        <v>44041.40303052533</v>
      </c>
      <c r="D48" s="57" t="s">
        <v>376</v>
      </c>
      <c r="E48" s="61" t="s">
        <v>25</v>
      </c>
      <c r="F48" s="17" t="str">
        <f>IMAGE("")</f>
        <v/>
      </c>
      <c r="G48" s="65" t="s">
        <v>26</v>
      </c>
      <c r="H48" s="65"/>
      <c r="I48" s="65" t="s">
        <v>27</v>
      </c>
      <c r="J48" s="108" t="s">
        <v>28</v>
      </c>
      <c r="K48" s="61" t="s">
        <v>377</v>
      </c>
      <c r="L48" s="63"/>
      <c r="M48" s="63"/>
      <c r="N48" s="63"/>
      <c r="O48" s="91" t="s">
        <v>30</v>
      </c>
      <c r="P48" s="92"/>
      <c r="Q48" s="93" t="s">
        <v>334</v>
      </c>
      <c r="R48" s="92"/>
      <c r="S48" s="92"/>
      <c r="T48" s="92"/>
      <c r="U48" s="92"/>
      <c r="V48" s="92"/>
      <c r="W48" s="90"/>
      <c r="X48" s="90"/>
      <c r="Y48" s="90"/>
      <c r="Z48" s="90"/>
      <c r="AA48" s="90"/>
    </row>
    <row r="49" ht="60.0" customHeight="1">
      <c r="A49" s="12">
        <f t="shared" si="1"/>
        <v>19</v>
      </c>
      <c r="B49" s="13" t="s">
        <v>23</v>
      </c>
      <c r="C49" s="56">
        <v>44041.40404603855</v>
      </c>
      <c r="D49" s="57" t="s">
        <v>376</v>
      </c>
      <c r="E49" s="61" t="s">
        <v>378</v>
      </c>
      <c r="F49" s="17" t="str">
        <f t="shared" ref="F49:F50" si="12">IMAGE("https://minio.dev.ftech.ai/salebot-report-v1-de20ab19/b27646efc74d1cb03a618b36ea511f93965e7c72e9857721c74e4ec77f2d97f4.jpg")</f>
        <v/>
      </c>
      <c r="G49" s="65" t="s">
        <v>33</v>
      </c>
      <c r="H49" s="65" t="s">
        <v>379</v>
      </c>
      <c r="I49" s="65" t="s">
        <v>35</v>
      </c>
      <c r="J49" s="108" t="s">
        <v>36</v>
      </c>
      <c r="K49" s="61" t="s">
        <v>37</v>
      </c>
      <c r="L49" s="65" t="s">
        <v>380</v>
      </c>
      <c r="M49" s="65" t="s">
        <v>381</v>
      </c>
      <c r="N49" s="63"/>
      <c r="O49" s="91" t="s">
        <v>334</v>
      </c>
      <c r="P49" s="92"/>
      <c r="Q49" s="27"/>
      <c r="R49" s="91" t="s">
        <v>382</v>
      </c>
      <c r="S49" s="92"/>
      <c r="T49" s="92"/>
      <c r="U49" s="91" t="s">
        <v>383</v>
      </c>
      <c r="V49" s="92"/>
      <c r="W49" s="90"/>
      <c r="X49" s="90"/>
      <c r="Y49" s="90"/>
      <c r="Z49" s="90"/>
      <c r="AA49" s="90"/>
    </row>
    <row r="50" ht="30.75" customHeight="1">
      <c r="A50" s="12">
        <f t="shared" si="1"/>
        <v>19</v>
      </c>
      <c r="B50" s="13" t="s">
        <v>23</v>
      </c>
      <c r="C50" s="56">
        <v>44041.40449653452</v>
      </c>
      <c r="D50" s="57" t="s">
        <v>376</v>
      </c>
      <c r="E50" s="61" t="s">
        <v>384</v>
      </c>
      <c r="F50" s="17" t="str">
        <f t="shared" si="12"/>
        <v/>
      </c>
      <c r="G50" s="65" t="s">
        <v>250</v>
      </c>
      <c r="H50" s="65" t="s">
        <v>385</v>
      </c>
      <c r="I50" s="65" t="s">
        <v>252</v>
      </c>
      <c r="J50" s="108" t="s">
        <v>178</v>
      </c>
      <c r="K50" s="61" t="s">
        <v>253</v>
      </c>
      <c r="L50" s="63"/>
      <c r="M50" s="63"/>
      <c r="N50" s="63"/>
      <c r="O50" s="91" t="s">
        <v>334</v>
      </c>
      <c r="P50" s="92"/>
      <c r="Q50" s="27"/>
      <c r="R50" s="92"/>
      <c r="S50" s="92"/>
      <c r="T50" s="92"/>
      <c r="U50" s="92"/>
      <c r="V50" s="92"/>
      <c r="W50" s="90"/>
      <c r="X50" s="90"/>
      <c r="Y50" s="90"/>
      <c r="Z50" s="90"/>
      <c r="AA50" s="90"/>
    </row>
    <row r="51" ht="30.75" customHeight="1">
      <c r="A51" s="12">
        <f t="shared" si="1"/>
        <v>19</v>
      </c>
      <c r="B51" s="13" t="s">
        <v>23</v>
      </c>
      <c r="C51" s="56">
        <v>44041.40450424518</v>
      </c>
      <c r="D51" s="57" t="s">
        <v>376</v>
      </c>
      <c r="E51" s="61" t="s">
        <v>386</v>
      </c>
      <c r="F51" s="17" t="str">
        <f>IMAGE("")</f>
        <v/>
      </c>
      <c r="G51" s="65" t="s">
        <v>93</v>
      </c>
      <c r="H51" s="65" t="s">
        <v>387</v>
      </c>
      <c r="I51" s="65" t="s">
        <v>94</v>
      </c>
      <c r="J51" s="108" t="s">
        <v>36</v>
      </c>
      <c r="K51" s="61" t="s">
        <v>95</v>
      </c>
      <c r="L51" s="63"/>
      <c r="M51" s="63"/>
      <c r="N51" s="63"/>
      <c r="O51" s="91" t="s">
        <v>334</v>
      </c>
      <c r="P51" s="92"/>
      <c r="Q51" s="9"/>
      <c r="R51" s="92"/>
      <c r="S51" s="92"/>
      <c r="T51" s="92"/>
      <c r="U51" s="92"/>
      <c r="V51" s="92"/>
      <c r="W51" s="90"/>
      <c r="X51" s="90"/>
      <c r="Y51" s="90"/>
      <c r="Z51" s="90"/>
      <c r="AA51" s="90"/>
    </row>
    <row r="52" ht="97.5" customHeight="1">
      <c r="A52" s="11">
        <f t="shared" si="1"/>
        <v>20</v>
      </c>
      <c r="B52" s="29" t="s">
        <v>23</v>
      </c>
      <c r="C52" s="67">
        <v>44041.387647092</v>
      </c>
      <c r="D52" s="68" t="s">
        <v>388</v>
      </c>
      <c r="E52" s="72" t="s">
        <v>389</v>
      </c>
      <c r="F52" s="33" t="str">
        <f>IMAGE("https://minio.dev.ftech.ai/salebot-report-v1-de20ab19/2ab45a2debac4a3d6c6c6eb2e4cc10a801b8e0a3fc28fccd257c9d4727c30295.jpg")</f>
        <v/>
      </c>
      <c r="G52" s="74" t="s">
        <v>33</v>
      </c>
      <c r="H52" s="74" t="s">
        <v>390</v>
      </c>
      <c r="I52" s="74" t="s">
        <v>35</v>
      </c>
      <c r="J52" s="111" t="s">
        <v>36</v>
      </c>
      <c r="K52" s="72" t="s">
        <v>37</v>
      </c>
      <c r="L52" s="74" t="s">
        <v>391</v>
      </c>
      <c r="M52" s="74" t="s">
        <v>392</v>
      </c>
      <c r="N52" s="74" t="s">
        <v>54</v>
      </c>
      <c r="O52" s="97" t="s">
        <v>334</v>
      </c>
      <c r="P52" s="98"/>
      <c r="Q52" s="99" t="s">
        <v>31</v>
      </c>
      <c r="R52" s="97" t="s">
        <v>382</v>
      </c>
      <c r="S52" s="98"/>
      <c r="T52" s="98"/>
      <c r="U52" s="97" t="s">
        <v>383</v>
      </c>
      <c r="V52" s="98"/>
      <c r="W52" s="90"/>
      <c r="X52" s="90"/>
      <c r="Y52" s="90"/>
      <c r="Z52" s="90"/>
      <c r="AA52" s="90"/>
    </row>
    <row r="53" ht="30.75" customHeight="1">
      <c r="A53" s="11">
        <f t="shared" si="1"/>
        <v>20</v>
      </c>
      <c r="B53" s="29" t="s">
        <v>23</v>
      </c>
      <c r="C53" s="67">
        <v>44041.38787307437</v>
      </c>
      <c r="D53" s="68" t="s">
        <v>388</v>
      </c>
      <c r="E53" s="72" t="s">
        <v>393</v>
      </c>
      <c r="F53" s="33" t="str">
        <f t="shared" ref="F53:F58" si="13">IMAGE("")</f>
        <v/>
      </c>
      <c r="G53" s="74" t="s">
        <v>250</v>
      </c>
      <c r="H53" s="74"/>
      <c r="I53" s="74" t="s">
        <v>252</v>
      </c>
      <c r="J53" s="111" t="s">
        <v>178</v>
      </c>
      <c r="K53" s="72" t="s">
        <v>253</v>
      </c>
      <c r="L53" s="73"/>
      <c r="M53" s="73"/>
      <c r="N53" s="73"/>
      <c r="O53" s="97" t="s">
        <v>30</v>
      </c>
      <c r="P53" s="98"/>
      <c r="Q53" s="27"/>
      <c r="R53" s="98"/>
      <c r="S53" s="98"/>
      <c r="T53" s="98"/>
      <c r="U53" s="98"/>
      <c r="V53" s="98"/>
      <c r="W53" s="90"/>
      <c r="X53" s="90"/>
      <c r="Y53" s="90"/>
      <c r="Z53" s="90"/>
      <c r="AA53" s="90"/>
    </row>
    <row r="54" ht="30.75" customHeight="1">
      <c r="A54" s="11">
        <f t="shared" si="1"/>
        <v>20</v>
      </c>
      <c r="B54" s="29" t="s">
        <v>23</v>
      </c>
      <c r="C54" s="67">
        <v>44041.38803311337</v>
      </c>
      <c r="D54" s="68" t="s">
        <v>388</v>
      </c>
      <c r="E54" s="72" t="s">
        <v>394</v>
      </c>
      <c r="F54" s="33" t="str">
        <f t="shared" si="13"/>
        <v/>
      </c>
      <c r="G54" s="74" t="s">
        <v>33</v>
      </c>
      <c r="H54" s="74" t="s">
        <v>395</v>
      </c>
      <c r="I54" s="74" t="s">
        <v>84</v>
      </c>
      <c r="J54" s="111" t="s">
        <v>44</v>
      </c>
      <c r="K54" s="75"/>
      <c r="L54" s="74" t="s">
        <v>85</v>
      </c>
      <c r="M54" s="73"/>
      <c r="N54" s="73"/>
      <c r="O54" s="97" t="s">
        <v>31</v>
      </c>
      <c r="P54" s="98"/>
      <c r="Q54" s="27"/>
      <c r="R54" s="98"/>
      <c r="S54" s="98"/>
      <c r="T54" s="98"/>
      <c r="U54" s="98"/>
      <c r="V54" s="98"/>
      <c r="W54" s="90"/>
      <c r="X54" s="90"/>
      <c r="Y54" s="90"/>
      <c r="Z54" s="90"/>
      <c r="AA54" s="90"/>
    </row>
    <row r="55" ht="30.75" customHeight="1">
      <c r="A55" s="11">
        <f t="shared" si="1"/>
        <v>20</v>
      </c>
      <c r="B55" s="29" t="s">
        <v>23</v>
      </c>
      <c r="C55" s="67">
        <v>44041.38811198911</v>
      </c>
      <c r="D55" s="68" t="s">
        <v>388</v>
      </c>
      <c r="E55" s="72" t="s">
        <v>88</v>
      </c>
      <c r="F55" s="33" t="str">
        <f t="shared" si="13"/>
        <v/>
      </c>
      <c r="G55" s="74" t="s">
        <v>89</v>
      </c>
      <c r="H55" s="74" t="s">
        <v>90</v>
      </c>
      <c r="I55" s="74" t="s">
        <v>50</v>
      </c>
      <c r="J55" s="111" t="s">
        <v>44</v>
      </c>
      <c r="K55" s="75"/>
      <c r="L55" s="74" t="s">
        <v>396</v>
      </c>
      <c r="M55" s="73"/>
      <c r="N55" s="73"/>
      <c r="O55" s="97" t="s">
        <v>30</v>
      </c>
      <c r="P55" s="98"/>
      <c r="Q55" s="27"/>
      <c r="R55" s="98"/>
      <c r="S55" s="98"/>
      <c r="T55" s="98"/>
      <c r="U55" s="98"/>
      <c r="V55" s="98"/>
      <c r="W55" s="90"/>
      <c r="X55" s="90"/>
      <c r="Y55" s="90"/>
      <c r="Z55" s="90"/>
      <c r="AA55" s="90"/>
    </row>
    <row r="56" ht="30.75" customHeight="1">
      <c r="A56" s="11">
        <f t="shared" si="1"/>
        <v>20</v>
      </c>
      <c r="B56" s="29" t="s">
        <v>23</v>
      </c>
      <c r="C56" s="67">
        <v>44041.3881134137</v>
      </c>
      <c r="D56" s="68" t="s">
        <v>388</v>
      </c>
      <c r="E56" s="72" t="s">
        <v>397</v>
      </c>
      <c r="F56" s="33" t="str">
        <f t="shared" si="13"/>
        <v/>
      </c>
      <c r="G56" s="74" t="s">
        <v>398</v>
      </c>
      <c r="H56" s="74" t="s">
        <v>399</v>
      </c>
      <c r="I56" s="74" t="s">
        <v>35</v>
      </c>
      <c r="J56" s="111" t="s">
        <v>178</v>
      </c>
      <c r="K56" s="72" t="s">
        <v>70</v>
      </c>
      <c r="L56" s="74" t="s">
        <v>400</v>
      </c>
      <c r="M56" s="73"/>
      <c r="N56" s="73"/>
      <c r="O56" s="97" t="s">
        <v>30</v>
      </c>
      <c r="P56" s="98"/>
      <c r="Q56" s="9"/>
      <c r="R56" s="98"/>
      <c r="S56" s="98"/>
      <c r="T56" s="98"/>
      <c r="U56" s="98"/>
      <c r="V56" s="98"/>
      <c r="W56" s="90"/>
      <c r="X56" s="90"/>
      <c r="Y56" s="90"/>
      <c r="Z56" s="90"/>
      <c r="AA56" s="90"/>
    </row>
    <row r="57" ht="30.75" customHeight="1">
      <c r="A57" s="12">
        <f t="shared" si="1"/>
        <v>21</v>
      </c>
      <c r="B57" s="13" t="s">
        <v>23</v>
      </c>
      <c r="C57" s="56">
        <v>44041.33184046757</v>
      </c>
      <c r="D57" s="57" t="s">
        <v>401</v>
      </c>
      <c r="E57" s="61" t="s">
        <v>25</v>
      </c>
      <c r="F57" s="17" t="str">
        <f t="shared" si="13"/>
        <v/>
      </c>
      <c r="G57" s="65" t="s">
        <v>26</v>
      </c>
      <c r="H57" s="65"/>
      <c r="I57" s="65" t="s">
        <v>27</v>
      </c>
      <c r="J57" s="108" t="s">
        <v>28</v>
      </c>
      <c r="K57" s="61" t="s">
        <v>402</v>
      </c>
      <c r="L57" s="63"/>
      <c r="M57" s="63"/>
      <c r="N57" s="63"/>
      <c r="O57" s="91" t="s">
        <v>30</v>
      </c>
      <c r="P57" s="92"/>
      <c r="Q57" s="93" t="s">
        <v>31</v>
      </c>
      <c r="R57" s="92"/>
      <c r="S57" s="92"/>
      <c r="T57" s="92"/>
      <c r="U57" s="92"/>
      <c r="V57" s="92"/>
      <c r="W57" s="90"/>
      <c r="X57" s="90"/>
      <c r="Y57" s="90"/>
      <c r="Z57" s="90"/>
      <c r="AA57" s="90"/>
    </row>
    <row r="58" ht="30.75" customHeight="1">
      <c r="A58" s="12">
        <f t="shared" si="1"/>
        <v>21</v>
      </c>
      <c r="B58" s="13" t="s">
        <v>23</v>
      </c>
      <c r="C58" s="56">
        <v>44041.3318483285</v>
      </c>
      <c r="D58" s="57" t="s">
        <v>401</v>
      </c>
      <c r="E58" s="61" t="s">
        <v>403</v>
      </c>
      <c r="F58" s="17" t="str">
        <f t="shared" si="13"/>
        <v/>
      </c>
      <c r="G58" s="65" t="s">
        <v>33</v>
      </c>
      <c r="H58" s="65" t="s">
        <v>404</v>
      </c>
      <c r="I58" s="65" t="s">
        <v>35</v>
      </c>
      <c r="J58" s="108" t="s">
        <v>28</v>
      </c>
      <c r="K58" s="77" t="s">
        <v>405</v>
      </c>
      <c r="L58" s="65" t="s">
        <v>406</v>
      </c>
      <c r="M58" s="63"/>
      <c r="N58" s="65" t="s">
        <v>407</v>
      </c>
      <c r="O58" s="91" t="s">
        <v>31</v>
      </c>
      <c r="P58" s="92"/>
      <c r="Q58" s="9"/>
      <c r="R58" s="92"/>
      <c r="S58" s="92"/>
      <c r="T58" s="92"/>
      <c r="U58" s="92"/>
      <c r="V58" s="92"/>
      <c r="W58" s="90"/>
      <c r="X58" s="90"/>
      <c r="Y58" s="90"/>
      <c r="Z58" s="90"/>
      <c r="AA58" s="90"/>
    </row>
    <row r="59" ht="30.75" customHeight="1">
      <c r="A59" s="11">
        <f t="shared" si="1"/>
        <v>22</v>
      </c>
      <c r="B59" s="29" t="s">
        <v>23</v>
      </c>
      <c r="C59" s="67">
        <v>44041.2817312429</v>
      </c>
      <c r="D59" s="68" t="s">
        <v>408</v>
      </c>
      <c r="E59" s="72" t="s">
        <v>409</v>
      </c>
      <c r="F59" s="33" t="str">
        <f>IMAGE("https://minio.dev.ftech.ai/salebot-report-v1-de20ab19/f4c4a3be5ad228d08d469ffb60ce5a367df7c1017eb67cebc4e4b9b37a4d97a3.jpg")</f>
        <v/>
      </c>
      <c r="G59" s="74" t="s">
        <v>33</v>
      </c>
      <c r="H59" s="74" t="s">
        <v>410</v>
      </c>
      <c r="I59" s="74" t="s">
        <v>35</v>
      </c>
      <c r="J59" s="111" t="s">
        <v>36</v>
      </c>
      <c r="K59" s="72" t="s">
        <v>37</v>
      </c>
      <c r="L59" s="74" t="s">
        <v>411</v>
      </c>
      <c r="M59" s="74" t="s">
        <v>412</v>
      </c>
      <c r="N59" s="73"/>
      <c r="O59" s="97" t="s">
        <v>30</v>
      </c>
      <c r="P59" s="98"/>
      <c r="Q59" s="97" t="s">
        <v>30</v>
      </c>
      <c r="R59" s="98"/>
      <c r="S59" s="98"/>
      <c r="T59" s="98"/>
      <c r="U59" s="98"/>
      <c r="V59" s="98"/>
      <c r="W59" s="90"/>
      <c r="X59" s="90"/>
      <c r="Y59" s="90"/>
      <c r="Z59" s="90"/>
      <c r="AA59" s="90"/>
    </row>
    <row r="60" ht="30.75" customHeight="1">
      <c r="A60" s="12">
        <f t="shared" si="1"/>
        <v>23</v>
      </c>
      <c r="B60" s="13" t="s">
        <v>23</v>
      </c>
      <c r="C60" s="56">
        <v>44041.06522602731</v>
      </c>
      <c r="D60" s="57" t="s">
        <v>413</v>
      </c>
      <c r="E60" s="61" t="s">
        <v>414</v>
      </c>
      <c r="F60" s="17" t="str">
        <f>IMAGE("https://scontent.xx.fbcdn.net/v/t1.15752-9/116156855_707226843454096_5878446894829712012_n.jpg?_nc_cat=107&amp;_nc_sid=b96e70&amp;_nc_ohc=5DfyCaxWNwQAX_IcLay&amp;_nc_ad=z-m&amp;_nc_cid=0&amp;_nc_ht=scontent.xx&amp;oh=85521f86310e025841cee8fe9587ac06&amp;oe=5F442C62")</f>
        <v/>
      </c>
      <c r="G60" s="65" t="s">
        <v>33</v>
      </c>
      <c r="H60" s="65" t="s">
        <v>415</v>
      </c>
      <c r="I60" s="65" t="s">
        <v>35</v>
      </c>
      <c r="J60" s="108" t="s">
        <v>36</v>
      </c>
      <c r="K60" s="61" t="s">
        <v>37</v>
      </c>
      <c r="L60" s="65" t="s">
        <v>416</v>
      </c>
      <c r="M60" s="65" t="s">
        <v>417</v>
      </c>
      <c r="N60" s="63"/>
      <c r="O60" s="91" t="s">
        <v>31</v>
      </c>
      <c r="P60" s="92"/>
      <c r="Q60" s="91" t="s">
        <v>31</v>
      </c>
      <c r="R60" s="92"/>
      <c r="S60" s="92"/>
      <c r="T60" s="92"/>
      <c r="U60" s="92"/>
      <c r="V60" s="92"/>
      <c r="W60" s="90"/>
      <c r="X60" s="90"/>
      <c r="Y60" s="90"/>
      <c r="Z60" s="90"/>
      <c r="AA60" s="90"/>
    </row>
    <row r="61" ht="39.75" customHeight="1">
      <c r="A61" s="112"/>
      <c r="B61" s="113"/>
      <c r="C61" s="50"/>
      <c r="D61" s="114"/>
      <c r="E61" s="50"/>
      <c r="F61" s="50" t="str">
        <f>IMAGE("https://minio.dev.ftech.ai/salebot-report-v1-de20ab19/ffc3de0246af13ebb49b15675cec12cfd6938253a48adf2169e081e5782f96d4.jpg")</f>
        <v/>
      </c>
      <c r="G61" s="50"/>
      <c r="H61" s="50"/>
      <c r="I61" s="50"/>
      <c r="J61" s="50"/>
      <c r="K61" s="115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90"/>
      <c r="X61" s="90"/>
      <c r="Y61" s="90"/>
      <c r="Z61" s="90"/>
      <c r="AA61" s="90"/>
    </row>
    <row r="62">
      <c r="A62" s="112"/>
      <c r="B62" s="113"/>
      <c r="C62" s="50"/>
      <c r="D62" s="114"/>
      <c r="E62" s="50"/>
      <c r="F62" s="50"/>
      <c r="G62" s="50"/>
      <c r="H62" s="50"/>
      <c r="I62" s="50"/>
      <c r="J62" s="50"/>
      <c r="K62" s="115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90"/>
      <c r="X62" s="90"/>
      <c r="Y62" s="90"/>
      <c r="Z62" s="90"/>
      <c r="AA62" s="90"/>
    </row>
    <row r="63">
      <c r="A63" s="112"/>
      <c r="B63" s="113"/>
      <c r="C63" s="50"/>
      <c r="D63" s="114"/>
      <c r="E63" s="50"/>
      <c r="F63" s="50"/>
      <c r="G63" s="50"/>
      <c r="H63" s="50"/>
      <c r="I63" s="50"/>
      <c r="J63" s="50"/>
      <c r="K63" s="115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90"/>
      <c r="X63" s="90"/>
      <c r="Y63" s="90"/>
      <c r="Z63" s="90"/>
      <c r="AA63" s="90"/>
    </row>
    <row r="64">
      <c r="A64" s="112"/>
      <c r="B64" s="113"/>
      <c r="C64" s="50"/>
      <c r="D64" s="114"/>
      <c r="E64" s="50"/>
      <c r="F64" s="50"/>
      <c r="G64" s="50"/>
      <c r="H64" s="50"/>
      <c r="I64" s="50"/>
      <c r="J64" s="50"/>
      <c r="K64" s="115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90"/>
      <c r="X64" s="90"/>
      <c r="Y64" s="90"/>
      <c r="Z64" s="90"/>
      <c r="AA64" s="90"/>
    </row>
    <row r="65">
      <c r="A65" s="112"/>
      <c r="B65" s="113"/>
      <c r="C65" s="50"/>
      <c r="D65" s="114"/>
      <c r="E65" s="50"/>
      <c r="F65" s="50"/>
      <c r="G65" s="50"/>
      <c r="H65" s="50"/>
      <c r="I65" s="50"/>
      <c r="J65" s="50"/>
      <c r="K65" s="115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90"/>
      <c r="X65" s="90"/>
      <c r="Y65" s="90"/>
      <c r="Z65" s="90"/>
      <c r="AA65" s="90"/>
    </row>
    <row r="66">
      <c r="A66" s="112"/>
      <c r="B66" s="113"/>
      <c r="C66" s="50"/>
      <c r="D66" s="114"/>
      <c r="E66" s="50"/>
      <c r="F66" s="50"/>
      <c r="G66" s="50"/>
      <c r="H66" s="50"/>
      <c r="I66" s="50"/>
      <c r="J66" s="50"/>
      <c r="K66" s="115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90"/>
      <c r="X66" s="90"/>
      <c r="Y66" s="90"/>
      <c r="Z66" s="90"/>
      <c r="AA66" s="90"/>
    </row>
    <row r="67">
      <c r="A67" s="112"/>
      <c r="B67" s="113"/>
      <c r="C67" s="50"/>
      <c r="D67" s="114"/>
      <c r="E67" s="50"/>
      <c r="F67" s="50"/>
      <c r="G67" s="50"/>
      <c r="H67" s="50"/>
      <c r="I67" s="50"/>
      <c r="J67" s="50"/>
      <c r="K67" s="115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90"/>
      <c r="X67" s="90"/>
      <c r="Y67" s="90"/>
      <c r="Z67" s="90"/>
      <c r="AA67" s="90"/>
    </row>
    <row r="68">
      <c r="A68" s="112"/>
      <c r="B68" s="113"/>
      <c r="C68" s="50"/>
      <c r="D68" s="114"/>
      <c r="E68" s="50"/>
      <c r="F68" s="50"/>
      <c r="G68" s="50"/>
      <c r="H68" s="50"/>
      <c r="I68" s="50"/>
      <c r="J68" s="50"/>
      <c r="K68" s="115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90"/>
      <c r="X68" s="90"/>
      <c r="Y68" s="90"/>
      <c r="Z68" s="90"/>
      <c r="AA68" s="90"/>
    </row>
    <row r="69">
      <c r="A69" s="112"/>
      <c r="B69" s="113"/>
      <c r="C69" s="50"/>
      <c r="D69" s="114"/>
      <c r="E69" s="50"/>
      <c r="F69" s="50"/>
      <c r="G69" s="50"/>
      <c r="H69" s="50"/>
      <c r="I69" s="50"/>
      <c r="J69" s="50"/>
      <c r="K69" s="115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90"/>
      <c r="X69" s="90"/>
      <c r="Y69" s="90"/>
      <c r="Z69" s="90"/>
      <c r="AA69" s="90"/>
    </row>
    <row r="70">
      <c r="A70" s="112"/>
      <c r="B70" s="113"/>
      <c r="C70" s="50"/>
      <c r="D70" s="114"/>
      <c r="E70" s="50"/>
      <c r="F70" s="50"/>
      <c r="G70" s="50"/>
      <c r="H70" s="50"/>
      <c r="I70" s="50"/>
      <c r="J70" s="50"/>
      <c r="K70" s="115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90"/>
      <c r="X70" s="90"/>
      <c r="Y70" s="90"/>
      <c r="Z70" s="90"/>
      <c r="AA70" s="90"/>
    </row>
    <row r="71">
      <c r="A71" s="112"/>
      <c r="B71" s="113"/>
      <c r="C71" s="50"/>
      <c r="D71" s="114"/>
      <c r="E71" s="50"/>
      <c r="F71" s="50"/>
      <c r="G71" s="50"/>
      <c r="H71" s="50"/>
      <c r="I71" s="50"/>
      <c r="J71" s="50"/>
      <c r="K71" s="115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90"/>
      <c r="X71" s="90"/>
      <c r="Y71" s="90"/>
      <c r="Z71" s="90"/>
      <c r="AA71" s="90"/>
    </row>
    <row r="72">
      <c r="A72" s="112"/>
      <c r="B72" s="113"/>
      <c r="C72" s="50"/>
      <c r="D72" s="114"/>
      <c r="E72" s="50"/>
      <c r="F72" s="50"/>
      <c r="G72" s="50"/>
      <c r="H72" s="50"/>
      <c r="I72" s="50"/>
      <c r="J72" s="50"/>
      <c r="K72" s="115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90"/>
      <c r="X72" s="90"/>
      <c r="Y72" s="90"/>
      <c r="Z72" s="90"/>
      <c r="AA72" s="90"/>
    </row>
    <row r="73">
      <c r="A73" s="112"/>
      <c r="B73" s="113"/>
      <c r="C73" s="50"/>
      <c r="D73" s="114"/>
      <c r="E73" s="50"/>
      <c r="F73" s="50"/>
      <c r="G73" s="50"/>
      <c r="H73" s="50"/>
      <c r="I73" s="50"/>
      <c r="J73" s="50"/>
      <c r="K73" s="115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90"/>
      <c r="X73" s="90"/>
      <c r="Y73" s="90"/>
      <c r="Z73" s="90"/>
      <c r="AA73" s="90"/>
    </row>
    <row r="74">
      <c r="A74" s="112"/>
      <c r="B74" s="113"/>
      <c r="C74" s="50"/>
      <c r="D74" s="114"/>
      <c r="E74" s="50"/>
      <c r="F74" s="50"/>
      <c r="G74" s="50"/>
      <c r="H74" s="50"/>
      <c r="I74" s="50"/>
      <c r="J74" s="50"/>
      <c r="K74" s="115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90"/>
      <c r="X74" s="90"/>
      <c r="Y74" s="90"/>
      <c r="Z74" s="90"/>
      <c r="AA74" s="90"/>
    </row>
    <row r="75">
      <c r="A75" s="112"/>
      <c r="B75" s="113"/>
      <c r="C75" s="50"/>
      <c r="D75" s="114"/>
      <c r="E75" s="50"/>
      <c r="F75" s="50"/>
      <c r="G75" s="50"/>
      <c r="H75" s="50"/>
      <c r="I75" s="50"/>
      <c r="J75" s="50"/>
      <c r="K75" s="115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90"/>
      <c r="X75" s="90"/>
      <c r="Y75" s="90"/>
      <c r="Z75" s="90"/>
      <c r="AA75" s="90"/>
    </row>
    <row r="76">
      <c r="A76" s="112"/>
      <c r="B76" s="113"/>
      <c r="C76" s="50"/>
      <c r="D76" s="114"/>
      <c r="E76" s="50"/>
      <c r="F76" s="50"/>
      <c r="G76" s="50"/>
      <c r="H76" s="50"/>
      <c r="I76" s="50"/>
      <c r="J76" s="50"/>
      <c r="K76" s="115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90"/>
      <c r="X76" s="90"/>
      <c r="Y76" s="90"/>
      <c r="Z76" s="90"/>
      <c r="AA76" s="90"/>
    </row>
    <row r="77">
      <c r="A77" s="112"/>
      <c r="B77" s="113"/>
      <c r="C77" s="50"/>
      <c r="D77" s="114"/>
      <c r="E77" s="50"/>
      <c r="F77" s="50"/>
      <c r="G77" s="50"/>
      <c r="H77" s="50"/>
      <c r="I77" s="50"/>
      <c r="J77" s="50"/>
      <c r="K77" s="115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90"/>
      <c r="X77" s="90"/>
      <c r="Y77" s="90"/>
      <c r="Z77" s="90"/>
      <c r="AA77" s="90"/>
    </row>
    <row r="78">
      <c r="A78" s="112"/>
      <c r="B78" s="113"/>
      <c r="C78" s="50"/>
      <c r="D78" s="114"/>
      <c r="E78" s="50"/>
      <c r="F78" s="50"/>
      <c r="G78" s="50"/>
      <c r="H78" s="50"/>
      <c r="I78" s="50"/>
      <c r="J78" s="50"/>
      <c r="K78" s="115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90"/>
      <c r="X78" s="90"/>
      <c r="Y78" s="90"/>
      <c r="Z78" s="90"/>
      <c r="AA78" s="90"/>
    </row>
    <row r="79">
      <c r="A79" s="112"/>
      <c r="B79" s="113"/>
      <c r="C79" s="50"/>
      <c r="D79" s="114"/>
      <c r="E79" s="50"/>
      <c r="F79" s="50"/>
      <c r="G79" s="50"/>
      <c r="H79" s="50"/>
      <c r="I79" s="50"/>
      <c r="J79" s="50"/>
      <c r="K79" s="115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90"/>
      <c r="X79" s="90"/>
      <c r="Y79" s="90"/>
      <c r="Z79" s="90"/>
      <c r="AA79" s="90"/>
    </row>
    <row r="80">
      <c r="A80" s="112"/>
      <c r="B80" s="113"/>
      <c r="C80" s="50"/>
      <c r="D80" s="114"/>
      <c r="E80" s="50"/>
      <c r="F80" s="50"/>
      <c r="G80" s="50"/>
      <c r="H80" s="50"/>
      <c r="I80" s="50"/>
      <c r="J80" s="50"/>
      <c r="K80" s="115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90"/>
      <c r="X80" s="90"/>
      <c r="Y80" s="90"/>
      <c r="Z80" s="90"/>
      <c r="AA80" s="90"/>
    </row>
    <row r="81">
      <c r="A81" s="112"/>
      <c r="B81" s="113"/>
      <c r="C81" s="50"/>
      <c r="D81" s="114"/>
      <c r="E81" s="50"/>
      <c r="F81" s="50"/>
      <c r="G81" s="50"/>
      <c r="H81" s="50"/>
      <c r="I81" s="50"/>
      <c r="J81" s="50"/>
      <c r="K81" s="115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90"/>
      <c r="X81" s="90"/>
      <c r="Y81" s="90"/>
      <c r="Z81" s="90"/>
      <c r="AA81" s="90"/>
    </row>
    <row r="82">
      <c r="A82" s="112"/>
      <c r="B82" s="113"/>
      <c r="C82" s="50"/>
      <c r="D82" s="114"/>
      <c r="E82" s="50"/>
      <c r="F82" s="50"/>
      <c r="G82" s="50"/>
      <c r="H82" s="50"/>
      <c r="I82" s="50"/>
      <c r="J82" s="50"/>
      <c r="K82" s="115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90"/>
      <c r="X82" s="90"/>
      <c r="Y82" s="90"/>
      <c r="Z82" s="90"/>
      <c r="AA82" s="90"/>
    </row>
    <row r="83">
      <c r="A83" s="112"/>
      <c r="B83" s="113"/>
      <c r="C83" s="50"/>
      <c r="D83" s="114"/>
      <c r="E83" s="50"/>
      <c r="F83" s="50"/>
      <c r="G83" s="50"/>
      <c r="H83" s="50"/>
      <c r="I83" s="50"/>
      <c r="J83" s="50"/>
      <c r="K83" s="115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90"/>
      <c r="X83" s="90"/>
      <c r="Y83" s="90"/>
      <c r="Z83" s="90"/>
      <c r="AA83" s="90"/>
    </row>
    <row r="84">
      <c r="A84" s="112"/>
      <c r="B84" s="113"/>
      <c r="C84" s="50"/>
      <c r="D84" s="114"/>
      <c r="E84" s="50"/>
      <c r="F84" s="50"/>
      <c r="G84" s="50"/>
      <c r="H84" s="50"/>
      <c r="I84" s="50"/>
      <c r="J84" s="50"/>
      <c r="K84" s="115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90"/>
      <c r="X84" s="90"/>
      <c r="Y84" s="90"/>
      <c r="Z84" s="90"/>
      <c r="AA84" s="90"/>
    </row>
    <row r="85">
      <c r="A85" s="112"/>
      <c r="B85" s="113"/>
      <c r="C85" s="50"/>
      <c r="D85" s="114"/>
      <c r="E85" s="50"/>
      <c r="F85" s="50"/>
      <c r="G85" s="50"/>
      <c r="H85" s="50"/>
      <c r="I85" s="50"/>
      <c r="J85" s="50"/>
      <c r="K85" s="115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90"/>
      <c r="X85" s="90"/>
      <c r="Y85" s="90"/>
      <c r="Z85" s="90"/>
      <c r="AA85" s="90"/>
    </row>
    <row r="86">
      <c r="A86" s="112"/>
      <c r="B86" s="113"/>
      <c r="C86" s="50"/>
      <c r="D86" s="114"/>
      <c r="E86" s="50"/>
      <c r="F86" s="50"/>
      <c r="G86" s="50"/>
      <c r="H86" s="50"/>
      <c r="I86" s="50"/>
      <c r="J86" s="50"/>
      <c r="K86" s="115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90"/>
      <c r="X86" s="90"/>
      <c r="Y86" s="90"/>
      <c r="Z86" s="90"/>
      <c r="AA86" s="90"/>
    </row>
    <row r="87">
      <c r="A87" s="112"/>
      <c r="B87" s="113"/>
      <c r="C87" s="50"/>
      <c r="D87" s="114"/>
      <c r="E87" s="50"/>
      <c r="F87" s="50"/>
      <c r="G87" s="50"/>
      <c r="H87" s="50"/>
      <c r="I87" s="50"/>
      <c r="J87" s="50"/>
      <c r="K87" s="115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90"/>
      <c r="X87" s="90"/>
      <c r="Y87" s="90"/>
      <c r="Z87" s="90"/>
      <c r="AA87" s="90"/>
    </row>
    <row r="88">
      <c r="A88" s="112"/>
      <c r="B88" s="113"/>
      <c r="C88" s="50"/>
      <c r="D88" s="114"/>
      <c r="E88" s="50"/>
      <c r="F88" s="50"/>
      <c r="G88" s="50"/>
      <c r="H88" s="50"/>
      <c r="I88" s="50"/>
      <c r="J88" s="50"/>
      <c r="K88" s="115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90"/>
      <c r="X88" s="90"/>
      <c r="Y88" s="90"/>
      <c r="Z88" s="90"/>
      <c r="AA88" s="90"/>
    </row>
    <row r="89">
      <c r="A89" s="112"/>
      <c r="B89" s="113"/>
      <c r="C89" s="50"/>
      <c r="D89" s="114"/>
      <c r="E89" s="50"/>
      <c r="F89" s="50"/>
      <c r="G89" s="50"/>
      <c r="H89" s="50"/>
      <c r="I89" s="50"/>
      <c r="J89" s="50"/>
      <c r="K89" s="115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90"/>
      <c r="X89" s="90"/>
      <c r="Y89" s="90"/>
      <c r="Z89" s="90"/>
      <c r="AA89" s="90"/>
    </row>
    <row r="90">
      <c r="A90" s="112"/>
      <c r="B90" s="113"/>
      <c r="C90" s="50"/>
      <c r="D90" s="114"/>
      <c r="E90" s="50"/>
      <c r="F90" s="50"/>
      <c r="G90" s="50"/>
      <c r="H90" s="50"/>
      <c r="I90" s="50"/>
      <c r="J90" s="50"/>
      <c r="K90" s="115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90"/>
      <c r="X90" s="90"/>
      <c r="Y90" s="90"/>
      <c r="Z90" s="90"/>
      <c r="AA90" s="90"/>
    </row>
    <row r="91">
      <c r="A91" s="112"/>
      <c r="B91" s="113"/>
      <c r="C91" s="50"/>
      <c r="D91" s="114"/>
      <c r="E91" s="50"/>
      <c r="F91" s="50"/>
      <c r="G91" s="50"/>
      <c r="H91" s="50"/>
      <c r="I91" s="50"/>
      <c r="J91" s="50"/>
      <c r="K91" s="115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90"/>
      <c r="X91" s="90"/>
      <c r="Y91" s="90"/>
      <c r="Z91" s="90"/>
      <c r="AA91" s="90"/>
    </row>
    <row r="92">
      <c r="A92" s="112"/>
      <c r="B92" s="113"/>
      <c r="C92" s="50"/>
      <c r="D92" s="114"/>
      <c r="E92" s="50"/>
      <c r="F92" s="50"/>
      <c r="G92" s="50"/>
      <c r="H92" s="50"/>
      <c r="I92" s="50"/>
      <c r="J92" s="50"/>
      <c r="K92" s="115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90"/>
      <c r="X92" s="90"/>
      <c r="Y92" s="90"/>
      <c r="Z92" s="90"/>
      <c r="AA92" s="90"/>
    </row>
    <row r="93">
      <c r="A93" s="112"/>
      <c r="B93" s="113"/>
      <c r="C93" s="50"/>
      <c r="D93" s="114"/>
      <c r="E93" s="50"/>
      <c r="F93" s="50"/>
      <c r="G93" s="50"/>
      <c r="H93" s="50"/>
      <c r="I93" s="50"/>
      <c r="J93" s="50"/>
      <c r="K93" s="115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90"/>
      <c r="X93" s="90"/>
      <c r="Y93" s="90"/>
      <c r="Z93" s="90"/>
      <c r="AA93" s="90"/>
    </row>
    <row r="94">
      <c r="A94" s="112"/>
      <c r="B94" s="113"/>
      <c r="C94" s="50"/>
      <c r="D94" s="114"/>
      <c r="E94" s="50"/>
      <c r="F94" s="50"/>
      <c r="G94" s="50"/>
      <c r="H94" s="50"/>
      <c r="I94" s="50"/>
      <c r="J94" s="50"/>
      <c r="K94" s="115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90"/>
      <c r="X94" s="90"/>
      <c r="Y94" s="90"/>
      <c r="Z94" s="90"/>
      <c r="AA94" s="90"/>
    </row>
    <row r="95">
      <c r="A95" s="112"/>
      <c r="B95" s="113"/>
      <c r="C95" s="50"/>
      <c r="D95" s="114"/>
      <c r="E95" s="50"/>
      <c r="F95" s="50"/>
      <c r="G95" s="50"/>
      <c r="H95" s="50"/>
      <c r="I95" s="50"/>
      <c r="J95" s="50"/>
      <c r="K95" s="115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90"/>
      <c r="X95" s="90"/>
      <c r="Y95" s="90"/>
      <c r="Z95" s="90"/>
      <c r="AA95" s="90"/>
    </row>
    <row r="96">
      <c r="A96" s="112"/>
      <c r="B96" s="113"/>
      <c r="C96" s="50"/>
      <c r="D96" s="114"/>
      <c r="E96" s="50"/>
      <c r="F96" s="50"/>
      <c r="G96" s="50"/>
      <c r="H96" s="50"/>
      <c r="I96" s="50"/>
      <c r="J96" s="50"/>
      <c r="K96" s="115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90"/>
      <c r="X96" s="90"/>
      <c r="Y96" s="90"/>
      <c r="Z96" s="90"/>
      <c r="AA96" s="90"/>
    </row>
    <row r="97">
      <c r="A97" s="112"/>
      <c r="B97" s="113"/>
      <c r="C97" s="50"/>
      <c r="D97" s="114"/>
      <c r="E97" s="50"/>
      <c r="F97" s="50"/>
      <c r="G97" s="50"/>
      <c r="H97" s="50"/>
      <c r="I97" s="50"/>
      <c r="J97" s="50"/>
      <c r="K97" s="115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90"/>
      <c r="X97" s="90"/>
      <c r="Y97" s="90"/>
      <c r="Z97" s="90"/>
      <c r="AA97" s="90"/>
    </row>
    <row r="98">
      <c r="A98" s="112"/>
      <c r="B98" s="113"/>
      <c r="C98" s="50"/>
      <c r="D98" s="114"/>
      <c r="E98" s="50"/>
      <c r="F98" s="50"/>
      <c r="G98" s="50"/>
      <c r="H98" s="50"/>
      <c r="I98" s="50"/>
      <c r="J98" s="50"/>
      <c r="K98" s="115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90"/>
      <c r="X98" s="90"/>
      <c r="Y98" s="90"/>
      <c r="Z98" s="90"/>
      <c r="AA98" s="90"/>
    </row>
    <row r="99">
      <c r="A99" s="112"/>
      <c r="B99" s="113"/>
      <c r="C99" s="50"/>
      <c r="D99" s="114"/>
      <c r="E99" s="50"/>
      <c r="F99" s="50"/>
      <c r="G99" s="50"/>
      <c r="H99" s="50"/>
      <c r="I99" s="50"/>
      <c r="J99" s="50"/>
      <c r="K99" s="115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90"/>
      <c r="X99" s="90"/>
      <c r="Y99" s="90"/>
      <c r="Z99" s="90"/>
      <c r="AA99" s="90"/>
    </row>
    <row r="100">
      <c r="A100" s="112"/>
      <c r="B100" s="113"/>
      <c r="C100" s="50"/>
      <c r="D100" s="114"/>
      <c r="E100" s="50"/>
      <c r="F100" s="50"/>
      <c r="G100" s="50"/>
      <c r="H100" s="50"/>
      <c r="I100" s="50"/>
      <c r="J100" s="50"/>
      <c r="K100" s="115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90"/>
      <c r="X100" s="90"/>
      <c r="Y100" s="90"/>
      <c r="Z100" s="90"/>
      <c r="AA100" s="90"/>
    </row>
    <row r="101">
      <c r="A101" s="112"/>
      <c r="B101" s="113"/>
      <c r="C101" s="50"/>
      <c r="D101" s="114"/>
      <c r="E101" s="50"/>
      <c r="F101" s="50"/>
      <c r="G101" s="50"/>
      <c r="H101" s="50"/>
      <c r="I101" s="50"/>
      <c r="J101" s="50"/>
      <c r="K101" s="115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90"/>
      <c r="X101" s="90"/>
      <c r="Y101" s="90"/>
      <c r="Z101" s="90"/>
      <c r="AA101" s="90"/>
    </row>
    <row r="102">
      <c r="A102" s="112"/>
      <c r="B102" s="113"/>
      <c r="C102" s="50"/>
      <c r="D102" s="114"/>
      <c r="E102" s="50"/>
      <c r="F102" s="50"/>
      <c r="G102" s="50"/>
      <c r="H102" s="50"/>
      <c r="I102" s="50"/>
      <c r="J102" s="50"/>
      <c r="K102" s="115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90"/>
      <c r="X102" s="90"/>
      <c r="Y102" s="90"/>
      <c r="Z102" s="90"/>
      <c r="AA102" s="90"/>
    </row>
    <row r="103">
      <c r="A103" s="112"/>
      <c r="B103" s="113"/>
      <c r="C103" s="50"/>
      <c r="D103" s="114"/>
      <c r="E103" s="50"/>
      <c r="F103" s="50"/>
      <c r="G103" s="50"/>
      <c r="H103" s="50"/>
      <c r="I103" s="50"/>
      <c r="J103" s="50"/>
      <c r="K103" s="115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90"/>
      <c r="X103" s="90"/>
      <c r="Y103" s="90"/>
      <c r="Z103" s="90"/>
      <c r="AA103" s="90"/>
    </row>
    <row r="104">
      <c r="A104" s="112"/>
      <c r="B104" s="113"/>
      <c r="C104" s="50"/>
      <c r="D104" s="114"/>
      <c r="E104" s="50"/>
      <c r="F104" s="50"/>
      <c r="G104" s="50"/>
      <c r="H104" s="50"/>
      <c r="I104" s="50"/>
      <c r="J104" s="50"/>
      <c r="K104" s="115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90"/>
      <c r="X104" s="90"/>
      <c r="Y104" s="90"/>
      <c r="Z104" s="90"/>
      <c r="AA104" s="90"/>
    </row>
    <row r="105">
      <c r="A105" s="112"/>
      <c r="B105" s="113"/>
      <c r="C105" s="50"/>
      <c r="D105" s="114"/>
      <c r="E105" s="50"/>
      <c r="F105" s="50"/>
      <c r="G105" s="50"/>
      <c r="H105" s="50"/>
      <c r="I105" s="50"/>
      <c r="J105" s="50"/>
      <c r="K105" s="115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90"/>
      <c r="X105" s="90"/>
      <c r="Y105" s="90"/>
      <c r="Z105" s="90"/>
      <c r="AA105" s="90"/>
    </row>
    <row r="106">
      <c r="A106" s="112"/>
      <c r="B106" s="113"/>
      <c r="C106" s="50"/>
      <c r="D106" s="114"/>
      <c r="E106" s="50"/>
      <c r="F106" s="50"/>
      <c r="G106" s="50"/>
      <c r="H106" s="50"/>
      <c r="I106" s="50"/>
      <c r="J106" s="50"/>
      <c r="K106" s="115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90"/>
      <c r="X106" s="90"/>
      <c r="Y106" s="90"/>
      <c r="Z106" s="90"/>
      <c r="AA106" s="90"/>
    </row>
    <row r="107">
      <c r="A107" s="112"/>
      <c r="B107" s="113"/>
      <c r="C107" s="50"/>
      <c r="D107" s="114"/>
      <c r="E107" s="50"/>
      <c r="F107" s="50"/>
      <c r="G107" s="50"/>
      <c r="H107" s="50"/>
      <c r="I107" s="50"/>
      <c r="J107" s="50"/>
      <c r="K107" s="115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90"/>
      <c r="X107" s="90"/>
      <c r="Y107" s="90"/>
      <c r="Z107" s="90"/>
      <c r="AA107" s="90"/>
    </row>
    <row r="108">
      <c r="A108" s="112"/>
      <c r="B108" s="113"/>
      <c r="C108" s="50"/>
      <c r="D108" s="114"/>
      <c r="E108" s="50"/>
      <c r="F108" s="50"/>
      <c r="G108" s="50"/>
      <c r="H108" s="50"/>
      <c r="I108" s="50"/>
      <c r="J108" s="50"/>
      <c r="K108" s="115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90"/>
      <c r="X108" s="90"/>
      <c r="Y108" s="90"/>
      <c r="Z108" s="90"/>
      <c r="AA108" s="90"/>
    </row>
    <row r="109">
      <c r="A109" s="112"/>
      <c r="B109" s="113"/>
      <c r="C109" s="50"/>
      <c r="D109" s="114"/>
      <c r="E109" s="50"/>
      <c r="F109" s="50"/>
      <c r="G109" s="50"/>
      <c r="H109" s="50"/>
      <c r="I109" s="50"/>
      <c r="J109" s="50"/>
      <c r="K109" s="115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90"/>
      <c r="X109" s="90"/>
      <c r="Y109" s="90"/>
      <c r="Z109" s="90"/>
      <c r="AA109" s="90"/>
    </row>
    <row r="110">
      <c r="A110" s="112"/>
      <c r="B110" s="113"/>
      <c r="C110" s="50"/>
      <c r="D110" s="114"/>
      <c r="E110" s="50"/>
      <c r="F110" s="50"/>
      <c r="G110" s="50"/>
      <c r="H110" s="50"/>
      <c r="I110" s="50"/>
      <c r="J110" s="50"/>
      <c r="K110" s="115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90"/>
      <c r="X110" s="90"/>
      <c r="Y110" s="90"/>
      <c r="Z110" s="90"/>
      <c r="AA110" s="90"/>
    </row>
    <row r="111">
      <c r="A111" s="112"/>
      <c r="B111" s="113"/>
      <c r="C111" s="50"/>
      <c r="D111" s="114"/>
      <c r="E111" s="50"/>
      <c r="F111" s="50"/>
      <c r="G111" s="50"/>
      <c r="H111" s="50"/>
      <c r="I111" s="50"/>
      <c r="J111" s="50"/>
      <c r="K111" s="115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90"/>
      <c r="X111" s="90"/>
      <c r="Y111" s="90"/>
      <c r="Z111" s="90"/>
      <c r="AA111" s="90"/>
    </row>
    <row r="112">
      <c r="A112" s="112"/>
      <c r="B112" s="113"/>
      <c r="C112" s="50"/>
      <c r="D112" s="114"/>
      <c r="E112" s="50"/>
      <c r="F112" s="50"/>
      <c r="G112" s="50"/>
      <c r="H112" s="50"/>
      <c r="I112" s="50"/>
      <c r="J112" s="50"/>
      <c r="K112" s="115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90"/>
      <c r="X112" s="90"/>
      <c r="Y112" s="90"/>
      <c r="Z112" s="90"/>
      <c r="AA112" s="90"/>
    </row>
    <row r="113">
      <c r="A113" s="112"/>
      <c r="B113" s="113"/>
      <c r="C113" s="50"/>
      <c r="D113" s="114"/>
      <c r="E113" s="50"/>
      <c r="F113" s="50"/>
      <c r="G113" s="50"/>
      <c r="H113" s="50"/>
      <c r="I113" s="50"/>
      <c r="J113" s="50"/>
      <c r="K113" s="115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90"/>
      <c r="X113" s="90"/>
      <c r="Y113" s="90"/>
      <c r="Z113" s="90"/>
      <c r="AA113" s="90"/>
    </row>
    <row r="114">
      <c r="A114" s="112"/>
      <c r="B114" s="113"/>
      <c r="C114" s="50"/>
      <c r="D114" s="114"/>
      <c r="E114" s="50"/>
      <c r="F114" s="50"/>
      <c r="G114" s="50"/>
      <c r="H114" s="50"/>
      <c r="I114" s="50"/>
      <c r="J114" s="50"/>
      <c r="K114" s="115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90"/>
      <c r="X114" s="90"/>
      <c r="Y114" s="90"/>
      <c r="Z114" s="90"/>
      <c r="AA114" s="90"/>
    </row>
    <row r="115">
      <c r="A115" s="112"/>
      <c r="B115" s="113"/>
      <c r="C115" s="50"/>
      <c r="D115" s="114"/>
      <c r="E115" s="50"/>
      <c r="F115" s="50"/>
      <c r="G115" s="50"/>
      <c r="H115" s="50"/>
      <c r="I115" s="50"/>
      <c r="J115" s="50"/>
      <c r="K115" s="115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90"/>
      <c r="X115" s="90"/>
      <c r="Y115" s="90"/>
      <c r="Z115" s="90"/>
      <c r="AA115" s="90"/>
    </row>
    <row r="116">
      <c r="A116" s="112"/>
      <c r="B116" s="113"/>
      <c r="C116" s="50"/>
      <c r="D116" s="114"/>
      <c r="E116" s="50"/>
      <c r="F116" s="50"/>
      <c r="G116" s="50"/>
      <c r="H116" s="50"/>
      <c r="I116" s="50"/>
      <c r="J116" s="50"/>
      <c r="K116" s="115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90"/>
      <c r="X116" s="90"/>
      <c r="Y116" s="90"/>
      <c r="Z116" s="90"/>
      <c r="AA116" s="90"/>
    </row>
    <row r="117">
      <c r="A117" s="112"/>
      <c r="B117" s="113"/>
      <c r="C117" s="50"/>
      <c r="D117" s="114"/>
      <c r="E117" s="50"/>
      <c r="F117" s="50"/>
      <c r="G117" s="50"/>
      <c r="H117" s="50"/>
      <c r="I117" s="50"/>
      <c r="J117" s="50"/>
      <c r="K117" s="115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90"/>
      <c r="X117" s="90"/>
      <c r="Y117" s="90"/>
      <c r="Z117" s="90"/>
      <c r="AA117" s="90"/>
    </row>
    <row r="118">
      <c r="A118" s="112"/>
      <c r="B118" s="113"/>
      <c r="C118" s="50"/>
      <c r="D118" s="114"/>
      <c r="E118" s="50"/>
      <c r="F118" s="50"/>
      <c r="G118" s="50"/>
      <c r="H118" s="50"/>
      <c r="I118" s="50"/>
      <c r="J118" s="50"/>
      <c r="K118" s="115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90"/>
      <c r="X118" s="90"/>
      <c r="Y118" s="90"/>
      <c r="Z118" s="90"/>
      <c r="AA118" s="90"/>
    </row>
    <row r="119">
      <c r="A119" s="112"/>
      <c r="B119" s="113"/>
      <c r="C119" s="50"/>
      <c r="D119" s="114"/>
      <c r="E119" s="50"/>
      <c r="F119" s="50"/>
      <c r="G119" s="50"/>
      <c r="H119" s="50"/>
      <c r="I119" s="50"/>
      <c r="J119" s="50"/>
      <c r="K119" s="115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90"/>
      <c r="X119" s="90"/>
      <c r="Y119" s="90"/>
      <c r="Z119" s="90"/>
      <c r="AA119" s="90"/>
    </row>
    <row r="120">
      <c r="A120" s="112"/>
      <c r="B120" s="113"/>
      <c r="C120" s="50"/>
      <c r="D120" s="114"/>
      <c r="E120" s="50"/>
      <c r="F120" s="50"/>
      <c r="G120" s="50"/>
      <c r="H120" s="50"/>
      <c r="I120" s="50"/>
      <c r="J120" s="50"/>
      <c r="K120" s="115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90"/>
      <c r="X120" s="90"/>
      <c r="Y120" s="90"/>
      <c r="Z120" s="90"/>
      <c r="AA120" s="90"/>
    </row>
    <row r="121">
      <c r="A121" s="112"/>
      <c r="B121" s="113"/>
      <c r="C121" s="50"/>
      <c r="D121" s="114"/>
      <c r="E121" s="50"/>
      <c r="F121" s="50"/>
      <c r="G121" s="50"/>
      <c r="H121" s="50"/>
      <c r="I121" s="50"/>
      <c r="J121" s="50"/>
      <c r="K121" s="115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90"/>
      <c r="X121" s="90"/>
      <c r="Y121" s="90"/>
      <c r="Z121" s="90"/>
      <c r="AA121" s="90"/>
    </row>
    <row r="122">
      <c r="A122" s="112"/>
      <c r="B122" s="113"/>
      <c r="C122" s="50"/>
      <c r="D122" s="114"/>
      <c r="E122" s="50"/>
      <c r="F122" s="50"/>
      <c r="G122" s="50"/>
      <c r="H122" s="50"/>
      <c r="I122" s="50"/>
      <c r="J122" s="50"/>
      <c r="K122" s="115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90"/>
      <c r="X122" s="90"/>
      <c r="Y122" s="90"/>
      <c r="Z122" s="90"/>
      <c r="AA122" s="90"/>
    </row>
    <row r="123">
      <c r="A123" s="112"/>
      <c r="B123" s="113"/>
      <c r="C123" s="50"/>
      <c r="D123" s="114"/>
      <c r="E123" s="50"/>
      <c r="F123" s="50"/>
      <c r="G123" s="50"/>
      <c r="H123" s="50"/>
      <c r="I123" s="50"/>
      <c r="J123" s="50"/>
      <c r="K123" s="115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90"/>
      <c r="X123" s="90"/>
      <c r="Y123" s="90"/>
      <c r="Z123" s="90"/>
      <c r="AA123" s="90"/>
    </row>
    <row r="124">
      <c r="A124" s="112"/>
      <c r="B124" s="113"/>
      <c r="C124" s="50"/>
      <c r="D124" s="114"/>
      <c r="E124" s="50"/>
      <c r="F124" s="50"/>
      <c r="G124" s="50"/>
      <c r="H124" s="50"/>
      <c r="I124" s="50"/>
      <c r="J124" s="50"/>
      <c r="K124" s="115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90"/>
      <c r="X124" s="90"/>
      <c r="Y124" s="90"/>
      <c r="Z124" s="90"/>
      <c r="AA124" s="90"/>
    </row>
    <row r="125">
      <c r="A125" s="112"/>
      <c r="B125" s="113"/>
      <c r="C125" s="50"/>
      <c r="D125" s="114"/>
      <c r="E125" s="50"/>
      <c r="F125" s="50"/>
      <c r="G125" s="50"/>
      <c r="H125" s="50"/>
      <c r="I125" s="50"/>
      <c r="J125" s="50"/>
      <c r="K125" s="115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90"/>
      <c r="X125" s="90"/>
      <c r="Y125" s="90"/>
      <c r="Z125" s="90"/>
      <c r="AA125" s="90"/>
    </row>
    <row r="126">
      <c r="A126" s="112"/>
      <c r="B126" s="113"/>
      <c r="C126" s="50"/>
      <c r="D126" s="114"/>
      <c r="E126" s="50"/>
      <c r="F126" s="50"/>
      <c r="G126" s="50"/>
      <c r="H126" s="50"/>
      <c r="I126" s="50"/>
      <c r="J126" s="50"/>
      <c r="K126" s="115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90"/>
      <c r="X126" s="90"/>
      <c r="Y126" s="90"/>
      <c r="Z126" s="90"/>
      <c r="AA126" s="90"/>
    </row>
    <row r="127">
      <c r="A127" s="112"/>
      <c r="B127" s="113"/>
      <c r="C127" s="50"/>
      <c r="D127" s="114"/>
      <c r="E127" s="50"/>
      <c r="F127" s="50"/>
      <c r="G127" s="50"/>
      <c r="H127" s="50"/>
      <c r="I127" s="50"/>
      <c r="J127" s="50"/>
      <c r="K127" s="115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90"/>
      <c r="X127" s="90"/>
      <c r="Y127" s="90"/>
      <c r="Z127" s="90"/>
      <c r="AA127" s="90"/>
    </row>
    <row r="128">
      <c r="A128" s="112"/>
      <c r="B128" s="113"/>
      <c r="C128" s="50"/>
      <c r="D128" s="114"/>
      <c r="E128" s="50"/>
      <c r="F128" s="50"/>
      <c r="G128" s="50"/>
      <c r="H128" s="50"/>
      <c r="I128" s="50"/>
      <c r="J128" s="50"/>
      <c r="K128" s="115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90"/>
      <c r="X128" s="90"/>
      <c r="Y128" s="90"/>
      <c r="Z128" s="90"/>
      <c r="AA128" s="90"/>
    </row>
    <row r="129">
      <c r="A129" s="112"/>
      <c r="B129" s="113"/>
      <c r="C129" s="50"/>
      <c r="D129" s="114"/>
      <c r="E129" s="50"/>
      <c r="F129" s="50"/>
      <c r="G129" s="50"/>
      <c r="H129" s="50"/>
      <c r="I129" s="50"/>
      <c r="J129" s="50"/>
      <c r="K129" s="115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90"/>
      <c r="X129" s="90"/>
      <c r="Y129" s="90"/>
      <c r="Z129" s="90"/>
      <c r="AA129" s="90"/>
    </row>
    <row r="130">
      <c r="A130" s="112"/>
      <c r="B130" s="113"/>
      <c r="C130" s="50"/>
      <c r="D130" s="114"/>
      <c r="E130" s="50"/>
      <c r="F130" s="50"/>
      <c r="G130" s="50"/>
      <c r="H130" s="50"/>
      <c r="I130" s="50"/>
      <c r="J130" s="50"/>
      <c r="K130" s="115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90"/>
      <c r="X130" s="90"/>
      <c r="Y130" s="90"/>
      <c r="Z130" s="90"/>
      <c r="AA130" s="90"/>
    </row>
    <row r="131">
      <c r="A131" s="112"/>
      <c r="B131" s="113"/>
      <c r="C131" s="50"/>
      <c r="D131" s="114"/>
      <c r="E131" s="50"/>
      <c r="F131" s="50"/>
      <c r="G131" s="50"/>
      <c r="H131" s="50"/>
      <c r="I131" s="50"/>
      <c r="J131" s="50"/>
      <c r="K131" s="115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90"/>
      <c r="X131" s="90"/>
      <c r="Y131" s="90"/>
      <c r="Z131" s="90"/>
      <c r="AA131" s="90"/>
    </row>
    <row r="132">
      <c r="A132" s="112"/>
      <c r="B132" s="113"/>
      <c r="C132" s="50"/>
      <c r="D132" s="114"/>
      <c r="E132" s="50"/>
      <c r="F132" s="50"/>
      <c r="G132" s="50"/>
      <c r="H132" s="50"/>
      <c r="I132" s="50"/>
      <c r="J132" s="50"/>
      <c r="K132" s="115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90"/>
      <c r="X132" s="90"/>
      <c r="Y132" s="90"/>
      <c r="Z132" s="90"/>
      <c r="AA132" s="90"/>
    </row>
    <row r="133">
      <c r="A133" s="112"/>
      <c r="B133" s="116"/>
      <c r="C133" s="50"/>
      <c r="D133" s="50"/>
      <c r="E133" s="50"/>
      <c r="F133" s="50"/>
      <c r="G133" s="50"/>
      <c r="H133" s="50"/>
      <c r="I133" s="50"/>
      <c r="J133" s="50"/>
      <c r="K133" s="115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90"/>
      <c r="X133" s="90"/>
      <c r="Y133" s="90"/>
      <c r="Z133" s="90"/>
      <c r="AA133" s="90"/>
    </row>
    <row r="134">
      <c r="A134" s="112"/>
      <c r="B134" s="116"/>
      <c r="C134" s="50"/>
      <c r="D134" s="50"/>
      <c r="E134" s="50"/>
      <c r="F134" s="50"/>
      <c r="G134" s="50"/>
      <c r="H134" s="50"/>
      <c r="I134" s="50"/>
      <c r="J134" s="50"/>
      <c r="K134" s="115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90"/>
      <c r="X134" s="90"/>
      <c r="Y134" s="90"/>
      <c r="Z134" s="90"/>
      <c r="AA134" s="90"/>
    </row>
    <row r="135">
      <c r="A135" s="112"/>
      <c r="B135" s="116"/>
      <c r="C135" s="50"/>
      <c r="D135" s="50"/>
      <c r="E135" s="50"/>
      <c r="F135" s="50"/>
      <c r="G135" s="50"/>
      <c r="H135" s="50"/>
      <c r="I135" s="50"/>
      <c r="J135" s="50"/>
      <c r="K135" s="115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90"/>
      <c r="X135" s="90"/>
      <c r="Y135" s="90"/>
      <c r="Z135" s="90"/>
      <c r="AA135" s="90"/>
    </row>
    <row r="136">
      <c r="A136" s="112"/>
      <c r="B136" s="116"/>
      <c r="C136" s="50"/>
      <c r="D136" s="50"/>
      <c r="E136" s="50"/>
      <c r="F136" s="50"/>
      <c r="G136" s="50"/>
      <c r="H136" s="50"/>
      <c r="I136" s="50"/>
      <c r="J136" s="50"/>
      <c r="K136" s="115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90"/>
      <c r="X136" s="90"/>
      <c r="Y136" s="90"/>
      <c r="Z136" s="90"/>
      <c r="AA136" s="90"/>
    </row>
    <row r="137">
      <c r="A137" s="112"/>
      <c r="B137" s="116"/>
      <c r="C137" s="50"/>
      <c r="D137" s="50"/>
      <c r="E137" s="50"/>
      <c r="F137" s="50"/>
      <c r="G137" s="50"/>
      <c r="H137" s="50"/>
      <c r="I137" s="50"/>
      <c r="J137" s="50"/>
      <c r="K137" s="115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90"/>
      <c r="X137" s="90"/>
      <c r="Y137" s="90"/>
      <c r="Z137" s="90"/>
      <c r="AA137" s="90"/>
    </row>
    <row r="138">
      <c r="A138" s="112"/>
      <c r="B138" s="116"/>
      <c r="C138" s="50"/>
      <c r="D138" s="50"/>
      <c r="E138" s="50"/>
      <c r="F138" s="50"/>
      <c r="G138" s="50"/>
      <c r="H138" s="50"/>
      <c r="I138" s="50"/>
      <c r="J138" s="50"/>
      <c r="K138" s="115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90"/>
      <c r="X138" s="90"/>
      <c r="Y138" s="90"/>
      <c r="Z138" s="90"/>
      <c r="AA138" s="90"/>
    </row>
    <row r="139">
      <c r="A139" s="112"/>
      <c r="B139" s="116"/>
      <c r="C139" s="50"/>
      <c r="D139" s="50"/>
      <c r="E139" s="50"/>
      <c r="F139" s="50"/>
      <c r="G139" s="50"/>
      <c r="H139" s="50"/>
      <c r="I139" s="50"/>
      <c r="J139" s="50"/>
      <c r="K139" s="115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90"/>
      <c r="X139" s="90"/>
      <c r="Y139" s="90"/>
      <c r="Z139" s="90"/>
      <c r="AA139" s="90"/>
    </row>
    <row r="140">
      <c r="A140" s="112"/>
      <c r="B140" s="116"/>
      <c r="C140" s="50"/>
      <c r="D140" s="50"/>
      <c r="E140" s="50"/>
      <c r="F140" s="50"/>
      <c r="G140" s="50"/>
      <c r="H140" s="50"/>
      <c r="I140" s="50"/>
      <c r="J140" s="50"/>
      <c r="K140" s="115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90"/>
      <c r="X140" s="90"/>
      <c r="Y140" s="90"/>
      <c r="Z140" s="90"/>
      <c r="AA140" s="90"/>
    </row>
    <row r="141">
      <c r="A141" s="112"/>
      <c r="B141" s="116"/>
      <c r="C141" s="50"/>
      <c r="D141" s="50"/>
      <c r="E141" s="50"/>
      <c r="F141" s="50"/>
      <c r="G141" s="50"/>
      <c r="H141" s="50"/>
      <c r="I141" s="50"/>
      <c r="J141" s="50"/>
      <c r="K141" s="115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90"/>
      <c r="X141" s="90"/>
      <c r="Y141" s="90"/>
      <c r="Z141" s="90"/>
      <c r="AA141" s="90"/>
    </row>
  </sheetData>
  <mergeCells count="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P1"/>
    <mergeCell ref="Q1:Q2"/>
    <mergeCell ref="R1:R2"/>
    <mergeCell ref="S1:S2"/>
    <mergeCell ref="T1:T2"/>
    <mergeCell ref="U1:U2"/>
    <mergeCell ref="V1:V2"/>
    <mergeCell ref="Q3:Q4"/>
    <mergeCell ref="Q5:Q8"/>
    <mergeCell ref="Q9:Q10"/>
    <mergeCell ref="Q11:Q13"/>
    <mergeCell ref="Q15:Q16"/>
    <mergeCell ref="Q17:Q19"/>
    <mergeCell ref="Q20:Q22"/>
    <mergeCell ref="Q52:Q56"/>
    <mergeCell ref="Q57:Q58"/>
    <mergeCell ref="Q23:Q25"/>
    <mergeCell ref="Q26:Q28"/>
    <mergeCell ref="Q29:Q32"/>
    <mergeCell ref="Q36:Q37"/>
    <mergeCell ref="Q38:Q42"/>
    <mergeCell ref="Q44:Q47"/>
    <mergeCell ref="Q48:Q51"/>
  </mergeCells>
  <dataValidations>
    <dataValidation type="list" allowBlank="1" sqref="R3:R60">
      <formula1>"Action,IC,BRD,Ner,CV,CMS"</formula1>
    </dataValidation>
    <dataValidation type="list" allowBlank="1" sqref="S3:S60">
      <formula1>"Out of scope,Processing,Fixed,To be processed"</formula1>
    </dataValidation>
    <dataValidation type="list" allowBlank="1" sqref="Q44">
      <formula1>"Succeeded,Failed,Out of scope,Not sure,Trash"</formula1>
    </dataValidation>
    <dataValidation type="list" allowBlank="1" sqref="T3:T60">
      <formula1>"Ok,Not as expected,Not ok"</formula1>
    </dataValidation>
    <dataValidation type="list" allowBlank="1" sqref="Q3 Q5 Q9 Q11 Q14:Q15 Q17 Q20 Q23 Q26 Q29 Q33:Q36 Q38 Q43 Q48 Q52 Q57 O3:O60 Q59:Q60">
      <formula1>"Succeeded,As expected,Failed,Out of scope,Not sure,Trash"</formula1>
    </dataValidation>
  </dataValidations>
  <hyperlinks>
    <hyperlink r:id="rId1" ref="E4"/>
    <hyperlink r:id="rId2" ref="E7"/>
    <hyperlink r:id="rId3" ref="E15"/>
    <hyperlink r:id="rId4" ref="H15"/>
    <hyperlink r:id="rId5" ref="E18"/>
    <hyperlink r:id="rId6" ref="E23"/>
    <hyperlink r:id="rId7" ref="E28"/>
    <hyperlink r:id="rId8" ref="U35"/>
    <hyperlink r:id="rId9" ref="E40"/>
    <hyperlink r:id="rId10" ref="E44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43"/>
    <col customWidth="1" min="4" max="4" width="19.29"/>
    <col customWidth="1" min="5" max="5" width="27.0"/>
    <col customWidth="1" min="6" max="6" width="15.29"/>
    <col customWidth="1" min="7" max="8" width="18.29"/>
    <col customWidth="1" min="11" max="11" width="32.71"/>
    <col customWidth="1" min="12" max="12" width="26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7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50"/>
      <c r="X1" s="50"/>
      <c r="Y1" s="50"/>
      <c r="Z1" s="50"/>
      <c r="AA1" s="50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 t="s">
        <v>21</v>
      </c>
      <c r="P2" s="11" t="s">
        <v>22</v>
      </c>
      <c r="Q2" s="9"/>
      <c r="R2" s="9"/>
      <c r="S2" s="9"/>
      <c r="T2" s="9"/>
      <c r="U2" s="9"/>
      <c r="V2" s="9"/>
      <c r="W2" s="50"/>
      <c r="X2" s="50"/>
      <c r="Y2" s="50"/>
      <c r="Z2" s="50"/>
      <c r="AA2" s="50"/>
    </row>
    <row r="3" ht="27.75" customHeight="1">
      <c r="A3" s="12">
        <f t="shared" ref="A3:A41" si="1">if(left(D3,16)=left(D2,16),A2,A2+1)</f>
        <v>1</v>
      </c>
      <c r="B3" s="13" t="s">
        <v>23</v>
      </c>
      <c r="C3" s="118">
        <v>44042.9801183625</v>
      </c>
      <c r="D3" s="57" t="s">
        <v>418</v>
      </c>
      <c r="E3" s="58" t="s">
        <v>419</v>
      </c>
      <c r="F3" s="17" t="str">
        <f>IMAGE("https://minio.dev.ftech.ai/salebot-report-v1-de20ab19/655d7d63d2bd4e39fb4ad4a8cc66401745ee3506c7858ee5d5bd419f37905012.jpg")</f>
        <v/>
      </c>
      <c r="G3" s="59" t="s">
        <v>33</v>
      </c>
      <c r="H3" s="59" t="s">
        <v>420</v>
      </c>
      <c r="I3" s="59" t="s">
        <v>35</v>
      </c>
      <c r="J3" s="60" t="s">
        <v>36</v>
      </c>
      <c r="K3" s="59" t="s">
        <v>421</v>
      </c>
      <c r="L3" s="65" t="s">
        <v>422</v>
      </c>
      <c r="M3" s="65" t="s">
        <v>423</v>
      </c>
      <c r="N3" s="108"/>
      <c r="O3" s="91" t="s">
        <v>31</v>
      </c>
      <c r="P3" s="19"/>
      <c r="Q3" s="91" t="s">
        <v>31</v>
      </c>
      <c r="R3" s="19"/>
      <c r="S3" s="92"/>
      <c r="T3" s="92"/>
      <c r="U3" s="19"/>
      <c r="V3" s="92"/>
      <c r="W3" s="50"/>
      <c r="X3" s="50"/>
      <c r="Y3" s="50"/>
      <c r="Z3" s="50"/>
      <c r="AA3" s="50"/>
    </row>
    <row r="4" ht="27.75" customHeight="1">
      <c r="A4" s="12">
        <f t="shared" si="1"/>
        <v>1</v>
      </c>
      <c r="B4" s="13" t="s">
        <v>23</v>
      </c>
      <c r="C4" s="118">
        <v>44042.98014054413</v>
      </c>
      <c r="D4" s="57" t="s">
        <v>418</v>
      </c>
      <c r="E4" s="119" t="s">
        <v>424</v>
      </c>
      <c r="F4" s="17" t="str">
        <f>IMAGE("https://minio.dev.ftech.ai/salebot-report-v1-de20ab19/2b70e1b20ad2c0cdd708212df8eee78a185183a363a4f71a30f030ad1abe3f9e.jpg")</f>
        <v/>
      </c>
      <c r="G4" s="65" t="s">
        <v>66</v>
      </c>
      <c r="H4" s="65" t="s">
        <v>425</v>
      </c>
      <c r="I4" s="65" t="s">
        <v>68</v>
      </c>
      <c r="J4" s="108" t="s">
        <v>69</v>
      </c>
      <c r="K4" s="65" t="s">
        <v>37</v>
      </c>
      <c r="L4" s="65" t="s">
        <v>426</v>
      </c>
      <c r="M4" s="65" t="s">
        <v>427</v>
      </c>
      <c r="N4" s="108"/>
      <c r="O4" s="91" t="s">
        <v>31</v>
      </c>
      <c r="P4" s="92"/>
      <c r="Q4" s="91" t="s">
        <v>31</v>
      </c>
      <c r="R4" s="92"/>
      <c r="S4" s="92"/>
      <c r="T4" s="92"/>
      <c r="U4" s="92"/>
      <c r="V4" s="92"/>
      <c r="W4" s="50"/>
      <c r="X4" s="50"/>
      <c r="Y4" s="50"/>
      <c r="Z4" s="50"/>
      <c r="AA4" s="50"/>
    </row>
    <row r="5" ht="27.75" customHeight="1">
      <c r="A5" s="11">
        <f t="shared" si="1"/>
        <v>2</v>
      </c>
      <c r="B5" s="29" t="s">
        <v>23</v>
      </c>
      <c r="C5" s="120">
        <v>44042.96961337825</v>
      </c>
      <c r="D5" s="68" t="s">
        <v>428</v>
      </c>
      <c r="E5" s="72" t="s">
        <v>429</v>
      </c>
      <c r="F5" s="33" t="str">
        <f t="shared" ref="F5:F6" si="2">IMAGE("")</f>
        <v/>
      </c>
      <c r="G5" s="74" t="s">
        <v>113</v>
      </c>
      <c r="H5" s="74"/>
      <c r="I5" s="74" t="s">
        <v>27</v>
      </c>
      <c r="J5" s="111" t="s">
        <v>28</v>
      </c>
      <c r="K5" s="74" t="s">
        <v>430</v>
      </c>
      <c r="L5" s="111"/>
      <c r="M5" s="111"/>
      <c r="N5" s="111"/>
      <c r="O5" s="97" t="s">
        <v>30</v>
      </c>
      <c r="P5" s="98"/>
      <c r="Q5" s="97" t="s">
        <v>334</v>
      </c>
      <c r="R5" s="97"/>
      <c r="S5" s="98"/>
      <c r="T5" s="98"/>
      <c r="U5" s="98"/>
      <c r="V5" s="98"/>
      <c r="W5" s="50"/>
      <c r="X5" s="50"/>
      <c r="Y5" s="50"/>
      <c r="Z5" s="50"/>
      <c r="AA5" s="50"/>
    </row>
    <row r="6" ht="27.75" customHeight="1">
      <c r="A6" s="11">
        <f t="shared" si="1"/>
        <v>2</v>
      </c>
      <c r="B6" s="29" t="s">
        <v>23</v>
      </c>
      <c r="C6" s="120">
        <v>44042.96962069839</v>
      </c>
      <c r="D6" s="68" t="s">
        <v>428</v>
      </c>
      <c r="E6" s="72" t="s">
        <v>431</v>
      </c>
      <c r="F6" s="33" t="str">
        <f t="shared" si="2"/>
        <v/>
      </c>
      <c r="G6" s="74" t="s">
        <v>93</v>
      </c>
      <c r="H6" s="74" t="s">
        <v>432</v>
      </c>
      <c r="I6" s="74" t="s">
        <v>94</v>
      </c>
      <c r="J6" s="111" t="s">
        <v>36</v>
      </c>
      <c r="K6" s="74" t="s">
        <v>95</v>
      </c>
      <c r="L6" s="111"/>
      <c r="M6" s="111"/>
      <c r="N6" s="111"/>
      <c r="O6" s="97" t="s">
        <v>334</v>
      </c>
      <c r="P6" s="98"/>
      <c r="Q6" s="97" t="s">
        <v>334</v>
      </c>
      <c r="R6" s="97" t="s">
        <v>217</v>
      </c>
      <c r="S6" s="98"/>
      <c r="T6" s="98"/>
      <c r="U6" s="97" t="s">
        <v>433</v>
      </c>
      <c r="V6" s="98"/>
      <c r="W6" s="50"/>
      <c r="X6" s="50"/>
      <c r="Y6" s="50"/>
      <c r="Z6" s="50"/>
      <c r="AA6" s="50"/>
    </row>
    <row r="7" ht="66.0" customHeight="1">
      <c r="A7" s="12">
        <f t="shared" si="1"/>
        <v>3</v>
      </c>
      <c r="B7" s="13" t="s">
        <v>23</v>
      </c>
      <c r="C7" s="118">
        <v>44042.87145372395</v>
      </c>
      <c r="D7" s="57" t="s">
        <v>434</v>
      </c>
      <c r="E7" s="61" t="s">
        <v>435</v>
      </c>
      <c r="F7" s="17" t="str">
        <f>IMAGE("https://minio.dev.ftech.ai/salebot-report-v1-de20ab19/2fcf046dbf37f6393aa40d455632afc6e10a79d5445f2047183c0fa3f4646fa7.jpg")</f>
        <v/>
      </c>
      <c r="G7" s="65" t="s">
        <v>33</v>
      </c>
      <c r="H7" s="65" t="s">
        <v>436</v>
      </c>
      <c r="I7" s="65" t="s">
        <v>437</v>
      </c>
      <c r="J7" s="108" t="s">
        <v>438</v>
      </c>
      <c r="K7" s="65" t="s">
        <v>439</v>
      </c>
      <c r="L7" s="108"/>
      <c r="M7" s="65" t="s">
        <v>440</v>
      </c>
      <c r="N7" s="65" t="s">
        <v>54</v>
      </c>
      <c r="O7" s="91" t="s">
        <v>31</v>
      </c>
      <c r="P7" s="92"/>
      <c r="Q7" s="91" t="s">
        <v>31</v>
      </c>
      <c r="R7" s="92"/>
      <c r="S7" s="92"/>
      <c r="T7" s="92"/>
      <c r="U7" s="91" t="s">
        <v>441</v>
      </c>
      <c r="V7" s="92"/>
      <c r="W7" s="50"/>
      <c r="X7" s="50"/>
      <c r="Y7" s="50"/>
      <c r="Z7" s="50"/>
      <c r="AA7" s="50"/>
    </row>
    <row r="8" ht="27.75" customHeight="1">
      <c r="A8" s="11">
        <f t="shared" si="1"/>
        <v>4</v>
      </c>
      <c r="B8" s="29" t="s">
        <v>23</v>
      </c>
      <c r="C8" s="120">
        <v>44042.8261819093</v>
      </c>
      <c r="D8" s="68" t="s">
        <v>442</v>
      </c>
      <c r="E8" s="69" t="s">
        <v>25</v>
      </c>
      <c r="F8" s="33" t="str">
        <f>IMAGE("")</f>
        <v/>
      </c>
      <c r="G8" s="70" t="s">
        <v>26</v>
      </c>
      <c r="H8" s="70"/>
      <c r="I8" s="70" t="s">
        <v>27</v>
      </c>
      <c r="J8" s="71" t="s">
        <v>28</v>
      </c>
      <c r="K8" s="70" t="s">
        <v>443</v>
      </c>
      <c r="L8" s="71"/>
      <c r="M8" s="111"/>
      <c r="N8" s="111"/>
      <c r="O8" s="97" t="s">
        <v>30</v>
      </c>
      <c r="P8" s="98"/>
      <c r="Q8" s="97" t="s">
        <v>31</v>
      </c>
      <c r="R8" s="98"/>
      <c r="S8" s="98"/>
      <c r="T8" s="98"/>
      <c r="U8" s="35"/>
      <c r="V8" s="98"/>
      <c r="W8" s="50"/>
      <c r="X8" s="50"/>
      <c r="Y8" s="50"/>
      <c r="Z8" s="50"/>
      <c r="AA8" s="50"/>
    </row>
    <row r="9" ht="27.75" customHeight="1">
      <c r="A9" s="11">
        <f t="shared" si="1"/>
        <v>4</v>
      </c>
      <c r="B9" s="29" t="s">
        <v>23</v>
      </c>
      <c r="C9" s="120">
        <v>44042.82809881298</v>
      </c>
      <c r="D9" s="68" t="s">
        <v>442</v>
      </c>
      <c r="E9" s="69" t="s">
        <v>444</v>
      </c>
      <c r="F9" s="33" t="str">
        <f>IMAGE("https://minio.dev.ftech.ai/salebot-report-v1-de20ab19/c500dfa6e6fd2f1bae14abd29dffb6faa083bf74862697668769a397eb8caab4.jpg")</f>
        <v/>
      </c>
      <c r="G9" s="70" t="s">
        <v>93</v>
      </c>
      <c r="H9" s="74" t="s">
        <v>445</v>
      </c>
      <c r="I9" s="70" t="s">
        <v>234</v>
      </c>
      <c r="J9" s="71" t="s">
        <v>36</v>
      </c>
      <c r="K9" s="74" t="s">
        <v>235</v>
      </c>
      <c r="L9" s="111"/>
      <c r="M9" s="111"/>
      <c r="N9" s="111"/>
      <c r="O9" s="97" t="s">
        <v>31</v>
      </c>
      <c r="P9" s="98"/>
      <c r="Q9" s="97" t="s">
        <v>31</v>
      </c>
      <c r="R9" s="98"/>
      <c r="S9" s="98"/>
      <c r="T9" s="98"/>
      <c r="U9" s="97"/>
      <c r="V9" s="98"/>
      <c r="W9" s="50"/>
      <c r="X9" s="50"/>
      <c r="Y9" s="50"/>
      <c r="Z9" s="50"/>
      <c r="AA9" s="50"/>
    </row>
    <row r="10" ht="27.75" customHeight="1">
      <c r="A10" s="11">
        <f t="shared" si="1"/>
        <v>4</v>
      </c>
      <c r="B10" s="29" t="s">
        <v>23</v>
      </c>
      <c r="C10" s="120">
        <v>44042.828129958</v>
      </c>
      <c r="D10" s="68" t="s">
        <v>442</v>
      </c>
      <c r="E10" s="72" t="s">
        <v>446</v>
      </c>
      <c r="F10" s="33" t="str">
        <f t="shared" ref="F10:F11" si="3">IMAGE("")</f>
        <v/>
      </c>
      <c r="G10" s="74" t="s">
        <v>33</v>
      </c>
      <c r="H10" s="74" t="s">
        <v>447</v>
      </c>
      <c r="I10" s="74" t="s">
        <v>35</v>
      </c>
      <c r="J10" s="111" t="s">
        <v>36</v>
      </c>
      <c r="K10" s="74" t="s">
        <v>70</v>
      </c>
      <c r="L10" s="74" t="s">
        <v>448</v>
      </c>
      <c r="M10" s="74" t="s">
        <v>449</v>
      </c>
      <c r="N10" s="111"/>
      <c r="O10" s="97" t="s">
        <v>31</v>
      </c>
      <c r="P10" s="98"/>
      <c r="Q10" s="97" t="s">
        <v>31</v>
      </c>
      <c r="R10" s="97" t="s">
        <v>217</v>
      </c>
      <c r="S10" s="98"/>
      <c r="T10" s="98"/>
      <c r="U10" s="97" t="s">
        <v>450</v>
      </c>
      <c r="V10" s="98"/>
      <c r="W10" s="50"/>
      <c r="X10" s="50"/>
      <c r="Y10" s="50"/>
      <c r="Z10" s="50"/>
      <c r="AA10" s="50"/>
    </row>
    <row r="11" ht="27.75" customHeight="1">
      <c r="A11" s="12">
        <f t="shared" si="1"/>
        <v>5</v>
      </c>
      <c r="B11" s="13" t="s">
        <v>23</v>
      </c>
      <c r="C11" s="118">
        <v>44042.8154531998</v>
      </c>
      <c r="D11" s="57" t="s">
        <v>451</v>
      </c>
      <c r="E11" s="61" t="s">
        <v>25</v>
      </c>
      <c r="F11" s="17" t="str">
        <f t="shared" si="3"/>
        <v/>
      </c>
      <c r="G11" s="65" t="s">
        <v>26</v>
      </c>
      <c r="H11" s="65"/>
      <c r="I11" s="65" t="s">
        <v>27</v>
      </c>
      <c r="J11" s="108" t="s">
        <v>28</v>
      </c>
      <c r="K11" s="65" t="s">
        <v>452</v>
      </c>
      <c r="L11" s="108"/>
      <c r="M11" s="108"/>
      <c r="N11" s="108"/>
      <c r="O11" s="91" t="s">
        <v>30</v>
      </c>
      <c r="P11" s="92"/>
      <c r="Q11" s="91" t="s">
        <v>30</v>
      </c>
      <c r="R11" s="92"/>
      <c r="S11" s="92"/>
      <c r="T11" s="92"/>
      <c r="U11" s="92"/>
      <c r="V11" s="92"/>
      <c r="W11" s="50"/>
      <c r="X11" s="50"/>
      <c r="Y11" s="50"/>
      <c r="Z11" s="50"/>
      <c r="AA11" s="50"/>
    </row>
    <row r="12" ht="27.75" customHeight="1">
      <c r="A12" s="12">
        <f t="shared" si="1"/>
        <v>5</v>
      </c>
      <c r="B12" s="13" t="s">
        <v>23</v>
      </c>
      <c r="C12" s="118">
        <v>44042.81559349493</v>
      </c>
      <c r="D12" s="57" t="s">
        <v>451</v>
      </c>
      <c r="E12" s="121" t="s">
        <v>453</v>
      </c>
      <c r="F12" s="17" t="str">
        <f>IMAGE("https://minio.dev.ftech.ai/salebot-report-v1-de20ab19/ae5cee5ef5ca6404c2571da849d03287698e5de1b0f7089d898afed96cebac6d.jpg")</f>
        <v/>
      </c>
      <c r="G12" s="65" t="s">
        <v>33</v>
      </c>
      <c r="H12" s="65" t="s">
        <v>454</v>
      </c>
      <c r="I12" s="65" t="s">
        <v>35</v>
      </c>
      <c r="J12" s="108" t="s">
        <v>36</v>
      </c>
      <c r="K12" s="65" t="s">
        <v>37</v>
      </c>
      <c r="L12" s="65" t="s">
        <v>455</v>
      </c>
      <c r="M12" s="65" t="s">
        <v>456</v>
      </c>
      <c r="N12" s="108"/>
      <c r="O12" s="91" t="s">
        <v>30</v>
      </c>
      <c r="P12" s="92"/>
      <c r="Q12" s="91" t="s">
        <v>30</v>
      </c>
      <c r="R12" s="91"/>
      <c r="S12" s="92"/>
      <c r="T12" s="22"/>
      <c r="U12" s="91" t="s">
        <v>457</v>
      </c>
      <c r="V12" s="92"/>
      <c r="W12" s="50"/>
      <c r="X12" s="50"/>
      <c r="Y12" s="50"/>
      <c r="Z12" s="50"/>
      <c r="AA12" s="50"/>
    </row>
    <row r="13" ht="27.75" customHeight="1">
      <c r="A13" s="12">
        <f t="shared" si="1"/>
        <v>5</v>
      </c>
      <c r="B13" s="13" t="s">
        <v>23</v>
      </c>
      <c r="C13" s="118">
        <v>44042.81560135393</v>
      </c>
      <c r="D13" s="57" t="s">
        <v>451</v>
      </c>
      <c r="E13" s="58" t="s">
        <v>458</v>
      </c>
      <c r="F13" s="17" t="str">
        <f t="shared" ref="F13:F14" si="4">IMAGE("")</f>
        <v/>
      </c>
      <c r="G13" s="65" t="s">
        <v>93</v>
      </c>
      <c r="H13" s="65"/>
      <c r="I13" s="65" t="s">
        <v>94</v>
      </c>
      <c r="J13" s="108" t="s">
        <v>36</v>
      </c>
      <c r="K13" s="65" t="s">
        <v>95</v>
      </c>
      <c r="L13" s="108"/>
      <c r="M13" s="108"/>
      <c r="N13" s="108"/>
      <c r="O13" s="91" t="s">
        <v>30</v>
      </c>
      <c r="P13" s="92"/>
      <c r="Q13" s="91" t="s">
        <v>30</v>
      </c>
      <c r="R13" s="92"/>
      <c r="S13" s="92"/>
      <c r="T13" s="22"/>
      <c r="U13" s="92"/>
      <c r="V13" s="92"/>
      <c r="W13" s="50"/>
      <c r="X13" s="50"/>
      <c r="Y13" s="50"/>
      <c r="Z13" s="50"/>
      <c r="AA13" s="50"/>
    </row>
    <row r="14" ht="27.75" customHeight="1">
      <c r="A14" s="11">
        <f t="shared" si="1"/>
        <v>6</v>
      </c>
      <c r="B14" s="29" t="s">
        <v>23</v>
      </c>
      <c r="C14" s="120">
        <v>44042.68283457887</v>
      </c>
      <c r="D14" s="68" t="s">
        <v>459</v>
      </c>
      <c r="E14" s="72" t="s">
        <v>460</v>
      </c>
      <c r="F14" s="33" t="str">
        <f t="shared" si="4"/>
        <v/>
      </c>
      <c r="G14" s="74" t="s">
        <v>33</v>
      </c>
      <c r="H14" s="74" t="s">
        <v>461</v>
      </c>
      <c r="I14" s="74" t="s">
        <v>43</v>
      </c>
      <c r="J14" s="111" t="s">
        <v>44</v>
      </c>
      <c r="K14" s="74" t="s">
        <v>45</v>
      </c>
      <c r="L14" s="111"/>
      <c r="M14" s="111"/>
      <c r="N14" s="111"/>
      <c r="O14" s="36" t="s">
        <v>462</v>
      </c>
      <c r="P14" s="98"/>
      <c r="Q14" s="97" t="s">
        <v>462</v>
      </c>
      <c r="R14" s="98"/>
      <c r="S14" s="98"/>
      <c r="T14" s="37"/>
      <c r="U14" s="97" t="s">
        <v>463</v>
      </c>
      <c r="V14" s="98"/>
      <c r="W14" s="50"/>
      <c r="X14" s="50"/>
      <c r="Y14" s="50"/>
      <c r="Z14" s="50"/>
      <c r="AA14" s="50"/>
    </row>
    <row r="15" ht="27.75" customHeight="1">
      <c r="A15" s="12">
        <f t="shared" si="1"/>
        <v>7</v>
      </c>
      <c r="B15" s="13" t="s">
        <v>23</v>
      </c>
      <c r="C15" s="118">
        <v>44042.66262166049</v>
      </c>
      <c r="D15" s="57" t="s">
        <v>464</v>
      </c>
      <c r="E15" s="61" t="s">
        <v>465</v>
      </c>
      <c r="F15" s="17" t="str">
        <f>IMAGE("https://minio.dev.ftech.ai/salebot-report-v1-de20ab19/55f0af5984fb6e02483695b1fe65e772d4aa2730bf3652bb89d4e1d482fd6397.jpg")</f>
        <v/>
      </c>
      <c r="G15" s="65" t="s">
        <v>33</v>
      </c>
      <c r="H15" s="65" t="s">
        <v>466</v>
      </c>
      <c r="I15" s="65" t="s">
        <v>35</v>
      </c>
      <c r="J15" s="108" t="s">
        <v>36</v>
      </c>
      <c r="K15" s="65" t="s">
        <v>37</v>
      </c>
      <c r="L15" s="65" t="s">
        <v>426</v>
      </c>
      <c r="M15" s="65" t="s">
        <v>427</v>
      </c>
      <c r="N15" s="108"/>
      <c r="O15" s="91" t="s">
        <v>334</v>
      </c>
      <c r="P15" s="92"/>
      <c r="Q15" s="91" t="s">
        <v>334</v>
      </c>
      <c r="R15" s="92"/>
      <c r="S15" s="92"/>
      <c r="T15" s="22"/>
      <c r="U15" s="91" t="s">
        <v>467</v>
      </c>
      <c r="V15" s="92"/>
      <c r="W15" s="50"/>
      <c r="X15" s="50"/>
      <c r="Y15" s="50"/>
      <c r="Z15" s="50"/>
      <c r="AA15" s="50"/>
    </row>
    <row r="16" ht="27.75" customHeight="1">
      <c r="A16" s="11">
        <f t="shared" si="1"/>
        <v>8</v>
      </c>
      <c r="B16" s="29" t="s">
        <v>23</v>
      </c>
      <c r="C16" s="120">
        <v>44042.61477538823</v>
      </c>
      <c r="D16" s="68" t="s">
        <v>468</v>
      </c>
      <c r="E16" s="72" t="s">
        <v>25</v>
      </c>
      <c r="F16" s="33" t="str">
        <f t="shared" ref="F16:F18" si="5">IMAGE("")</f>
        <v/>
      </c>
      <c r="G16" s="74" t="s">
        <v>26</v>
      </c>
      <c r="H16" s="74"/>
      <c r="I16" s="74" t="s">
        <v>27</v>
      </c>
      <c r="J16" s="111" t="s">
        <v>28</v>
      </c>
      <c r="K16" s="74" t="s">
        <v>469</v>
      </c>
      <c r="L16" s="111"/>
      <c r="M16" s="111"/>
      <c r="N16" s="111"/>
      <c r="O16" s="97" t="s">
        <v>86</v>
      </c>
      <c r="P16" s="98"/>
      <c r="Q16" s="97" t="s">
        <v>86</v>
      </c>
      <c r="R16" s="98"/>
      <c r="S16" s="98"/>
      <c r="T16" s="37"/>
      <c r="U16" s="97" t="s">
        <v>470</v>
      </c>
      <c r="V16" s="98"/>
      <c r="W16" s="50"/>
      <c r="X16" s="50"/>
      <c r="Y16" s="50"/>
      <c r="Z16" s="50"/>
      <c r="AA16" s="50"/>
    </row>
    <row r="17" ht="27.75" customHeight="1">
      <c r="A17" s="11">
        <f t="shared" si="1"/>
        <v>8</v>
      </c>
      <c r="B17" s="29" t="s">
        <v>23</v>
      </c>
      <c r="C17" s="120">
        <v>44042.6149850736</v>
      </c>
      <c r="D17" s="68" t="s">
        <v>468</v>
      </c>
      <c r="E17" s="72" t="s">
        <v>471</v>
      </c>
      <c r="F17" s="33" t="str">
        <f t="shared" si="5"/>
        <v/>
      </c>
      <c r="G17" s="74" t="s">
        <v>33</v>
      </c>
      <c r="H17" s="74" t="s">
        <v>472</v>
      </c>
      <c r="I17" s="74" t="s">
        <v>84</v>
      </c>
      <c r="J17" s="111" t="s">
        <v>51</v>
      </c>
      <c r="K17" s="111"/>
      <c r="L17" s="74" t="s">
        <v>473</v>
      </c>
      <c r="M17" s="111"/>
      <c r="N17" s="111"/>
      <c r="O17" s="97" t="s">
        <v>86</v>
      </c>
      <c r="P17" s="98"/>
      <c r="Q17" s="97" t="s">
        <v>86</v>
      </c>
      <c r="R17" s="98"/>
      <c r="S17" s="98"/>
      <c r="T17" s="98"/>
      <c r="U17" s="97"/>
      <c r="V17" s="98"/>
      <c r="W17" s="50"/>
      <c r="X17" s="50"/>
      <c r="Y17" s="50"/>
      <c r="Z17" s="50"/>
      <c r="AA17" s="50"/>
    </row>
    <row r="18" ht="27.75" customHeight="1">
      <c r="A18" s="11">
        <f t="shared" si="1"/>
        <v>8</v>
      </c>
      <c r="B18" s="29" t="s">
        <v>23</v>
      </c>
      <c r="C18" s="120">
        <v>44042.61499806169</v>
      </c>
      <c r="D18" s="68" t="s">
        <v>468</v>
      </c>
      <c r="E18" s="69" t="s">
        <v>474</v>
      </c>
      <c r="F18" s="33" t="str">
        <f t="shared" si="5"/>
        <v/>
      </c>
      <c r="G18" s="74" t="s">
        <v>33</v>
      </c>
      <c r="H18" s="74" t="s">
        <v>475</v>
      </c>
      <c r="I18" s="74" t="s">
        <v>43</v>
      </c>
      <c r="J18" s="111" t="s">
        <v>44</v>
      </c>
      <c r="K18" s="74" t="s">
        <v>45</v>
      </c>
      <c r="L18" s="111"/>
      <c r="M18" s="111"/>
      <c r="N18" s="74" t="s">
        <v>204</v>
      </c>
      <c r="O18" s="97" t="s">
        <v>86</v>
      </c>
      <c r="P18" s="98"/>
      <c r="Q18" s="97" t="s">
        <v>86</v>
      </c>
      <c r="R18" s="98"/>
      <c r="S18" s="98"/>
      <c r="T18" s="98"/>
      <c r="U18" s="98"/>
      <c r="V18" s="98"/>
      <c r="W18" s="50"/>
      <c r="X18" s="50"/>
      <c r="Y18" s="50"/>
      <c r="Z18" s="50"/>
      <c r="AA18" s="50"/>
    </row>
    <row r="19" ht="27.75" customHeight="1">
      <c r="A19" s="12">
        <f t="shared" si="1"/>
        <v>9</v>
      </c>
      <c r="B19" s="13" t="s">
        <v>23</v>
      </c>
      <c r="C19" s="118">
        <v>44042.60382773767</v>
      </c>
      <c r="D19" s="57" t="s">
        <v>476</v>
      </c>
      <c r="E19" s="121" t="s">
        <v>477</v>
      </c>
      <c r="F19" s="17" t="str">
        <f>IMAGE("https://minio.dev.ftech.ai/salebot-report-v1-de20ab19/08a86131b10ef14dfc4b8bec44b04892f1192cd5419e68549c191eb3651222a7.jpg")</f>
        <v/>
      </c>
      <c r="G19" s="65" t="s">
        <v>33</v>
      </c>
      <c r="H19" s="65" t="s">
        <v>478</v>
      </c>
      <c r="I19" s="65" t="s">
        <v>35</v>
      </c>
      <c r="J19" s="108" t="s">
        <v>36</v>
      </c>
      <c r="K19" s="65" t="s">
        <v>421</v>
      </c>
      <c r="L19" s="65" t="s">
        <v>422</v>
      </c>
      <c r="M19" s="65" t="s">
        <v>423</v>
      </c>
      <c r="N19" s="108"/>
      <c r="O19" s="21" t="s">
        <v>30</v>
      </c>
      <c r="P19" s="92"/>
      <c r="Q19" s="91" t="s">
        <v>31</v>
      </c>
      <c r="R19" s="92"/>
      <c r="S19" s="92"/>
      <c r="T19" s="92"/>
      <c r="U19" s="91" t="s">
        <v>479</v>
      </c>
      <c r="V19" s="92"/>
      <c r="W19" s="50"/>
      <c r="X19" s="50"/>
      <c r="Y19" s="50"/>
      <c r="Z19" s="50"/>
      <c r="AA19" s="50"/>
    </row>
    <row r="20" ht="27.75" customHeight="1">
      <c r="A20" s="12">
        <f t="shared" si="1"/>
        <v>9</v>
      </c>
      <c r="B20" s="13" t="s">
        <v>23</v>
      </c>
      <c r="C20" s="118">
        <v>44042.60383525019</v>
      </c>
      <c r="D20" s="57" t="s">
        <v>476</v>
      </c>
      <c r="E20" s="61" t="s">
        <v>480</v>
      </c>
      <c r="F20" s="17" t="str">
        <f t="shared" ref="F20:F21" si="6">IMAGE("")</f>
        <v/>
      </c>
      <c r="G20" s="65" t="s">
        <v>93</v>
      </c>
      <c r="H20" s="65"/>
      <c r="I20" s="65" t="s">
        <v>94</v>
      </c>
      <c r="J20" s="108" t="s">
        <v>36</v>
      </c>
      <c r="K20" s="65" t="s">
        <v>95</v>
      </c>
      <c r="L20" s="108"/>
      <c r="M20" s="108"/>
      <c r="N20" s="108"/>
      <c r="O20" s="21" t="s">
        <v>31</v>
      </c>
      <c r="P20" s="92"/>
      <c r="Q20" s="91" t="s">
        <v>31</v>
      </c>
      <c r="R20" s="92"/>
      <c r="S20" s="92"/>
      <c r="T20" s="92"/>
      <c r="U20" s="92"/>
      <c r="V20" s="92"/>
      <c r="W20" s="50"/>
      <c r="X20" s="50"/>
      <c r="Y20" s="50"/>
      <c r="Z20" s="50"/>
      <c r="AA20" s="50"/>
    </row>
    <row r="21" ht="27.75" customHeight="1">
      <c r="A21" s="11">
        <f t="shared" si="1"/>
        <v>10</v>
      </c>
      <c r="B21" s="29" t="s">
        <v>23</v>
      </c>
      <c r="C21" s="120">
        <v>44042.55234518891</v>
      </c>
      <c r="D21" s="68" t="s">
        <v>481</v>
      </c>
      <c r="E21" s="72" t="s">
        <v>25</v>
      </c>
      <c r="F21" s="33" t="str">
        <f t="shared" si="6"/>
        <v/>
      </c>
      <c r="G21" s="74" t="s">
        <v>26</v>
      </c>
      <c r="H21" s="74"/>
      <c r="I21" s="74" t="s">
        <v>27</v>
      </c>
      <c r="J21" s="111" t="s">
        <v>28</v>
      </c>
      <c r="K21" s="74"/>
      <c r="L21" s="111"/>
      <c r="M21" s="111"/>
      <c r="N21" s="111"/>
      <c r="O21" s="97" t="s">
        <v>462</v>
      </c>
      <c r="P21" s="98"/>
      <c r="Q21" s="97" t="s">
        <v>462</v>
      </c>
      <c r="R21" s="98"/>
      <c r="S21" s="98"/>
      <c r="T21" s="98"/>
      <c r="U21" s="97" t="s">
        <v>482</v>
      </c>
      <c r="V21" s="98"/>
      <c r="W21" s="50"/>
      <c r="X21" s="50"/>
      <c r="Y21" s="50"/>
      <c r="Z21" s="50"/>
      <c r="AA21" s="50"/>
    </row>
    <row r="22" ht="27.75" customHeight="1">
      <c r="A22" s="11">
        <f t="shared" si="1"/>
        <v>10</v>
      </c>
      <c r="B22" s="29" t="s">
        <v>23</v>
      </c>
      <c r="C22" s="120">
        <v>44042.55237540271</v>
      </c>
      <c r="D22" s="68" t="s">
        <v>481</v>
      </c>
      <c r="E22" s="122" t="s">
        <v>483</v>
      </c>
      <c r="F22" s="33" t="str">
        <f>IMAGE("https://minio.dev.ftech.ai/salebot-report-v1-de20ab19/f70a507464d5e9f82c88c68fa892e0852b35c58e9cff1cba09c5883b15659001.jpg")</f>
        <v/>
      </c>
      <c r="G22" s="74" t="s">
        <v>33</v>
      </c>
      <c r="H22" s="74" t="s">
        <v>484</v>
      </c>
      <c r="I22" s="74" t="s">
        <v>35</v>
      </c>
      <c r="J22" s="111" t="s">
        <v>36</v>
      </c>
      <c r="K22" s="74" t="s">
        <v>37</v>
      </c>
      <c r="L22" s="74" t="s">
        <v>485</v>
      </c>
      <c r="M22" s="74" t="s">
        <v>486</v>
      </c>
      <c r="N22" s="111"/>
      <c r="O22" s="97" t="s">
        <v>462</v>
      </c>
      <c r="P22" s="98"/>
      <c r="Q22" s="97" t="s">
        <v>462</v>
      </c>
      <c r="R22" s="97" t="s">
        <v>217</v>
      </c>
      <c r="S22" s="98"/>
      <c r="T22" s="98"/>
      <c r="U22" s="97" t="s">
        <v>487</v>
      </c>
      <c r="V22" s="98"/>
      <c r="W22" s="50"/>
      <c r="X22" s="50"/>
      <c r="Y22" s="50"/>
      <c r="Z22" s="50"/>
      <c r="AA22" s="50"/>
    </row>
    <row r="23" ht="27.75" customHeight="1">
      <c r="A23" s="12">
        <f t="shared" si="1"/>
        <v>11</v>
      </c>
      <c r="B23" s="13" t="s">
        <v>23</v>
      </c>
      <c r="C23" s="118">
        <v>44042.49941275787</v>
      </c>
      <c r="D23" s="57" t="s">
        <v>488</v>
      </c>
      <c r="E23" s="61" t="s">
        <v>25</v>
      </c>
      <c r="F23" s="17" t="str">
        <f>IMAGE("")</f>
        <v/>
      </c>
      <c r="G23" s="65" t="s">
        <v>26</v>
      </c>
      <c r="H23" s="65"/>
      <c r="I23" s="65" t="s">
        <v>27</v>
      </c>
      <c r="J23" s="108" t="s">
        <v>28</v>
      </c>
      <c r="K23" s="65" t="s">
        <v>489</v>
      </c>
      <c r="L23" s="108"/>
      <c r="M23" s="108"/>
      <c r="N23" s="108"/>
      <c r="O23" s="91" t="s">
        <v>30</v>
      </c>
      <c r="P23" s="92"/>
      <c r="Q23" s="93" t="s">
        <v>31</v>
      </c>
      <c r="R23" s="92"/>
      <c r="S23" s="92"/>
      <c r="T23" s="92"/>
      <c r="U23" s="93" t="s">
        <v>490</v>
      </c>
      <c r="V23" s="92"/>
      <c r="W23" s="50"/>
      <c r="X23" s="50"/>
      <c r="Y23" s="50"/>
      <c r="Z23" s="50"/>
      <c r="AA23" s="50"/>
    </row>
    <row r="24" ht="27.75" customHeight="1">
      <c r="A24" s="12">
        <f t="shared" si="1"/>
        <v>11</v>
      </c>
      <c r="B24" s="13" t="s">
        <v>23</v>
      </c>
      <c r="C24" s="118">
        <v>44042.49956288235</v>
      </c>
      <c r="D24" s="57" t="s">
        <v>488</v>
      </c>
      <c r="E24" s="119" t="s">
        <v>491</v>
      </c>
      <c r="F24" s="17" t="str">
        <f>IMAGE("https://minio.dev.ftech.ai/salebot-report-v1-de20ab19/c2f28a0a3913bdc0e298c6c9a7ebd7ef946712da4171142b27cd7842b2bbe514.jpg")</f>
        <v/>
      </c>
      <c r="G24" s="65" t="s">
        <v>66</v>
      </c>
      <c r="H24" s="65" t="s">
        <v>492</v>
      </c>
      <c r="I24" s="65" t="s">
        <v>234</v>
      </c>
      <c r="J24" s="108" t="s">
        <v>178</v>
      </c>
      <c r="K24" s="65" t="s">
        <v>235</v>
      </c>
      <c r="L24" s="108"/>
      <c r="M24" s="108"/>
      <c r="N24" s="108"/>
      <c r="O24" s="91" t="s">
        <v>31</v>
      </c>
      <c r="P24" s="92"/>
      <c r="Q24" s="27"/>
      <c r="R24" s="92"/>
      <c r="S24" s="92"/>
      <c r="T24" s="92"/>
      <c r="U24" s="27"/>
      <c r="V24" s="92"/>
      <c r="W24" s="50"/>
      <c r="X24" s="50"/>
      <c r="Y24" s="50"/>
      <c r="Z24" s="50"/>
      <c r="AA24" s="50"/>
    </row>
    <row r="25" ht="27.75" customHeight="1">
      <c r="A25" s="12">
        <f t="shared" si="1"/>
        <v>11</v>
      </c>
      <c r="B25" s="13" t="s">
        <v>23</v>
      </c>
      <c r="C25" s="118">
        <v>44042.50007456246</v>
      </c>
      <c r="D25" s="57" t="s">
        <v>488</v>
      </c>
      <c r="E25" s="61" t="s">
        <v>493</v>
      </c>
      <c r="F25" s="17" t="str">
        <f t="shared" ref="F25:F26" si="7">IMAGE("")</f>
        <v/>
      </c>
      <c r="G25" s="65" t="s">
        <v>33</v>
      </c>
      <c r="H25" s="65" t="s">
        <v>494</v>
      </c>
      <c r="I25" s="65" t="s">
        <v>35</v>
      </c>
      <c r="J25" s="108" t="s">
        <v>36</v>
      </c>
      <c r="K25" s="65" t="s">
        <v>37</v>
      </c>
      <c r="L25" s="65" t="s">
        <v>495</v>
      </c>
      <c r="M25" s="65" t="s">
        <v>496</v>
      </c>
      <c r="N25" s="108"/>
      <c r="O25" s="91" t="s">
        <v>31</v>
      </c>
      <c r="P25" s="92"/>
      <c r="Q25" s="27"/>
      <c r="R25" s="92"/>
      <c r="S25" s="92"/>
      <c r="T25" s="92"/>
      <c r="U25" s="27"/>
      <c r="V25" s="92"/>
      <c r="W25" s="50"/>
      <c r="X25" s="50"/>
      <c r="Y25" s="50"/>
      <c r="Z25" s="50"/>
      <c r="AA25" s="50"/>
    </row>
    <row r="26" ht="27.75" customHeight="1">
      <c r="A26" s="12">
        <f t="shared" si="1"/>
        <v>11</v>
      </c>
      <c r="B26" s="13" t="s">
        <v>23</v>
      </c>
      <c r="C26" s="118">
        <v>44042.50008568067</v>
      </c>
      <c r="D26" s="57" t="s">
        <v>488</v>
      </c>
      <c r="E26" s="61" t="s">
        <v>497</v>
      </c>
      <c r="F26" s="17" t="str">
        <f t="shared" si="7"/>
        <v/>
      </c>
      <c r="G26" s="65" t="s">
        <v>33</v>
      </c>
      <c r="H26" s="65" t="s">
        <v>498</v>
      </c>
      <c r="I26" s="65" t="s">
        <v>43</v>
      </c>
      <c r="J26" s="108" t="s">
        <v>44</v>
      </c>
      <c r="K26" s="65" t="s">
        <v>45</v>
      </c>
      <c r="L26" s="108"/>
      <c r="M26" s="108"/>
      <c r="N26" s="108"/>
      <c r="O26" s="91" t="s">
        <v>30</v>
      </c>
      <c r="P26" s="92"/>
      <c r="Q26" s="9"/>
      <c r="R26" s="92"/>
      <c r="S26" s="92"/>
      <c r="T26" s="92"/>
      <c r="U26" s="9"/>
      <c r="V26" s="92"/>
      <c r="W26" s="50"/>
      <c r="X26" s="50"/>
      <c r="Y26" s="50"/>
      <c r="Z26" s="50"/>
      <c r="AA26" s="50"/>
    </row>
    <row r="27" ht="27.75" customHeight="1">
      <c r="A27" s="11">
        <f t="shared" si="1"/>
        <v>12</v>
      </c>
      <c r="B27" s="29" t="s">
        <v>23</v>
      </c>
      <c r="C27" s="120">
        <v>44042.48031496338</v>
      </c>
      <c r="D27" s="68" t="s">
        <v>499</v>
      </c>
      <c r="E27" s="72" t="s">
        <v>500</v>
      </c>
      <c r="F27" s="33" t="str">
        <f>IMAGE("https://minio.dev.ftech.ai/salebot-report-v1-de20ab19/0c3c31748f01fb818b670f113bc62079b3f6df9eb80900386af8dea74413b185.jpg")</f>
        <v/>
      </c>
      <c r="G27" s="74" t="s">
        <v>33</v>
      </c>
      <c r="H27" s="74" t="s">
        <v>501</v>
      </c>
      <c r="I27" s="74" t="s">
        <v>35</v>
      </c>
      <c r="J27" s="111" t="s">
        <v>36</v>
      </c>
      <c r="K27" s="74" t="s">
        <v>37</v>
      </c>
      <c r="L27" s="74" t="s">
        <v>502</v>
      </c>
      <c r="M27" s="74" t="s">
        <v>503</v>
      </c>
      <c r="N27" s="111"/>
      <c r="O27" s="97" t="s">
        <v>31</v>
      </c>
      <c r="P27" s="98"/>
      <c r="Q27" s="97" t="s">
        <v>31</v>
      </c>
      <c r="R27" s="98"/>
      <c r="S27" s="98"/>
      <c r="T27" s="98"/>
      <c r="U27" s="98"/>
      <c r="V27" s="98"/>
      <c r="W27" s="50"/>
      <c r="X27" s="50"/>
      <c r="Y27" s="50"/>
      <c r="Z27" s="50"/>
      <c r="AA27" s="50"/>
    </row>
    <row r="28" ht="27.75" customHeight="1">
      <c r="A28" s="12">
        <f t="shared" si="1"/>
        <v>13</v>
      </c>
      <c r="B28" s="13" t="s">
        <v>23</v>
      </c>
      <c r="C28" s="118">
        <v>44042.47352927396</v>
      </c>
      <c r="D28" s="57" t="s">
        <v>504</v>
      </c>
      <c r="E28" s="61" t="s">
        <v>505</v>
      </c>
      <c r="F28" s="17" t="str">
        <f t="shared" ref="F28:F29" si="8">IMAGE("https://minio.dev.ftech.ai/salebot-report-v1-de20ab19/0560b01de099a6fc4833238583873b4df547f449b2e405090db7b1d4da7144cc.png")</f>
        <v/>
      </c>
      <c r="G28" s="65" t="s">
        <v>33</v>
      </c>
      <c r="H28" s="65" t="s">
        <v>506</v>
      </c>
      <c r="I28" s="65" t="s">
        <v>35</v>
      </c>
      <c r="J28" s="108" t="s">
        <v>36</v>
      </c>
      <c r="K28" s="65" t="s">
        <v>37</v>
      </c>
      <c r="L28" s="65" t="s">
        <v>507</v>
      </c>
      <c r="M28" s="65" t="s">
        <v>508</v>
      </c>
      <c r="N28" s="65" t="s">
        <v>54</v>
      </c>
      <c r="O28" s="91" t="s">
        <v>334</v>
      </c>
      <c r="P28" s="92"/>
      <c r="Q28" s="93" t="s">
        <v>334</v>
      </c>
      <c r="R28" s="91" t="s">
        <v>382</v>
      </c>
      <c r="S28" s="92"/>
      <c r="T28" s="92"/>
      <c r="U28" s="92"/>
      <c r="V28" s="92"/>
      <c r="W28" s="50"/>
      <c r="X28" s="50"/>
      <c r="Y28" s="50"/>
      <c r="Z28" s="50"/>
      <c r="AA28" s="50"/>
    </row>
    <row r="29" ht="27.75" customHeight="1">
      <c r="A29" s="12">
        <f t="shared" si="1"/>
        <v>13</v>
      </c>
      <c r="B29" s="13" t="s">
        <v>23</v>
      </c>
      <c r="C29" s="118">
        <v>44042.47355665322</v>
      </c>
      <c r="D29" s="57" t="s">
        <v>504</v>
      </c>
      <c r="E29" s="61" t="s">
        <v>509</v>
      </c>
      <c r="F29" s="17" t="str">
        <f t="shared" si="8"/>
        <v/>
      </c>
      <c r="G29" s="65" t="s">
        <v>33</v>
      </c>
      <c r="H29" s="65" t="s">
        <v>510</v>
      </c>
      <c r="I29" s="65" t="s">
        <v>35</v>
      </c>
      <c r="J29" s="108" t="s">
        <v>36</v>
      </c>
      <c r="K29" s="65" t="s">
        <v>37</v>
      </c>
      <c r="L29" s="65" t="s">
        <v>507</v>
      </c>
      <c r="M29" s="65" t="s">
        <v>508</v>
      </c>
      <c r="N29" s="65" t="s">
        <v>54</v>
      </c>
      <c r="O29" s="91" t="s">
        <v>334</v>
      </c>
      <c r="P29" s="92"/>
      <c r="Q29" s="9"/>
      <c r="R29" s="91" t="s">
        <v>382</v>
      </c>
      <c r="S29" s="92"/>
      <c r="T29" s="92"/>
      <c r="U29" s="92"/>
      <c r="V29" s="92"/>
      <c r="W29" s="50"/>
      <c r="X29" s="50"/>
      <c r="Y29" s="50"/>
      <c r="Z29" s="50"/>
      <c r="AA29" s="50"/>
    </row>
    <row r="30" ht="27.75" customHeight="1">
      <c r="A30" s="11">
        <f t="shared" si="1"/>
        <v>14</v>
      </c>
      <c r="B30" s="29" t="s">
        <v>23</v>
      </c>
      <c r="C30" s="120">
        <v>44042.47108153068</v>
      </c>
      <c r="D30" s="68" t="s">
        <v>511</v>
      </c>
      <c r="E30" s="72" t="s">
        <v>25</v>
      </c>
      <c r="F30" s="33" t="str">
        <f t="shared" ref="F30:F31" si="9">IMAGE("")</f>
        <v/>
      </c>
      <c r="G30" s="74" t="s">
        <v>26</v>
      </c>
      <c r="H30" s="74"/>
      <c r="I30" s="74" t="s">
        <v>27</v>
      </c>
      <c r="J30" s="111" t="s">
        <v>28</v>
      </c>
      <c r="K30" s="74" t="s">
        <v>512</v>
      </c>
      <c r="L30" s="111"/>
      <c r="M30" s="111"/>
      <c r="N30" s="111"/>
      <c r="O30" s="97" t="s">
        <v>30</v>
      </c>
      <c r="P30" s="98"/>
      <c r="Q30" s="99" t="s">
        <v>31</v>
      </c>
      <c r="R30" s="98"/>
      <c r="S30" s="98"/>
      <c r="T30" s="98"/>
      <c r="U30" s="98"/>
      <c r="V30" s="98"/>
      <c r="W30" s="50"/>
      <c r="X30" s="50"/>
      <c r="Y30" s="50"/>
      <c r="Z30" s="50"/>
      <c r="AA30" s="50"/>
    </row>
    <row r="31" ht="27.75" customHeight="1">
      <c r="A31" s="11">
        <f t="shared" si="1"/>
        <v>14</v>
      </c>
      <c r="B31" s="29" t="s">
        <v>23</v>
      </c>
      <c r="C31" s="120">
        <v>44042.47109055365</v>
      </c>
      <c r="D31" s="68" t="s">
        <v>511</v>
      </c>
      <c r="E31" s="72" t="s">
        <v>513</v>
      </c>
      <c r="F31" s="33" t="str">
        <f t="shared" si="9"/>
        <v/>
      </c>
      <c r="G31" s="74" t="s">
        <v>33</v>
      </c>
      <c r="H31" s="74" t="s">
        <v>514</v>
      </c>
      <c r="I31" s="74" t="s">
        <v>43</v>
      </c>
      <c r="J31" s="111" t="s">
        <v>44</v>
      </c>
      <c r="K31" s="74" t="s">
        <v>45</v>
      </c>
      <c r="L31" s="111"/>
      <c r="M31" s="111"/>
      <c r="N31" s="111"/>
      <c r="O31" s="97" t="s">
        <v>31</v>
      </c>
      <c r="P31" s="98"/>
      <c r="Q31" s="9"/>
      <c r="R31" s="98"/>
      <c r="S31" s="98"/>
      <c r="T31" s="98"/>
      <c r="U31" s="97" t="s">
        <v>515</v>
      </c>
      <c r="V31" s="98"/>
      <c r="W31" s="50"/>
      <c r="X31" s="50"/>
      <c r="Y31" s="50"/>
      <c r="Z31" s="50"/>
      <c r="AA31" s="50"/>
    </row>
    <row r="32" ht="27.75" customHeight="1">
      <c r="A32" s="12">
        <f t="shared" si="1"/>
        <v>15</v>
      </c>
      <c r="B32" s="13" t="s">
        <v>23</v>
      </c>
      <c r="C32" s="118">
        <v>44042.44124012669</v>
      </c>
      <c r="D32" s="57" t="s">
        <v>516</v>
      </c>
      <c r="E32" s="61" t="s">
        <v>517</v>
      </c>
      <c r="F32" s="17" t="str">
        <f>IMAGE("https://minio.dev.ftech.ai/salebot-report-v1-de20ab19/75c96d32fd7e2373b84d5c8f46971b993a8d3357900c937d2bd8be00af15c0ba.png")</f>
        <v/>
      </c>
      <c r="G32" s="65" t="s">
        <v>33</v>
      </c>
      <c r="H32" s="65" t="s">
        <v>518</v>
      </c>
      <c r="I32" s="65" t="s">
        <v>35</v>
      </c>
      <c r="J32" s="108" t="s">
        <v>36</v>
      </c>
      <c r="K32" s="65" t="s">
        <v>37</v>
      </c>
      <c r="L32" s="65" t="s">
        <v>519</v>
      </c>
      <c r="M32" s="65" t="s">
        <v>520</v>
      </c>
      <c r="N32" s="108"/>
      <c r="O32" s="91" t="s">
        <v>31</v>
      </c>
      <c r="P32" s="92"/>
      <c r="Q32" s="93" t="s">
        <v>31</v>
      </c>
      <c r="R32" s="92"/>
      <c r="S32" s="92"/>
      <c r="T32" s="92"/>
      <c r="U32" s="93" t="s">
        <v>521</v>
      </c>
      <c r="V32" s="92"/>
      <c r="W32" s="50"/>
      <c r="X32" s="50"/>
      <c r="Y32" s="50"/>
      <c r="Z32" s="50"/>
      <c r="AA32" s="50"/>
    </row>
    <row r="33" ht="27.75" customHeight="1">
      <c r="A33" s="12">
        <f t="shared" si="1"/>
        <v>15</v>
      </c>
      <c r="B33" s="13" t="s">
        <v>23</v>
      </c>
      <c r="C33" s="118">
        <v>44042.44125154857</v>
      </c>
      <c r="D33" s="57" t="s">
        <v>516</v>
      </c>
      <c r="E33" s="61" t="s">
        <v>497</v>
      </c>
      <c r="F33" s="17" t="str">
        <f>IMAGE("")</f>
        <v/>
      </c>
      <c r="G33" s="65" t="s">
        <v>33</v>
      </c>
      <c r="H33" s="65" t="s">
        <v>498</v>
      </c>
      <c r="I33" s="65" t="s">
        <v>43</v>
      </c>
      <c r="J33" s="108" t="s">
        <v>44</v>
      </c>
      <c r="K33" s="65" t="s">
        <v>45</v>
      </c>
      <c r="L33" s="108"/>
      <c r="M33" s="108"/>
      <c r="N33" s="108"/>
      <c r="O33" s="91" t="s">
        <v>30</v>
      </c>
      <c r="P33" s="92"/>
      <c r="Q33" s="9"/>
      <c r="R33" s="92"/>
      <c r="S33" s="92"/>
      <c r="T33" s="92"/>
      <c r="U33" s="9"/>
      <c r="V33" s="92"/>
      <c r="W33" s="50"/>
      <c r="X33" s="50"/>
      <c r="Y33" s="50"/>
      <c r="Z33" s="50"/>
      <c r="AA33" s="50"/>
    </row>
    <row r="34" ht="27.75" customHeight="1">
      <c r="A34" s="11">
        <f t="shared" si="1"/>
        <v>16</v>
      </c>
      <c r="B34" s="29" t="s">
        <v>23</v>
      </c>
      <c r="C34" s="120">
        <v>44042.44073327952</v>
      </c>
      <c r="D34" s="68" t="s">
        <v>522</v>
      </c>
      <c r="E34" s="72" t="s">
        <v>523</v>
      </c>
      <c r="F34" s="33" t="str">
        <f>IMAGE("https://minio.dev.ftech.ai/salebot-report-v1-de20ab19/1830b7fff1c35e2b71032162905f68c5dc1ea39f8d35dfcb4597cd4d85d9b406.jpg")</f>
        <v/>
      </c>
      <c r="G34" s="74" t="s">
        <v>33</v>
      </c>
      <c r="H34" s="74" t="s">
        <v>524</v>
      </c>
      <c r="I34" s="74" t="s">
        <v>35</v>
      </c>
      <c r="J34" s="111" t="s">
        <v>36</v>
      </c>
      <c r="K34" s="74" t="s">
        <v>37</v>
      </c>
      <c r="L34" s="74" t="s">
        <v>525</v>
      </c>
      <c r="M34" s="74" t="s">
        <v>526</v>
      </c>
      <c r="N34" s="111"/>
      <c r="O34" s="98"/>
      <c r="P34" s="98"/>
      <c r="Q34" s="97"/>
      <c r="R34" s="98"/>
      <c r="S34" s="98"/>
      <c r="T34" s="98"/>
      <c r="U34" s="98"/>
      <c r="V34" s="98"/>
      <c r="W34" s="50"/>
      <c r="X34" s="50"/>
      <c r="Y34" s="50"/>
      <c r="Z34" s="50"/>
      <c r="AA34" s="50"/>
    </row>
    <row r="35" ht="27.75" customHeight="1">
      <c r="A35" s="11">
        <f t="shared" si="1"/>
        <v>16</v>
      </c>
      <c r="B35" s="29" t="s">
        <v>23</v>
      </c>
      <c r="C35" s="120">
        <v>44042.44075875713</v>
      </c>
      <c r="D35" s="68" t="s">
        <v>522</v>
      </c>
      <c r="E35" s="72" t="s">
        <v>527</v>
      </c>
      <c r="F35" s="33" t="str">
        <f>IMAGE("")</f>
        <v/>
      </c>
      <c r="G35" s="74" t="s">
        <v>33</v>
      </c>
      <c r="H35" s="74"/>
      <c r="I35" s="74" t="s">
        <v>43</v>
      </c>
      <c r="J35" s="111" t="s">
        <v>44</v>
      </c>
      <c r="K35" s="74" t="s">
        <v>45</v>
      </c>
      <c r="L35" s="111"/>
      <c r="M35" s="111"/>
      <c r="N35" s="111"/>
      <c r="O35" s="98"/>
      <c r="P35" s="98"/>
      <c r="Q35" s="97"/>
      <c r="R35" s="98"/>
      <c r="S35" s="98"/>
      <c r="T35" s="98"/>
      <c r="U35" s="98"/>
      <c r="V35" s="98"/>
      <c r="W35" s="50"/>
      <c r="X35" s="50"/>
      <c r="Y35" s="50"/>
      <c r="Z35" s="50"/>
      <c r="AA35" s="50"/>
    </row>
    <row r="36" ht="27.75" customHeight="1">
      <c r="A36" s="12">
        <f t="shared" si="1"/>
        <v>17</v>
      </c>
      <c r="B36" s="13" t="s">
        <v>23</v>
      </c>
      <c r="C36" s="118">
        <v>44042.33809129964</v>
      </c>
      <c r="D36" s="57" t="s">
        <v>528</v>
      </c>
      <c r="E36" s="61" t="s">
        <v>529</v>
      </c>
      <c r="F36" s="17" t="str">
        <f>IMAGE("https://minio.dev.ftech.ai/salebot-report-v1-de20ab19/3ce8bbd0854d05779f4498b1465ef445794a9078c3f66ce7496dda3e63817c0c.jpg")</f>
        <v/>
      </c>
      <c r="G36" s="65" t="s">
        <v>66</v>
      </c>
      <c r="H36" s="65" t="s">
        <v>530</v>
      </c>
      <c r="I36" s="65" t="s">
        <v>68</v>
      </c>
      <c r="J36" s="108" t="s">
        <v>69</v>
      </c>
      <c r="K36" s="65" t="s">
        <v>37</v>
      </c>
      <c r="L36" s="65" t="s">
        <v>531</v>
      </c>
      <c r="M36" s="65" t="s">
        <v>532</v>
      </c>
      <c r="N36" s="108"/>
      <c r="O36" s="92"/>
      <c r="P36" s="92"/>
      <c r="Q36" s="91"/>
      <c r="R36" s="92"/>
      <c r="S36" s="92"/>
      <c r="T36" s="92"/>
      <c r="U36" s="92"/>
      <c r="V36" s="92"/>
      <c r="W36" s="50"/>
      <c r="X36" s="50"/>
      <c r="Y36" s="50"/>
      <c r="Z36" s="50"/>
      <c r="AA36" s="50"/>
    </row>
    <row r="37" ht="27.75" customHeight="1">
      <c r="A37" s="12">
        <f t="shared" si="1"/>
        <v>17</v>
      </c>
      <c r="B37" s="13" t="s">
        <v>23</v>
      </c>
      <c r="C37" s="118">
        <v>44042.33809967831</v>
      </c>
      <c r="D37" s="57" t="s">
        <v>528</v>
      </c>
      <c r="E37" s="61" t="s">
        <v>533</v>
      </c>
      <c r="F37" s="17" t="str">
        <f t="shared" ref="F37:F40" si="10">IMAGE("")</f>
        <v/>
      </c>
      <c r="G37" s="65" t="s">
        <v>33</v>
      </c>
      <c r="H37" s="65" t="s">
        <v>534</v>
      </c>
      <c r="I37" s="65" t="s">
        <v>50</v>
      </c>
      <c r="J37" s="108" t="s">
        <v>44</v>
      </c>
      <c r="K37" s="108"/>
      <c r="L37" s="65" t="s">
        <v>535</v>
      </c>
      <c r="M37" s="108"/>
      <c r="N37" s="65" t="s">
        <v>536</v>
      </c>
      <c r="O37" s="92"/>
      <c r="P37" s="92"/>
      <c r="Q37" s="91"/>
      <c r="R37" s="92"/>
      <c r="S37" s="92"/>
      <c r="T37" s="92"/>
      <c r="U37" s="92"/>
      <c r="V37" s="92"/>
      <c r="W37" s="50"/>
      <c r="X37" s="50"/>
      <c r="Y37" s="50"/>
      <c r="Z37" s="50"/>
      <c r="AA37" s="50"/>
    </row>
    <row r="38" ht="27.75" customHeight="1">
      <c r="A38" s="11">
        <f t="shared" si="1"/>
        <v>18</v>
      </c>
      <c r="B38" s="29" t="s">
        <v>23</v>
      </c>
      <c r="C38" s="120">
        <v>44042.31321017328</v>
      </c>
      <c r="D38" s="68" t="s">
        <v>537</v>
      </c>
      <c r="E38" s="72" t="s">
        <v>25</v>
      </c>
      <c r="F38" s="33" t="str">
        <f t="shared" si="10"/>
        <v/>
      </c>
      <c r="G38" s="74" t="s">
        <v>26</v>
      </c>
      <c r="H38" s="74"/>
      <c r="I38" s="74" t="s">
        <v>27</v>
      </c>
      <c r="J38" s="111" t="s">
        <v>28</v>
      </c>
      <c r="K38" s="74" t="s">
        <v>538</v>
      </c>
      <c r="L38" s="111"/>
      <c r="M38" s="111"/>
      <c r="N38" s="111"/>
      <c r="O38" s="98"/>
      <c r="P38" s="98"/>
      <c r="Q38" s="97"/>
      <c r="R38" s="98"/>
      <c r="S38" s="98"/>
      <c r="T38" s="98"/>
      <c r="U38" s="98"/>
      <c r="V38" s="98"/>
      <c r="W38" s="50"/>
      <c r="X38" s="50"/>
      <c r="Y38" s="50"/>
      <c r="Z38" s="50"/>
      <c r="AA38" s="50"/>
    </row>
    <row r="39" ht="27.75" customHeight="1">
      <c r="A39" s="11">
        <f t="shared" si="1"/>
        <v>18</v>
      </c>
      <c r="B39" s="29" t="s">
        <v>23</v>
      </c>
      <c r="C39" s="120">
        <v>44042.31321235875</v>
      </c>
      <c r="D39" s="68" t="s">
        <v>537</v>
      </c>
      <c r="E39" s="72" t="s">
        <v>539</v>
      </c>
      <c r="F39" s="33" t="str">
        <f t="shared" si="10"/>
        <v/>
      </c>
      <c r="G39" s="74" t="s">
        <v>33</v>
      </c>
      <c r="H39" s="74" t="s">
        <v>540</v>
      </c>
      <c r="I39" s="74" t="s">
        <v>50</v>
      </c>
      <c r="J39" s="111" t="s">
        <v>44</v>
      </c>
      <c r="K39" s="111"/>
      <c r="L39" s="74" t="s">
        <v>541</v>
      </c>
      <c r="M39" s="111"/>
      <c r="N39" s="111"/>
      <c r="O39" s="98"/>
      <c r="P39" s="98"/>
      <c r="Q39" s="97"/>
      <c r="R39" s="98"/>
      <c r="S39" s="98"/>
      <c r="T39" s="98"/>
      <c r="U39" s="98"/>
      <c r="V39" s="98"/>
      <c r="W39" s="50"/>
      <c r="X39" s="50"/>
      <c r="Y39" s="50"/>
      <c r="Z39" s="50"/>
      <c r="AA39" s="50"/>
    </row>
    <row r="40" ht="27.75" customHeight="1">
      <c r="A40" s="12">
        <f t="shared" si="1"/>
        <v>19</v>
      </c>
      <c r="B40" s="13" t="s">
        <v>23</v>
      </c>
      <c r="C40" s="118">
        <v>44042.00660252123</v>
      </c>
      <c r="D40" s="57" t="s">
        <v>542</v>
      </c>
      <c r="E40" s="61" t="s">
        <v>25</v>
      </c>
      <c r="F40" s="17" t="str">
        <f t="shared" si="10"/>
        <v/>
      </c>
      <c r="G40" s="65" t="s">
        <v>26</v>
      </c>
      <c r="H40" s="65"/>
      <c r="I40" s="65" t="s">
        <v>27</v>
      </c>
      <c r="J40" s="108" t="s">
        <v>28</v>
      </c>
      <c r="K40" s="65" t="s">
        <v>543</v>
      </c>
      <c r="L40" s="108"/>
      <c r="M40" s="108"/>
      <c r="N40" s="108"/>
      <c r="O40" s="92"/>
      <c r="P40" s="92"/>
      <c r="Q40" s="91"/>
      <c r="R40" s="92"/>
      <c r="S40" s="92"/>
      <c r="T40" s="92"/>
      <c r="U40" s="92"/>
      <c r="V40" s="92"/>
      <c r="W40" s="50"/>
      <c r="X40" s="50"/>
      <c r="Y40" s="50"/>
      <c r="Z40" s="50"/>
      <c r="AA40" s="50"/>
    </row>
    <row r="41" ht="27.75" customHeight="1">
      <c r="A41" s="12">
        <f t="shared" si="1"/>
        <v>19</v>
      </c>
      <c r="B41" s="13" t="s">
        <v>23</v>
      </c>
      <c r="C41" s="118">
        <v>44042.00663136803</v>
      </c>
      <c r="D41" s="57" t="s">
        <v>542</v>
      </c>
      <c r="E41" s="61" t="s">
        <v>544</v>
      </c>
      <c r="F41" s="17" t="str">
        <f>IMAGE("https://minio.dev.ftech.ai/salebot-report-v1-de20ab19/266e57f4a50c3e31d094d3ada274fc45830c12f6e7ef898c5203bdd30e5a6a7e.jpg")</f>
        <v/>
      </c>
      <c r="G41" s="65" t="s">
        <v>33</v>
      </c>
      <c r="H41" s="65" t="s">
        <v>545</v>
      </c>
      <c r="I41" s="65" t="s">
        <v>43</v>
      </c>
      <c r="J41" s="108" t="s">
        <v>44</v>
      </c>
      <c r="K41" s="65" t="s">
        <v>45</v>
      </c>
      <c r="L41" s="108"/>
      <c r="M41" s="65" t="s">
        <v>546</v>
      </c>
      <c r="N41" s="108"/>
      <c r="O41" s="92"/>
      <c r="P41" s="92"/>
      <c r="Q41" s="91"/>
      <c r="R41" s="92"/>
      <c r="S41" s="92"/>
      <c r="T41" s="92"/>
      <c r="U41" s="92"/>
      <c r="V41" s="92"/>
      <c r="W41" s="50"/>
      <c r="X41" s="50"/>
      <c r="Y41" s="50"/>
      <c r="Z41" s="50"/>
      <c r="AA41" s="50"/>
    </row>
    <row r="42">
      <c r="A42" s="112"/>
      <c r="B42" s="113"/>
      <c r="C42" s="50"/>
      <c r="D42" s="114"/>
      <c r="E42" s="50"/>
      <c r="F42" s="50"/>
      <c r="G42" s="50"/>
      <c r="H42" s="50"/>
      <c r="I42" s="50"/>
      <c r="J42" s="50"/>
      <c r="K42" s="115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>
      <c r="A43" s="112"/>
      <c r="B43" s="113"/>
      <c r="C43" s="50"/>
      <c r="D43" s="114"/>
      <c r="E43" s="50"/>
      <c r="F43" s="50"/>
      <c r="G43" s="50"/>
      <c r="H43" s="50"/>
      <c r="I43" s="50"/>
      <c r="J43" s="50"/>
      <c r="K43" s="115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>
      <c r="A44" s="112"/>
      <c r="B44" s="113"/>
      <c r="C44" s="50"/>
      <c r="D44" s="114"/>
      <c r="E44" s="50"/>
      <c r="F44" s="50"/>
      <c r="G44" s="50"/>
      <c r="H44" s="50"/>
      <c r="I44" s="50"/>
      <c r="J44" s="50"/>
      <c r="K44" s="115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>
      <c r="A45" s="112"/>
      <c r="B45" s="113"/>
      <c r="C45" s="50"/>
      <c r="D45" s="114"/>
      <c r="E45" s="50"/>
      <c r="F45" s="50"/>
      <c r="G45" s="50"/>
      <c r="H45" s="50"/>
      <c r="I45" s="50"/>
      <c r="J45" s="50"/>
      <c r="K45" s="115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>
      <c r="A46" s="112"/>
      <c r="B46" s="113"/>
      <c r="C46" s="50"/>
      <c r="D46" s="114"/>
      <c r="E46" s="50"/>
      <c r="F46" s="50"/>
      <c r="G46" s="50"/>
      <c r="H46" s="50"/>
      <c r="I46" s="50"/>
      <c r="J46" s="50"/>
      <c r="K46" s="115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>
      <c r="A47" s="112"/>
      <c r="B47" s="113"/>
      <c r="C47" s="50"/>
      <c r="D47" s="114"/>
      <c r="E47" s="50"/>
      <c r="F47" s="50"/>
      <c r="G47" s="50"/>
      <c r="H47" s="50"/>
      <c r="I47" s="50"/>
      <c r="J47" s="50"/>
      <c r="K47" s="115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>
      <c r="A48" s="112"/>
      <c r="B48" s="113"/>
      <c r="C48" s="50"/>
      <c r="D48" s="114"/>
      <c r="E48" s="50"/>
      <c r="F48" s="50"/>
      <c r="G48" s="50"/>
      <c r="H48" s="50"/>
      <c r="I48" s="50"/>
      <c r="J48" s="50"/>
      <c r="K48" s="115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>
      <c r="A49" s="112"/>
      <c r="B49" s="113"/>
      <c r="C49" s="50"/>
      <c r="D49" s="114"/>
      <c r="E49" s="50"/>
      <c r="F49" s="50"/>
      <c r="G49" s="50"/>
      <c r="H49" s="50"/>
      <c r="I49" s="50"/>
      <c r="J49" s="50"/>
      <c r="K49" s="115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>
      <c r="A50" s="112"/>
      <c r="B50" s="113"/>
      <c r="C50" s="50"/>
      <c r="D50" s="114"/>
      <c r="E50" s="50"/>
      <c r="F50" s="50"/>
      <c r="G50" s="50"/>
      <c r="H50" s="50"/>
      <c r="I50" s="50"/>
      <c r="J50" s="50"/>
      <c r="K50" s="115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>
      <c r="A51" s="112"/>
      <c r="B51" s="113"/>
      <c r="C51" s="50"/>
      <c r="D51" s="114"/>
      <c r="E51" s="50"/>
      <c r="F51" s="50"/>
      <c r="G51" s="50"/>
      <c r="H51" s="50"/>
      <c r="I51" s="50"/>
      <c r="J51" s="50"/>
      <c r="K51" s="115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>
      <c r="A52" s="112"/>
      <c r="B52" s="113"/>
      <c r="C52" s="50"/>
      <c r="D52" s="114"/>
      <c r="E52" s="50"/>
      <c r="F52" s="50"/>
      <c r="G52" s="50"/>
      <c r="H52" s="50"/>
      <c r="I52" s="50"/>
      <c r="J52" s="50"/>
      <c r="K52" s="115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>
      <c r="A53" s="112"/>
      <c r="B53" s="113"/>
      <c r="C53" s="50"/>
      <c r="D53" s="114"/>
      <c r="E53" s="50"/>
      <c r="F53" s="50"/>
      <c r="G53" s="50"/>
      <c r="H53" s="50"/>
      <c r="I53" s="50"/>
      <c r="J53" s="50"/>
      <c r="K53" s="115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>
      <c r="A54" s="112"/>
      <c r="B54" s="113"/>
      <c r="C54" s="50"/>
      <c r="D54" s="114"/>
      <c r="E54" s="50"/>
      <c r="F54" s="50"/>
      <c r="G54" s="50"/>
      <c r="H54" s="50"/>
      <c r="I54" s="50"/>
      <c r="J54" s="50"/>
      <c r="K54" s="115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>
      <c r="A55" s="112"/>
      <c r="B55" s="113"/>
      <c r="C55" s="50"/>
      <c r="D55" s="114"/>
      <c r="E55" s="50"/>
      <c r="F55" s="50"/>
      <c r="G55" s="50"/>
      <c r="H55" s="50"/>
      <c r="I55" s="50"/>
      <c r="J55" s="50"/>
      <c r="K55" s="115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>
      <c r="A56" s="112"/>
      <c r="B56" s="113"/>
      <c r="C56" s="50"/>
      <c r="D56" s="114"/>
      <c r="E56" s="50"/>
      <c r="F56" s="50"/>
      <c r="G56" s="50"/>
      <c r="H56" s="50"/>
      <c r="I56" s="50"/>
      <c r="J56" s="50"/>
      <c r="K56" s="115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>
      <c r="A57" s="112"/>
      <c r="B57" s="113"/>
      <c r="C57" s="50"/>
      <c r="D57" s="114"/>
      <c r="E57" s="50"/>
      <c r="F57" s="50"/>
      <c r="G57" s="50"/>
      <c r="H57" s="50"/>
      <c r="I57" s="50"/>
      <c r="J57" s="50"/>
      <c r="K57" s="115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>
      <c r="A58" s="112"/>
      <c r="B58" s="113"/>
      <c r="C58" s="50"/>
      <c r="D58" s="114"/>
      <c r="E58" s="50"/>
      <c r="F58" s="50"/>
      <c r="G58" s="50"/>
      <c r="H58" s="50"/>
      <c r="I58" s="50"/>
      <c r="J58" s="50"/>
      <c r="K58" s="115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>
      <c r="A59" s="112"/>
      <c r="B59" s="113"/>
      <c r="C59" s="50"/>
      <c r="D59" s="114"/>
      <c r="E59" s="50"/>
      <c r="F59" s="50"/>
      <c r="G59" s="50"/>
      <c r="H59" s="50"/>
      <c r="I59" s="50"/>
      <c r="J59" s="50"/>
      <c r="K59" s="115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>
      <c r="A60" s="112"/>
      <c r="B60" s="113"/>
      <c r="C60" s="50"/>
      <c r="D60" s="114"/>
      <c r="E60" s="50"/>
      <c r="F60" s="50"/>
      <c r="G60" s="50"/>
      <c r="H60" s="50"/>
      <c r="I60" s="50"/>
      <c r="J60" s="50"/>
      <c r="K60" s="115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>
      <c r="A61" s="112"/>
      <c r="B61" s="116"/>
      <c r="C61" s="50"/>
      <c r="D61" s="50"/>
      <c r="E61" s="50"/>
      <c r="F61" s="50"/>
      <c r="G61" s="50"/>
      <c r="H61" s="50"/>
      <c r="I61" s="50"/>
      <c r="J61" s="50"/>
      <c r="K61" s="115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>
      <c r="A62" s="112"/>
      <c r="B62" s="116"/>
      <c r="C62" s="50"/>
      <c r="D62" s="50"/>
      <c r="E62" s="50"/>
      <c r="F62" s="50"/>
      <c r="G62" s="50"/>
      <c r="H62" s="50"/>
      <c r="I62" s="50"/>
      <c r="J62" s="50"/>
      <c r="K62" s="115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>
      <c r="A63" s="112"/>
      <c r="B63" s="116"/>
      <c r="C63" s="50"/>
      <c r="D63" s="50"/>
      <c r="E63" s="50"/>
      <c r="F63" s="50"/>
      <c r="G63" s="50"/>
      <c r="H63" s="50"/>
      <c r="I63" s="50"/>
      <c r="J63" s="50"/>
      <c r="K63" s="115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>
      <c r="A64" s="112"/>
      <c r="B64" s="116"/>
      <c r="C64" s="50"/>
      <c r="D64" s="50"/>
      <c r="E64" s="50"/>
      <c r="F64" s="50"/>
      <c r="G64" s="50"/>
      <c r="H64" s="50"/>
      <c r="I64" s="50"/>
      <c r="J64" s="50"/>
      <c r="K64" s="115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>
      <c r="A65" s="112"/>
      <c r="B65" s="116"/>
      <c r="C65" s="50"/>
      <c r="D65" s="50"/>
      <c r="E65" s="50"/>
      <c r="F65" s="50"/>
      <c r="G65" s="50"/>
      <c r="H65" s="50"/>
      <c r="I65" s="50"/>
      <c r="J65" s="50"/>
      <c r="K65" s="115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>
      <c r="A66" s="112"/>
      <c r="B66" s="116"/>
      <c r="C66" s="50"/>
      <c r="D66" s="50"/>
      <c r="E66" s="50"/>
      <c r="F66" s="50"/>
      <c r="G66" s="50"/>
      <c r="H66" s="50"/>
      <c r="I66" s="50"/>
      <c r="J66" s="50"/>
      <c r="K66" s="115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>
      <c r="A67" s="112"/>
      <c r="B67" s="116"/>
      <c r="C67" s="50"/>
      <c r="D67" s="50"/>
      <c r="E67" s="50"/>
      <c r="F67" s="50"/>
      <c r="G67" s="50"/>
      <c r="H67" s="50"/>
      <c r="I67" s="50"/>
      <c r="J67" s="50"/>
      <c r="K67" s="115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>
      <c r="A68" s="112"/>
      <c r="B68" s="116"/>
      <c r="C68" s="50"/>
      <c r="D68" s="50"/>
      <c r="E68" s="50"/>
      <c r="F68" s="50"/>
      <c r="G68" s="50"/>
      <c r="H68" s="50"/>
      <c r="I68" s="50"/>
      <c r="J68" s="50"/>
      <c r="K68" s="115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>
      <c r="A69" s="112"/>
      <c r="B69" s="116"/>
      <c r="C69" s="50"/>
      <c r="D69" s="50"/>
      <c r="E69" s="50"/>
      <c r="F69" s="50"/>
      <c r="G69" s="50"/>
      <c r="H69" s="50"/>
      <c r="I69" s="50"/>
      <c r="J69" s="50"/>
      <c r="K69" s="115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>
      <c r="A70" s="112"/>
      <c r="B70" s="116"/>
      <c r="C70" s="50"/>
      <c r="D70" s="50"/>
      <c r="E70" s="50"/>
      <c r="F70" s="50"/>
      <c r="G70" s="50"/>
      <c r="H70" s="50"/>
      <c r="I70" s="50"/>
      <c r="J70" s="50"/>
      <c r="K70" s="115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>
      <c r="A71" s="112"/>
      <c r="B71" s="116"/>
      <c r="C71" s="50"/>
      <c r="D71" s="50"/>
      <c r="E71" s="50"/>
      <c r="F71" s="50"/>
      <c r="G71" s="50"/>
      <c r="H71" s="50"/>
      <c r="I71" s="50"/>
      <c r="J71" s="50"/>
      <c r="K71" s="115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>
      <c r="A72" s="112"/>
      <c r="B72" s="116"/>
      <c r="C72" s="50"/>
      <c r="D72" s="50"/>
      <c r="E72" s="50"/>
      <c r="F72" s="50"/>
      <c r="G72" s="50"/>
      <c r="H72" s="50"/>
      <c r="I72" s="50"/>
      <c r="J72" s="50"/>
      <c r="K72" s="115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>
      <c r="A73" s="112"/>
      <c r="B73" s="116"/>
      <c r="C73" s="50"/>
      <c r="D73" s="50"/>
      <c r="E73" s="50"/>
      <c r="F73" s="50"/>
      <c r="G73" s="50"/>
      <c r="H73" s="50"/>
      <c r="I73" s="50"/>
      <c r="J73" s="50"/>
      <c r="K73" s="115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>
      <c r="A74" s="112"/>
      <c r="B74" s="116"/>
      <c r="C74" s="50"/>
      <c r="D74" s="50"/>
      <c r="E74" s="50"/>
      <c r="F74" s="50"/>
      <c r="G74" s="50"/>
      <c r="H74" s="50"/>
      <c r="I74" s="50"/>
      <c r="J74" s="50"/>
      <c r="K74" s="115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>
      <c r="A75" s="112"/>
      <c r="B75" s="116"/>
      <c r="C75" s="50"/>
      <c r="D75" s="50"/>
      <c r="E75" s="50"/>
      <c r="F75" s="50"/>
      <c r="G75" s="50"/>
      <c r="H75" s="50"/>
      <c r="I75" s="50"/>
      <c r="J75" s="50"/>
      <c r="K75" s="115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>
      <c r="A76" s="112"/>
      <c r="B76" s="116"/>
      <c r="C76" s="50"/>
      <c r="D76" s="50"/>
      <c r="E76" s="50"/>
      <c r="F76" s="50"/>
      <c r="G76" s="50"/>
      <c r="H76" s="50"/>
      <c r="I76" s="50"/>
      <c r="J76" s="50"/>
      <c r="K76" s="115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>
      <c r="A77" s="112"/>
      <c r="B77" s="116"/>
      <c r="C77" s="50"/>
      <c r="D77" s="50"/>
      <c r="E77" s="50"/>
      <c r="F77" s="50"/>
      <c r="G77" s="50"/>
      <c r="H77" s="50"/>
      <c r="I77" s="50"/>
      <c r="J77" s="50"/>
      <c r="K77" s="115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>
      <c r="A78" s="112"/>
      <c r="B78" s="116"/>
      <c r="C78" s="50"/>
      <c r="D78" s="50"/>
      <c r="E78" s="50"/>
      <c r="F78" s="50"/>
      <c r="G78" s="50"/>
      <c r="H78" s="50"/>
      <c r="I78" s="50"/>
      <c r="J78" s="50"/>
      <c r="K78" s="115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>
      <c r="A79" s="112"/>
      <c r="B79" s="116"/>
      <c r="C79" s="50"/>
      <c r="D79" s="50"/>
      <c r="E79" s="50"/>
      <c r="F79" s="50"/>
      <c r="G79" s="50"/>
      <c r="H79" s="50"/>
      <c r="I79" s="50"/>
      <c r="J79" s="50"/>
      <c r="K79" s="115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>
      <c r="A80" s="112"/>
      <c r="B80" s="116"/>
      <c r="C80" s="50"/>
      <c r="D80" s="50"/>
      <c r="E80" s="50"/>
      <c r="F80" s="50"/>
      <c r="G80" s="50"/>
      <c r="H80" s="50"/>
      <c r="I80" s="50"/>
      <c r="J80" s="50"/>
      <c r="K80" s="115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>
      <c r="A81" s="112"/>
      <c r="B81" s="116"/>
      <c r="C81" s="50"/>
      <c r="D81" s="50"/>
      <c r="E81" s="50"/>
      <c r="F81" s="50"/>
      <c r="G81" s="50"/>
      <c r="H81" s="50"/>
      <c r="I81" s="50"/>
      <c r="J81" s="50"/>
      <c r="K81" s="115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>
      <c r="A82" s="112"/>
      <c r="B82" s="116"/>
      <c r="C82" s="50"/>
      <c r="D82" s="50"/>
      <c r="E82" s="50"/>
      <c r="F82" s="50"/>
      <c r="G82" s="50"/>
      <c r="H82" s="50"/>
      <c r="I82" s="50"/>
      <c r="J82" s="50"/>
      <c r="K82" s="115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>
      <c r="A83" s="112"/>
      <c r="B83" s="116"/>
      <c r="C83" s="50"/>
      <c r="D83" s="50"/>
      <c r="E83" s="50"/>
      <c r="F83" s="50"/>
      <c r="G83" s="50"/>
      <c r="H83" s="50"/>
      <c r="I83" s="50"/>
      <c r="J83" s="50"/>
      <c r="K83" s="115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>
      <c r="A84" s="112"/>
      <c r="B84" s="116"/>
      <c r="C84" s="50"/>
      <c r="D84" s="50"/>
      <c r="E84" s="50"/>
      <c r="F84" s="50"/>
      <c r="G84" s="50"/>
      <c r="H84" s="50"/>
      <c r="I84" s="50"/>
      <c r="J84" s="50"/>
      <c r="K84" s="115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>
      <c r="A85" s="112"/>
      <c r="B85" s="116"/>
      <c r="C85" s="50"/>
      <c r="D85" s="50"/>
      <c r="E85" s="50"/>
      <c r="F85" s="50"/>
      <c r="G85" s="50"/>
      <c r="H85" s="50"/>
      <c r="I85" s="50"/>
      <c r="J85" s="50"/>
      <c r="K85" s="115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>
      <c r="A86" s="112"/>
      <c r="B86" s="116"/>
      <c r="C86" s="50"/>
      <c r="D86" s="50"/>
      <c r="E86" s="50"/>
      <c r="F86" s="50"/>
      <c r="G86" s="50"/>
      <c r="H86" s="50"/>
      <c r="I86" s="50"/>
      <c r="J86" s="50"/>
      <c r="K86" s="115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>
      <c r="A87" s="112"/>
      <c r="B87" s="116"/>
      <c r="C87" s="50"/>
      <c r="D87" s="50"/>
      <c r="E87" s="50"/>
      <c r="F87" s="50"/>
      <c r="G87" s="50"/>
      <c r="H87" s="50"/>
      <c r="I87" s="50"/>
      <c r="J87" s="50"/>
      <c r="K87" s="115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</sheetData>
  <mergeCells count="2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Q23:Q26"/>
    <mergeCell ref="U23:U26"/>
    <mergeCell ref="Q28:Q29"/>
    <mergeCell ref="Q30:Q31"/>
    <mergeCell ref="Q32:Q33"/>
    <mergeCell ref="U32:U33"/>
    <mergeCell ref="O1:P1"/>
    <mergeCell ref="Q1:Q2"/>
    <mergeCell ref="R1:R2"/>
    <mergeCell ref="S1:S2"/>
    <mergeCell ref="T1:T2"/>
    <mergeCell ref="U1:U2"/>
    <mergeCell ref="V1:V2"/>
  </mergeCells>
  <dataValidations>
    <dataValidation type="list" allowBlank="1" sqref="R3 R4:S7 R8:R9 R10:S41">
      <formula1>"Action,IC,BRD,Ner,CV,CMS"</formula1>
    </dataValidation>
    <dataValidation type="list" allowBlank="1" sqref="S3 S8:S9">
      <formula1>"Out of scope,Processing,Fixed,To be processed"</formula1>
    </dataValidation>
    <dataValidation type="list" allowBlank="1" sqref="T3:T41">
      <formula1>"Ok,Not as expected,Not ok"</formula1>
    </dataValidation>
    <dataValidation type="list" allowBlank="1" sqref="Q3:Q23 Q27:Q28 Q30 Q32 O3:O41 Q34:Q41">
      <formula1>"Succeeded,As expected,Failed,Out of scope,Not sure,Trash"</formula1>
    </dataValidation>
  </dataValidations>
  <hyperlinks>
    <hyperlink r:id="rId2" ref="E4"/>
    <hyperlink r:id="rId3" ref="E12"/>
    <hyperlink r:id="rId4" ref="E19"/>
    <hyperlink r:id="rId5" ref="E22"/>
    <hyperlink r:id="rId6" ref="E24"/>
  </hyperlinks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27.0"/>
    <col customWidth="1" min="6" max="6" width="14.71"/>
    <col customWidth="1" min="8" max="8" width="19.71"/>
    <col hidden="1" min="10" max="10" width="14.43"/>
    <col customWidth="1" min="11" max="11" width="27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4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123"/>
      <c r="X1" s="123"/>
      <c r="Y1" s="123"/>
      <c r="Z1" s="123"/>
      <c r="AA1" s="123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 t="s">
        <v>21</v>
      </c>
      <c r="P2" s="11" t="s">
        <v>22</v>
      </c>
      <c r="Q2" s="9"/>
      <c r="R2" s="9"/>
      <c r="S2" s="9"/>
      <c r="T2" s="9"/>
      <c r="U2" s="9"/>
      <c r="V2" s="9"/>
      <c r="W2" s="123"/>
      <c r="X2" s="123"/>
      <c r="Y2" s="123"/>
      <c r="Z2" s="123"/>
      <c r="AA2" s="123"/>
    </row>
    <row r="3" ht="28.5" customHeight="1">
      <c r="A3" s="12">
        <f t="shared" ref="A3:A21" si="1">if(left(D3,16)=left(D2,16),A2,A2+1)</f>
        <v>1</v>
      </c>
      <c r="B3" s="13" t="s">
        <v>23</v>
      </c>
      <c r="C3" s="118">
        <v>44043.84473478243</v>
      </c>
      <c r="D3" s="57" t="s">
        <v>547</v>
      </c>
      <c r="E3" s="58" t="s">
        <v>548</v>
      </c>
      <c r="F3" s="92" t="str">
        <f t="shared" ref="F3:F7" si="2">IMAGE("")</f>
        <v/>
      </c>
      <c r="G3" s="59" t="s">
        <v>33</v>
      </c>
      <c r="H3" s="59" t="s">
        <v>549</v>
      </c>
      <c r="I3" s="59" t="s">
        <v>84</v>
      </c>
      <c r="J3" s="60" t="s">
        <v>51</v>
      </c>
      <c r="K3" s="61"/>
      <c r="L3" s="65" t="s">
        <v>550</v>
      </c>
      <c r="M3" s="108"/>
      <c r="N3" s="108"/>
      <c r="O3" s="24" t="s">
        <v>334</v>
      </c>
      <c r="P3" s="22"/>
      <c r="Q3" s="24" t="s">
        <v>334</v>
      </c>
      <c r="R3" s="42" t="s">
        <v>357</v>
      </c>
      <c r="S3" s="22"/>
      <c r="T3" s="22"/>
      <c r="U3" s="22"/>
      <c r="V3" s="22"/>
      <c r="W3" s="124"/>
      <c r="X3" s="124"/>
      <c r="Y3" s="124"/>
      <c r="Z3" s="124"/>
      <c r="AA3" s="124"/>
    </row>
    <row r="4" ht="28.5" customHeight="1">
      <c r="A4" s="11">
        <f t="shared" si="1"/>
        <v>2</v>
      </c>
      <c r="B4" s="29" t="s">
        <v>23</v>
      </c>
      <c r="C4" s="120">
        <v>44043.83796155134</v>
      </c>
      <c r="D4" s="68" t="s">
        <v>551</v>
      </c>
      <c r="E4" s="69" t="s">
        <v>552</v>
      </c>
      <c r="F4" s="98" t="str">
        <f t="shared" si="2"/>
        <v/>
      </c>
      <c r="G4" s="70" t="s">
        <v>113</v>
      </c>
      <c r="H4" s="74"/>
      <c r="I4" s="70" t="s">
        <v>27</v>
      </c>
      <c r="J4" s="71" t="s">
        <v>28</v>
      </c>
      <c r="K4" s="69" t="s">
        <v>553</v>
      </c>
      <c r="L4" s="111"/>
      <c r="M4" s="111"/>
      <c r="N4" s="111"/>
      <c r="O4" s="39" t="s">
        <v>30</v>
      </c>
      <c r="P4" s="37"/>
      <c r="Q4" s="39" t="s">
        <v>31</v>
      </c>
      <c r="R4" s="37"/>
      <c r="S4" s="37"/>
      <c r="T4" s="37"/>
      <c r="U4" s="37"/>
      <c r="V4" s="37"/>
      <c r="W4" s="124"/>
      <c r="X4" s="124"/>
      <c r="Y4" s="124"/>
      <c r="Z4" s="124"/>
      <c r="AA4" s="124"/>
    </row>
    <row r="5" ht="28.5" customHeight="1">
      <c r="A5" s="11">
        <f t="shared" si="1"/>
        <v>2</v>
      </c>
      <c r="B5" s="29" t="s">
        <v>23</v>
      </c>
      <c r="C5" s="120">
        <v>44043.83797607217</v>
      </c>
      <c r="D5" s="68" t="s">
        <v>551</v>
      </c>
      <c r="E5" s="69" t="s">
        <v>554</v>
      </c>
      <c r="F5" s="98" t="str">
        <f t="shared" si="2"/>
        <v/>
      </c>
      <c r="G5" s="70" t="s">
        <v>33</v>
      </c>
      <c r="H5" s="74"/>
      <c r="I5" s="70" t="s">
        <v>43</v>
      </c>
      <c r="J5" s="71" t="s">
        <v>44</v>
      </c>
      <c r="K5" s="69" t="s">
        <v>45</v>
      </c>
      <c r="L5" s="111"/>
      <c r="M5" s="111"/>
      <c r="N5" s="111"/>
      <c r="O5" s="39" t="s">
        <v>30</v>
      </c>
      <c r="P5" s="37"/>
      <c r="Q5" s="39" t="s">
        <v>31</v>
      </c>
      <c r="R5" s="39"/>
      <c r="S5" s="39"/>
      <c r="T5" s="37"/>
      <c r="U5" s="39"/>
      <c r="V5" s="37"/>
      <c r="W5" s="124"/>
      <c r="X5" s="124"/>
      <c r="Y5" s="124"/>
      <c r="Z5" s="124"/>
      <c r="AA5" s="124"/>
    </row>
    <row r="6" ht="28.5" customHeight="1">
      <c r="A6" s="12">
        <f t="shared" si="1"/>
        <v>3</v>
      </c>
      <c r="B6" s="13" t="s">
        <v>23</v>
      </c>
      <c r="C6" s="118">
        <v>44043.82787678643</v>
      </c>
      <c r="D6" s="57" t="s">
        <v>555</v>
      </c>
      <c r="E6" s="58" t="s">
        <v>556</v>
      </c>
      <c r="F6" s="92" t="str">
        <f t="shared" si="2"/>
        <v/>
      </c>
      <c r="G6" s="59" t="s">
        <v>33</v>
      </c>
      <c r="H6" s="65" t="s">
        <v>557</v>
      </c>
      <c r="I6" s="59" t="s">
        <v>43</v>
      </c>
      <c r="J6" s="60" t="s">
        <v>44</v>
      </c>
      <c r="K6" s="58" t="s">
        <v>45</v>
      </c>
      <c r="L6" s="108"/>
      <c r="M6" s="108"/>
      <c r="N6" s="108"/>
      <c r="O6" s="24" t="s">
        <v>31</v>
      </c>
      <c r="P6" s="22"/>
      <c r="Q6" s="24" t="s">
        <v>31</v>
      </c>
      <c r="R6" s="22"/>
      <c r="S6" s="22"/>
      <c r="T6" s="22"/>
      <c r="U6" s="22"/>
      <c r="V6" s="22"/>
      <c r="W6" s="124"/>
      <c r="X6" s="124"/>
      <c r="Y6" s="124"/>
      <c r="Z6" s="124"/>
      <c r="AA6" s="124"/>
    </row>
    <row r="7" ht="28.5" customHeight="1">
      <c r="A7" s="11">
        <f t="shared" si="1"/>
        <v>4</v>
      </c>
      <c r="B7" s="29" t="s">
        <v>23</v>
      </c>
      <c r="C7" s="120">
        <v>44043.71509496304</v>
      </c>
      <c r="D7" s="68" t="s">
        <v>558</v>
      </c>
      <c r="E7" s="69" t="s">
        <v>25</v>
      </c>
      <c r="F7" s="98" t="str">
        <f t="shared" si="2"/>
        <v/>
      </c>
      <c r="G7" s="70" t="s">
        <v>26</v>
      </c>
      <c r="H7" s="70"/>
      <c r="I7" s="70" t="s">
        <v>27</v>
      </c>
      <c r="J7" s="71" t="s">
        <v>28</v>
      </c>
      <c r="K7" s="69" t="s">
        <v>559</v>
      </c>
      <c r="L7" s="71"/>
      <c r="M7" s="71"/>
      <c r="N7" s="111"/>
      <c r="O7" s="39" t="s">
        <v>30</v>
      </c>
      <c r="P7" s="37"/>
      <c r="Q7" s="39" t="s">
        <v>31</v>
      </c>
      <c r="R7" s="37"/>
      <c r="S7" s="37"/>
      <c r="T7" s="37"/>
      <c r="U7" s="37"/>
      <c r="V7" s="37"/>
      <c r="W7" s="124"/>
      <c r="X7" s="124"/>
      <c r="Y7" s="124"/>
      <c r="Z7" s="124"/>
      <c r="AA7" s="124"/>
    </row>
    <row r="8" ht="28.5" customHeight="1">
      <c r="A8" s="11">
        <f t="shared" si="1"/>
        <v>4</v>
      </c>
      <c r="B8" s="29" t="s">
        <v>23</v>
      </c>
      <c r="C8" s="120">
        <v>44043.74185848434</v>
      </c>
      <c r="D8" s="68" t="s">
        <v>558</v>
      </c>
      <c r="E8" s="69" t="s">
        <v>560</v>
      </c>
      <c r="F8" s="98" t="str">
        <f>IMAGE("https://minio.dev.ftech.ai/salebot-report-v1-de20ab19/20f817329b03453beafbadc9eb3a1e75452eb2c1c11b50bc1554b5ea43b2aca4.png")</f>
        <v/>
      </c>
      <c r="G8" s="70" t="s">
        <v>33</v>
      </c>
      <c r="H8" s="70" t="s">
        <v>561</v>
      </c>
      <c r="I8" s="70" t="s">
        <v>35</v>
      </c>
      <c r="J8" s="71" t="s">
        <v>36</v>
      </c>
      <c r="K8" s="102" t="s">
        <v>562</v>
      </c>
      <c r="L8" s="70" t="s">
        <v>422</v>
      </c>
      <c r="M8" s="70" t="s">
        <v>423</v>
      </c>
      <c r="N8" s="111"/>
      <c r="O8" s="39" t="s">
        <v>30</v>
      </c>
      <c r="P8" s="37"/>
      <c r="Q8" s="39" t="s">
        <v>31</v>
      </c>
      <c r="R8" s="37"/>
      <c r="S8" s="37"/>
      <c r="T8" s="37"/>
      <c r="U8" s="37"/>
      <c r="V8" s="37"/>
      <c r="W8" s="124"/>
      <c r="X8" s="124"/>
      <c r="Y8" s="124"/>
      <c r="Z8" s="124"/>
      <c r="AA8" s="124"/>
    </row>
    <row r="9" ht="28.5" customHeight="1">
      <c r="A9" s="11">
        <f t="shared" si="1"/>
        <v>4</v>
      </c>
      <c r="B9" s="29" t="s">
        <v>23</v>
      </c>
      <c r="C9" s="120">
        <v>44043.74527574418</v>
      </c>
      <c r="D9" s="68" t="s">
        <v>558</v>
      </c>
      <c r="E9" s="69" t="s">
        <v>563</v>
      </c>
      <c r="F9" s="98" t="str">
        <f>IMAGE("")</f>
        <v/>
      </c>
      <c r="G9" s="70" t="s">
        <v>564</v>
      </c>
      <c r="H9" s="70"/>
      <c r="I9" s="70" t="s">
        <v>565</v>
      </c>
      <c r="J9" s="71" t="s">
        <v>36</v>
      </c>
      <c r="K9" s="69"/>
      <c r="L9" s="111"/>
      <c r="M9" s="111"/>
      <c r="N9" s="111"/>
      <c r="O9" s="39" t="s">
        <v>462</v>
      </c>
      <c r="P9" s="37"/>
      <c r="Q9" s="39" t="s">
        <v>31</v>
      </c>
      <c r="R9" s="37"/>
      <c r="S9" s="37"/>
      <c r="T9" s="37"/>
      <c r="U9" s="37"/>
      <c r="V9" s="37"/>
      <c r="W9" s="124"/>
      <c r="X9" s="124"/>
      <c r="Y9" s="124"/>
      <c r="Z9" s="124"/>
      <c r="AA9" s="124"/>
    </row>
    <row r="10" ht="28.5" customHeight="1">
      <c r="A10" s="11">
        <f t="shared" si="1"/>
        <v>4</v>
      </c>
      <c r="B10" s="29" t="s">
        <v>23</v>
      </c>
      <c r="C10" s="120">
        <v>44043.74527634639</v>
      </c>
      <c r="D10" s="68" t="s">
        <v>558</v>
      </c>
      <c r="E10" s="101" t="s">
        <v>566</v>
      </c>
      <c r="F10" s="98" t="str">
        <f>IMAGE("https://minio.dev.ftech.ai/salebot-report-v1-de20ab19/20f817329b03453beafbadc9eb3a1e75452eb2c1c11b50bc1554b5ea43b2aca4.png")</f>
        <v/>
      </c>
      <c r="G10" s="70" t="s">
        <v>66</v>
      </c>
      <c r="H10" s="74" t="s">
        <v>567</v>
      </c>
      <c r="I10" s="70" t="s">
        <v>234</v>
      </c>
      <c r="J10" s="71" t="s">
        <v>178</v>
      </c>
      <c r="K10" s="72" t="s">
        <v>235</v>
      </c>
      <c r="L10" s="111"/>
      <c r="M10" s="111"/>
      <c r="N10" s="111"/>
      <c r="O10" s="39" t="s">
        <v>462</v>
      </c>
      <c r="P10" s="37"/>
      <c r="Q10" s="39" t="s">
        <v>31</v>
      </c>
      <c r="R10" s="37"/>
      <c r="S10" s="37"/>
      <c r="T10" s="37"/>
      <c r="U10" s="37"/>
      <c r="V10" s="37"/>
      <c r="W10" s="124"/>
      <c r="X10" s="124"/>
      <c r="Y10" s="124"/>
      <c r="Z10" s="124"/>
      <c r="AA10" s="124"/>
    </row>
    <row r="11" ht="28.5" customHeight="1">
      <c r="A11" s="12">
        <f t="shared" si="1"/>
        <v>5</v>
      </c>
      <c r="B11" s="13" t="s">
        <v>23</v>
      </c>
      <c r="C11" s="118">
        <v>44043.73703200483</v>
      </c>
      <c r="D11" s="57" t="s">
        <v>568</v>
      </c>
      <c r="E11" s="58" t="s">
        <v>147</v>
      </c>
      <c r="F11" s="92" t="str">
        <f t="shared" ref="F11:F18" si="3">IMAGE("")</f>
        <v/>
      </c>
      <c r="G11" s="59" t="s">
        <v>113</v>
      </c>
      <c r="H11" s="59"/>
      <c r="I11" s="59" t="s">
        <v>27</v>
      </c>
      <c r="J11" s="60" t="s">
        <v>28</v>
      </c>
      <c r="K11" s="61" t="s">
        <v>569</v>
      </c>
      <c r="L11" s="60"/>
      <c r="M11" s="108"/>
      <c r="N11" s="108"/>
      <c r="O11" s="24" t="s">
        <v>30</v>
      </c>
      <c r="P11" s="22"/>
      <c r="Q11" s="24" t="s">
        <v>462</v>
      </c>
      <c r="R11" s="24"/>
      <c r="S11" s="22"/>
      <c r="T11" s="22"/>
      <c r="U11" s="24"/>
      <c r="V11" s="22"/>
      <c r="W11" s="124"/>
      <c r="X11" s="124"/>
      <c r="Y11" s="124"/>
      <c r="Z11" s="124"/>
      <c r="AA11" s="124"/>
    </row>
    <row r="12" ht="28.5" customHeight="1">
      <c r="A12" s="12">
        <f t="shared" si="1"/>
        <v>5</v>
      </c>
      <c r="B12" s="13" t="s">
        <v>23</v>
      </c>
      <c r="C12" s="118">
        <v>44043.7372746975</v>
      </c>
      <c r="D12" s="57" t="s">
        <v>568</v>
      </c>
      <c r="E12" s="58" t="s">
        <v>570</v>
      </c>
      <c r="F12" s="92" t="str">
        <f t="shared" si="3"/>
        <v/>
      </c>
      <c r="G12" s="59" t="s">
        <v>33</v>
      </c>
      <c r="H12" s="65" t="s">
        <v>571</v>
      </c>
      <c r="I12" s="59" t="s">
        <v>35</v>
      </c>
      <c r="J12" s="60" t="s">
        <v>28</v>
      </c>
      <c r="K12" s="61" t="s">
        <v>572</v>
      </c>
      <c r="L12" s="65" t="s">
        <v>573</v>
      </c>
      <c r="M12" s="108"/>
      <c r="N12" s="65" t="s">
        <v>536</v>
      </c>
      <c r="O12" s="24" t="s">
        <v>86</v>
      </c>
      <c r="P12" s="22"/>
      <c r="Q12" s="24" t="s">
        <v>462</v>
      </c>
      <c r="R12" s="22"/>
      <c r="S12" s="22"/>
      <c r="T12" s="22"/>
      <c r="U12" s="24" t="s">
        <v>574</v>
      </c>
      <c r="V12" s="22"/>
      <c r="W12" s="124"/>
      <c r="X12" s="124"/>
      <c r="Y12" s="124"/>
      <c r="Z12" s="124"/>
      <c r="AA12" s="124"/>
    </row>
    <row r="13" ht="28.5" customHeight="1">
      <c r="A13" s="12">
        <f t="shared" si="1"/>
        <v>5</v>
      </c>
      <c r="B13" s="13" t="s">
        <v>23</v>
      </c>
      <c r="C13" s="118">
        <v>44043.73728136137</v>
      </c>
      <c r="D13" s="57" t="s">
        <v>568</v>
      </c>
      <c r="E13" s="58" t="s">
        <v>575</v>
      </c>
      <c r="F13" s="92" t="str">
        <f t="shared" si="3"/>
        <v/>
      </c>
      <c r="G13" s="59" t="s">
        <v>93</v>
      </c>
      <c r="H13" s="59" t="s">
        <v>576</v>
      </c>
      <c r="I13" s="59" t="s">
        <v>94</v>
      </c>
      <c r="J13" s="60" t="s">
        <v>36</v>
      </c>
      <c r="K13" s="58" t="s">
        <v>95</v>
      </c>
      <c r="L13" s="60"/>
      <c r="M13" s="60"/>
      <c r="N13" s="108"/>
      <c r="O13" s="24" t="s">
        <v>86</v>
      </c>
      <c r="P13" s="22"/>
      <c r="Q13" s="24" t="s">
        <v>462</v>
      </c>
      <c r="R13" s="22"/>
      <c r="S13" s="22"/>
      <c r="T13" s="22"/>
      <c r="U13" s="24" t="s">
        <v>577</v>
      </c>
      <c r="V13" s="22"/>
      <c r="W13" s="124"/>
      <c r="X13" s="124"/>
      <c r="Y13" s="124"/>
      <c r="Z13" s="124"/>
      <c r="AA13" s="124"/>
    </row>
    <row r="14" ht="28.5" customHeight="1">
      <c r="A14" s="11">
        <f t="shared" si="1"/>
        <v>6</v>
      </c>
      <c r="B14" s="29" t="s">
        <v>23</v>
      </c>
      <c r="C14" s="120">
        <v>44043.66679664387</v>
      </c>
      <c r="D14" s="68" t="s">
        <v>578</v>
      </c>
      <c r="E14" s="69" t="s">
        <v>579</v>
      </c>
      <c r="F14" s="98" t="str">
        <f t="shared" si="3"/>
        <v/>
      </c>
      <c r="G14" s="70" t="s">
        <v>33</v>
      </c>
      <c r="H14" s="70" t="s">
        <v>580</v>
      </c>
      <c r="I14" s="70" t="s">
        <v>50</v>
      </c>
      <c r="J14" s="71" t="s">
        <v>51</v>
      </c>
      <c r="K14" s="69"/>
      <c r="L14" s="74" t="s">
        <v>581</v>
      </c>
      <c r="M14" s="111"/>
      <c r="N14" s="111"/>
      <c r="O14" s="39" t="s">
        <v>462</v>
      </c>
      <c r="P14" s="37"/>
      <c r="Q14" s="24" t="s">
        <v>462</v>
      </c>
      <c r="R14" s="37"/>
      <c r="S14" s="37"/>
      <c r="T14" s="37"/>
      <c r="U14" s="39" t="s">
        <v>582</v>
      </c>
      <c r="V14" s="37"/>
      <c r="W14" s="124"/>
      <c r="X14" s="124"/>
      <c r="Y14" s="124"/>
      <c r="Z14" s="124"/>
      <c r="AA14" s="124"/>
    </row>
    <row r="15" ht="28.5" customHeight="1">
      <c r="A15" s="12">
        <f t="shared" si="1"/>
        <v>7</v>
      </c>
      <c r="B15" s="13" t="s">
        <v>23</v>
      </c>
      <c r="C15" s="118">
        <v>44043.65129286984</v>
      </c>
      <c r="D15" s="57" t="s">
        <v>583</v>
      </c>
      <c r="E15" s="58" t="s">
        <v>584</v>
      </c>
      <c r="F15" s="92" t="str">
        <f t="shared" si="3"/>
        <v/>
      </c>
      <c r="G15" s="59" t="s">
        <v>33</v>
      </c>
      <c r="H15" s="59" t="s">
        <v>585</v>
      </c>
      <c r="I15" s="59" t="s">
        <v>35</v>
      </c>
      <c r="J15" s="60" t="s">
        <v>36</v>
      </c>
      <c r="K15" s="58" t="s">
        <v>37</v>
      </c>
      <c r="L15" s="65" t="s">
        <v>416</v>
      </c>
      <c r="M15" s="65" t="s">
        <v>417</v>
      </c>
      <c r="N15" s="108"/>
      <c r="O15" s="24" t="s">
        <v>31</v>
      </c>
      <c r="P15" s="22"/>
      <c r="Q15" s="24" t="s">
        <v>31</v>
      </c>
      <c r="R15" s="22"/>
      <c r="S15" s="22"/>
      <c r="T15" s="22"/>
      <c r="U15" s="22"/>
      <c r="V15" s="22"/>
      <c r="W15" s="124"/>
      <c r="X15" s="124"/>
      <c r="Y15" s="124"/>
      <c r="Z15" s="124"/>
      <c r="AA15" s="124"/>
    </row>
    <row r="16" ht="28.5" customHeight="1">
      <c r="A16" s="11">
        <f t="shared" si="1"/>
        <v>8</v>
      </c>
      <c r="B16" s="29" t="s">
        <v>23</v>
      </c>
      <c r="C16" s="120">
        <v>44043.65097116861</v>
      </c>
      <c r="D16" s="68" t="s">
        <v>586</v>
      </c>
      <c r="E16" s="69" t="s">
        <v>587</v>
      </c>
      <c r="F16" s="98" t="str">
        <f t="shared" si="3"/>
        <v/>
      </c>
      <c r="G16" s="70" t="s">
        <v>93</v>
      </c>
      <c r="H16" s="70" t="s">
        <v>588</v>
      </c>
      <c r="I16" s="70" t="s">
        <v>94</v>
      </c>
      <c r="J16" s="71" t="s">
        <v>36</v>
      </c>
      <c r="K16" s="69" t="s">
        <v>95</v>
      </c>
      <c r="L16" s="71"/>
      <c r="M16" s="71"/>
      <c r="N16" s="111"/>
      <c r="O16" s="39" t="s">
        <v>30</v>
      </c>
      <c r="P16" s="37"/>
      <c r="Q16" s="39" t="s">
        <v>30</v>
      </c>
      <c r="R16" s="37"/>
      <c r="S16" s="37"/>
      <c r="T16" s="37"/>
      <c r="U16" s="37"/>
      <c r="V16" s="37"/>
      <c r="W16" s="124"/>
      <c r="X16" s="124"/>
      <c r="Y16" s="124"/>
      <c r="Z16" s="124"/>
      <c r="AA16" s="124"/>
    </row>
    <row r="17" ht="28.5" customHeight="1">
      <c r="A17" s="12">
        <f t="shared" si="1"/>
        <v>9</v>
      </c>
      <c r="B17" s="13" t="s">
        <v>23</v>
      </c>
      <c r="C17" s="118">
        <v>44043.62314495854</v>
      </c>
      <c r="D17" s="57" t="s">
        <v>589</v>
      </c>
      <c r="E17" s="58" t="s">
        <v>590</v>
      </c>
      <c r="F17" s="92" t="str">
        <f t="shared" si="3"/>
        <v/>
      </c>
      <c r="G17" s="59" t="s">
        <v>33</v>
      </c>
      <c r="H17" s="59" t="s">
        <v>591</v>
      </c>
      <c r="I17" s="59" t="s">
        <v>35</v>
      </c>
      <c r="J17" s="60" t="s">
        <v>36</v>
      </c>
      <c r="K17" s="58" t="s">
        <v>37</v>
      </c>
      <c r="L17" s="65" t="s">
        <v>592</v>
      </c>
      <c r="M17" s="65" t="s">
        <v>593</v>
      </c>
      <c r="N17" s="108"/>
      <c r="O17" s="24" t="s">
        <v>31</v>
      </c>
      <c r="P17" s="22"/>
      <c r="Q17" s="24" t="s">
        <v>31</v>
      </c>
      <c r="R17" s="22"/>
      <c r="S17" s="22"/>
      <c r="T17" s="22"/>
      <c r="U17" s="22"/>
      <c r="V17" s="22"/>
      <c r="W17" s="124"/>
      <c r="X17" s="124"/>
      <c r="Y17" s="124"/>
      <c r="Z17" s="124"/>
      <c r="AA17" s="124"/>
    </row>
    <row r="18" ht="28.5" customHeight="1">
      <c r="A18" s="12">
        <f t="shared" si="1"/>
        <v>9</v>
      </c>
      <c r="B18" s="13" t="s">
        <v>23</v>
      </c>
      <c r="C18" s="118">
        <v>44043.62314883571</v>
      </c>
      <c r="D18" s="57" t="s">
        <v>589</v>
      </c>
      <c r="E18" s="58" t="s">
        <v>594</v>
      </c>
      <c r="F18" s="92" t="str">
        <f t="shared" si="3"/>
        <v/>
      </c>
      <c r="G18" s="59" t="s">
        <v>33</v>
      </c>
      <c r="H18" s="65" t="s">
        <v>595</v>
      </c>
      <c r="I18" s="59" t="s">
        <v>35</v>
      </c>
      <c r="J18" s="60" t="s">
        <v>36</v>
      </c>
      <c r="K18" s="61" t="s">
        <v>596</v>
      </c>
      <c r="L18" s="65" t="s">
        <v>597</v>
      </c>
      <c r="M18" s="108"/>
      <c r="N18" s="108"/>
      <c r="O18" s="24" t="s">
        <v>31</v>
      </c>
      <c r="P18" s="22"/>
      <c r="Q18" s="24" t="s">
        <v>31</v>
      </c>
      <c r="R18" s="22"/>
      <c r="S18" s="22"/>
      <c r="T18" s="22"/>
      <c r="U18" s="22"/>
      <c r="V18" s="22"/>
      <c r="W18" s="124"/>
      <c r="X18" s="124"/>
      <c r="Y18" s="124"/>
      <c r="Z18" s="124"/>
      <c r="AA18" s="124"/>
    </row>
    <row r="19" ht="80.25" customHeight="1">
      <c r="A19" s="11">
        <f t="shared" si="1"/>
        <v>10</v>
      </c>
      <c r="B19" s="29" t="s">
        <v>23</v>
      </c>
      <c r="C19" s="120">
        <v>44043.58085789536</v>
      </c>
      <c r="D19" s="68" t="s">
        <v>598</v>
      </c>
      <c r="E19" s="69" t="s">
        <v>599</v>
      </c>
      <c r="F19" s="98" t="str">
        <f>IMAGE("https://minio.dev.ftech.ai/salebot-report-v1-de20ab19/d3a82dcbc4b0957ff2af6af1ba51672684276872d0c65fe244607e393746b71d.jpg")</f>
        <v/>
      </c>
      <c r="G19" s="70" t="s">
        <v>33</v>
      </c>
      <c r="H19" s="70" t="s">
        <v>600</v>
      </c>
      <c r="I19" s="70" t="s">
        <v>35</v>
      </c>
      <c r="J19" s="71" t="s">
        <v>36</v>
      </c>
      <c r="K19" s="72" t="s">
        <v>37</v>
      </c>
      <c r="L19" s="74" t="s">
        <v>601</v>
      </c>
      <c r="M19" s="74" t="s">
        <v>602</v>
      </c>
      <c r="N19" s="111"/>
      <c r="O19" s="39" t="s">
        <v>31</v>
      </c>
      <c r="P19" s="37"/>
      <c r="Q19" s="39" t="s">
        <v>31</v>
      </c>
      <c r="R19" s="37"/>
      <c r="S19" s="37"/>
      <c r="T19" s="37"/>
      <c r="U19" s="37"/>
      <c r="V19" s="37"/>
      <c r="W19" s="124"/>
      <c r="X19" s="124"/>
      <c r="Y19" s="124"/>
      <c r="Z19" s="124"/>
      <c r="AA19" s="124"/>
    </row>
    <row r="20" ht="28.5" customHeight="1">
      <c r="A20" s="12">
        <f t="shared" si="1"/>
        <v>11</v>
      </c>
      <c r="B20" s="13" t="s">
        <v>23</v>
      </c>
      <c r="C20" s="118">
        <v>44043.47156386036</v>
      </c>
      <c r="D20" s="57" t="s">
        <v>434</v>
      </c>
      <c r="E20" s="58" t="s">
        <v>603</v>
      </c>
      <c r="F20" s="92" t="str">
        <f t="shared" ref="F20:F21" si="4">IMAGE("")</f>
        <v/>
      </c>
      <c r="G20" s="59" t="s">
        <v>113</v>
      </c>
      <c r="H20" s="59"/>
      <c r="I20" s="59" t="s">
        <v>27</v>
      </c>
      <c r="J20" s="60" t="s">
        <v>36</v>
      </c>
      <c r="K20" s="61" t="s">
        <v>604</v>
      </c>
      <c r="L20" s="60"/>
      <c r="M20" s="60"/>
      <c r="N20" s="108"/>
      <c r="O20" s="24" t="s">
        <v>30</v>
      </c>
      <c r="P20" s="22"/>
      <c r="Q20" s="23" t="s">
        <v>86</v>
      </c>
      <c r="R20" s="24"/>
      <c r="S20" s="24"/>
      <c r="T20" s="22"/>
      <c r="U20" s="125"/>
      <c r="V20" s="22"/>
      <c r="W20" s="124"/>
      <c r="X20" s="124"/>
      <c r="Y20" s="124"/>
      <c r="Z20" s="124"/>
      <c r="AA20" s="124"/>
    </row>
    <row r="21" ht="28.5" customHeight="1">
      <c r="A21" s="12">
        <f t="shared" si="1"/>
        <v>11</v>
      </c>
      <c r="B21" s="13" t="s">
        <v>23</v>
      </c>
      <c r="C21" s="118">
        <v>44043.47157702204</v>
      </c>
      <c r="D21" s="57" t="s">
        <v>434</v>
      </c>
      <c r="E21" s="58" t="s">
        <v>605</v>
      </c>
      <c r="F21" s="92" t="str">
        <f t="shared" si="4"/>
        <v/>
      </c>
      <c r="G21" s="59" t="s">
        <v>33</v>
      </c>
      <c r="H21" s="65" t="s">
        <v>606</v>
      </c>
      <c r="I21" s="59" t="s">
        <v>43</v>
      </c>
      <c r="J21" s="60" t="s">
        <v>44</v>
      </c>
      <c r="K21" s="61" t="s">
        <v>45</v>
      </c>
      <c r="L21" s="108"/>
      <c r="M21" s="108"/>
      <c r="N21" s="65" t="s">
        <v>54</v>
      </c>
      <c r="O21" s="24" t="s">
        <v>86</v>
      </c>
      <c r="P21" s="22"/>
      <c r="Q21" s="9"/>
      <c r="R21" s="22"/>
      <c r="S21" s="22"/>
      <c r="T21" s="22"/>
      <c r="U21" s="22"/>
      <c r="V21" s="22"/>
      <c r="W21" s="124"/>
      <c r="X21" s="124"/>
      <c r="Y21" s="124"/>
      <c r="Z21" s="124"/>
      <c r="AA21" s="124"/>
    </row>
    <row r="22">
      <c r="A22" s="126"/>
      <c r="B22" s="127"/>
      <c r="C22" s="86"/>
      <c r="D22" s="128"/>
      <c r="E22" s="86"/>
      <c r="F22" s="86"/>
      <c r="G22" s="86"/>
      <c r="H22" s="86"/>
      <c r="I22" s="86"/>
      <c r="J22" s="86"/>
      <c r="K22" s="129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123"/>
      <c r="X22" s="123"/>
      <c r="Y22" s="123"/>
      <c r="Z22" s="123"/>
      <c r="AA22" s="123"/>
    </row>
    <row r="23">
      <c r="A23" s="126"/>
      <c r="B23" s="127"/>
      <c r="C23" s="86"/>
      <c r="D23" s="128"/>
      <c r="E23" s="86"/>
      <c r="F23" s="86"/>
      <c r="G23" s="86"/>
      <c r="H23" s="86"/>
      <c r="I23" s="86"/>
      <c r="J23" s="86"/>
      <c r="K23" s="129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123"/>
      <c r="X23" s="123"/>
      <c r="Y23" s="123"/>
      <c r="Z23" s="123"/>
      <c r="AA23" s="123"/>
    </row>
    <row r="24">
      <c r="A24" s="126"/>
      <c r="B24" s="127"/>
      <c r="C24" s="86"/>
      <c r="D24" s="128"/>
      <c r="E24" s="86"/>
      <c r="F24" s="86"/>
      <c r="G24" s="86"/>
      <c r="H24" s="86"/>
      <c r="I24" s="86"/>
      <c r="J24" s="86"/>
      <c r="K24" s="129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123"/>
      <c r="X24" s="123"/>
      <c r="Y24" s="123"/>
      <c r="Z24" s="123"/>
      <c r="AA24" s="123"/>
    </row>
    <row r="25">
      <c r="A25" s="126"/>
      <c r="B25" s="127"/>
      <c r="C25" s="86"/>
      <c r="D25" s="128"/>
      <c r="E25" s="86"/>
      <c r="F25" s="86"/>
      <c r="G25" s="86"/>
      <c r="H25" s="86"/>
      <c r="I25" s="86"/>
      <c r="J25" s="86"/>
      <c r="K25" s="129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123"/>
      <c r="X25" s="123"/>
      <c r="Y25" s="123"/>
      <c r="Z25" s="123"/>
      <c r="AA25" s="123"/>
    </row>
    <row r="26">
      <c r="A26" s="126"/>
      <c r="B26" s="127"/>
      <c r="C26" s="86"/>
      <c r="D26" s="128"/>
      <c r="E26" s="86"/>
      <c r="F26" s="86"/>
      <c r="G26" s="86"/>
      <c r="H26" s="86"/>
      <c r="I26" s="86"/>
      <c r="J26" s="86"/>
      <c r="K26" s="129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123"/>
      <c r="X26" s="123"/>
      <c r="Y26" s="123"/>
      <c r="Z26" s="123"/>
      <c r="AA26" s="123"/>
    </row>
    <row r="27">
      <c r="A27" s="126"/>
      <c r="B27" s="127"/>
      <c r="C27" s="86"/>
      <c r="D27" s="128"/>
      <c r="E27" s="86"/>
      <c r="F27" s="86"/>
      <c r="G27" s="86"/>
      <c r="H27" s="86"/>
      <c r="I27" s="86"/>
      <c r="J27" s="86"/>
      <c r="K27" s="129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123"/>
      <c r="X27" s="123"/>
      <c r="Y27" s="123"/>
      <c r="Z27" s="123"/>
      <c r="AA27" s="123"/>
    </row>
    <row r="28">
      <c r="A28" s="126"/>
      <c r="B28" s="127"/>
      <c r="C28" s="86"/>
      <c r="D28" s="128"/>
      <c r="E28" s="86"/>
      <c r="F28" s="86"/>
      <c r="G28" s="86"/>
      <c r="H28" s="86"/>
      <c r="I28" s="86"/>
      <c r="J28" s="86"/>
      <c r="K28" s="129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123"/>
      <c r="X28" s="123"/>
      <c r="Y28" s="123"/>
      <c r="Z28" s="123"/>
      <c r="AA28" s="123"/>
    </row>
    <row r="29">
      <c r="A29" s="126"/>
      <c r="B29" s="127"/>
      <c r="C29" s="86"/>
      <c r="D29" s="128"/>
      <c r="E29" s="86"/>
      <c r="F29" s="86"/>
      <c r="G29" s="86"/>
      <c r="H29" s="86"/>
      <c r="I29" s="86"/>
      <c r="J29" s="86"/>
      <c r="K29" s="129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123"/>
      <c r="X29" s="123"/>
      <c r="Y29" s="123"/>
      <c r="Z29" s="123"/>
      <c r="AA29" s="123"/>
    </row>
    <row r="30">
      <c r="A30" s="126"/>
      <c r="B30" s="127"/>
      <c r="C30" s="86"/>
      <c r="D30" s="128"/>
      <c r="E30" s="86"/>
      <c r="F30" s="86"/>
      <c r="G30" s="86"/>
      <c r="H30" s="86"/>
      <c r="I30" s="86"/>
      <c r="J30" s="86"/>
      <c r="K30" s="129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123"/>
      <c r="X30" s="123"/>
      <c r="Y30" s="123"/>
      <c r="Z30" s="123"/>
      <c r="AA30" s="123"/>
    </row>
    <row r="31">
      <c r="A31" s="126"/>
      <c r="B31" s="127"/>
      <c r="C31" s="86"/>
      <c r="D31" s="128"/>
      <c r="E31" s="86"/>
      <c r="F31" s="86"/>
      <c r="G31" s="86"/>
      <c r="H31" s="86"/>
      <c r="I31" s="86"/>
      <c r="J31" s="86"/>
      <c r="K31" s="129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123"/>
      <c r="X31" s="123"/>
      <c r="Y31" s="123"/>
      <c r="Z31" s="123"/>
      <c r="AA31" s="123"/>
    </row>
    <row r="32">
      <c r="A32" s="126"/>
      <c r="B32" s="127"/>
      <c r="C32" s="86"/>
      <c r="D32" s="128"/>
      <c r="E32" s="86"/>
      <c r="F32" s="86"/>
      <c r="G32" s="86"/>
      <c r="H32" s="86"/>
      <c r="I32" s="86"/>
      <c r="J32" s="86"/>
      <c r="K32" s="129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123"/>
      <c r="X32" s="123"/>
      <c r="Y32" s="123"/>
      <c r="Z32" s="123"/>
      <c r="AA32" s="123"/>
    </row>
    <row r="33">
      <c r="A33" s="126"/>
      <c r="B33" s="127"/>
      <c r="C33" s="86"/>
      <c r="D33" s="128"/>
      <c r="E33" s="86"/>
      <c r="F33" s="86"/>
      <c r="G33" s="86"/>
      <c r="H33" s="86"/>
      <c r="I33" s="86"/>
      <c r="J33" s="86"/>
      <c r="K33" s="129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123"/>
      <c r="X33" s="123"/>
      <c r="Y33" s="123"/>
      <c r="Z33" s="123"/>
      <c r="AA33" s="123"/>
    </row>
    <row r="34">
      <c r="A34" s="126"/>
      <c r="B34" s="127"/>
      <c r="C34" s="86"/>
      <c r="D34" s="128"/>
      <c r="E34" s="86"/>
      <c r="F34" s="86"/>
      <c r="G34" s="86"/>
      <c r="H34" s="86"/>
      <c r="I34" s="86"/>
      <c r="J34" s="86"/>
      <c r="K34" s="129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123"/>
      <c r="X34" s="123"/>
      <c r="Y34" s="123"/>
      <c r="Z34" s="123"/>
      <c r="AA34" s="123"/>
    </row>
    <row r="35">
      <c r="A35" s="126"/>
      <c r="B35" s="127"/>
      <c r="C35" s="86"/>
      <c r="D35" s="128"/>
      <c r="E35" s="86"/>
      <c r="F35" s="86"/>
      <c r="G35" s="86"/>
      <c r="H35" s="86"/>
      <c r="I35" s="86"/>
      <c r="J35" s="86"/>
      <c r="K35" s="129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123"/>
      <c r="X35" s="123"/>
      <c r="Y35" s="123"/>
      <c r="Z35" s="123"/>
      <c r="AA35" s="123"/>
    </row>
    <row r="36">
      <c r="A36" s="126"/>
      <c r="B36" s="127"/>
      <c r="C36" s="86"/>
      <c r="D36" s="128"/>
      <c r="E36" s="86"/>
      <c r="F36" s="86"/>
      <c r="G36" s="86"/>
      <c r="H36" s="86"/>
      <c r="I36" s="86"/>
      <c r="J36" s="86"/>
      <c r="K36" s="129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123"/>
      <c r="X36" s="123"/>
      <c r="Y36" s="123"/>
      <c r="Z36" s="123"/>
      <c r="AA36" s="123"/>
    </row>
    <row r="37">
      <c r="A37" s="126"/>
      <c r="B37" s="127"/>
      <c r="C37" s="86"/>
      <c r="D37" s="128"/>
      <c r="E37" s="86"/>
      <c r="F37" s="86"/>
      <c r="G37" s="86"/>
      <c r="H37" s="86"/>
      <c r="I37" s="86"/>
      <c r="J37" s="86"/>
      <c r="K37" s="129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123"/>
      <c r="X37" s="123"/>
      <c r="Y37" s="123"/>
      <c r="Z37" s="123"/>
      <c r="AA37" s="123"/>
    </row>
    <row r="38">
      <c r="A38" s="126"/>
      <c r="B38" s="127"/>
      <c r="C38" s="86"/>
      <c r="D38" s="128"/>
      <c r="E38" s="86"/>
      <c r="F38" s="86"/>
      <c r="G38" s="86"/>
      <c r="H38" s="86"/>
      <c r="I38" s="86"/>
      <c r="J38" s="86"/>
      <c r="K38" s="129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123"/>
      <c r="X38" s="123"/>
      <c r="Y38" s="123"/>
      <c r="Z38" s="123"/>
      <c r="AA38" s="123"/>
    </row>
    <row r="39">
      <c r="A39" s="126"/>
      <c r="B39" s="127"/>
      <c r="C39" s="86"/>
      <c r="D39" s="128"/>
      <c r="E39" s="86"/>
      <c r="F39" s="86"/>
      <c r="G39" s="86"/>
      <c r="H39" s="86"/>
      <c r="I39" s="86"/>
      <c r="J39" s="86"/>
      <c r="K39" s="129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123"/>
      <c r="X39" s="123"/>
      <c r="Y39" s="123"/>
      <c r="Z39" s="123"/>
      <c r="AA39" s="123"/>
    </row>
    <row r="40">
      <c r="A40" s="126"/>
      <c r="B40" s="127"/>
      <c r="C40" s="86"/>
      <c r="D40" s="128"/>
      <c r="E40" s="86"/>
      <c r="F40" s="86"/>
      <c r="G40" s="86"/>
      <c r="H40" s="86"/>
      <c r="I40" s="86"/>
      <c r="J40" s="86"/>
      <c r="K40" s="129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123"/>
      <c r="X40" s="123"/>
      <c r="Y40" s="123"/>
      <c r="Z40" s="123"/>
      <c r="AA40" s="123"/>
    </row>
    <row r="41">
      <c r="A41" s="126"/>
      <c r="B41" s="127"/>
      <c r="C41" s="86"/>
      <c r="D41" s="128"/>
      <c r="E41" s="86"/>
      <c r="F41" s="86"/>
      <c r="G41" s="86"/>
      <c r="H41" s="86"/>
      <c r="I41" s="86"/>
      <c r="J41" s="86"/>
      <c r="K41" s="129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123"/>
      <c r="X41" s="123"/>
      <c r="Y41" s="123"/>
      <c r="Z41" s="123"/>
      <c r="AA41" s="123"/>
    </row>
    <row r="42">
      <c r="A42" s="126"/>
      <c r="B42" s="127"/>
      <c r="C42" s="86"/>
      <c r="D42" s="128"/>
      <c r="E42" s="86"/>
      <c r="F42" s="86"/>
      <c r="G42" s="86"/>
      <c r="H42" s="86"/>
      <c r="I42" s="86"/>
      <c r="J42" s="86"/>
      <c r="K42" s="129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123"/>
      <c r="X42" s="123"/>
      <c r="Y42" s="123"/>
      <c r="Z42" s="123"/>
      <c r="AA42" s="123"/>
    </row>
    <row r="43">
      <c r="A43" s="126"/>
      <c r="B43" s="127"/>
      <c r="C43" s="86"/>
      <c r="D43" s="128"/>
      <c r="E43" s="86"/>
      <c r="F43" s="86"/>
      <c r="G43" s="86"/>
      <c r="H43" s="86"/>
      <c r="I43" s="86"/>
      <c r="J43" s="86"/>
      <c r="K43" s="129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123"/>
      <c r="X43" s="123"/>
      <c r="Y43" s="123"/>
      <c r="Z43" s="123"/>
      <c r="AA43" s="123"/>
    </row>
    <row r="44">
      <c r="A44" s="126"/>
      <c r="B44" s="127"/>
      <c r="C44" s="86"/>
      <c r="D44" s="128"/>
      <c r="E44" s="86"/>
      <c r="F44" s="86"/>
      <c r="G44" s="86"/>
      <c r="H44" s="86"/>
      <c r="I44" s="86"/>
      <c r="J44" s="86"/>
      <c r="K44" s="129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123"/>
      <c r="X44" s="123"/>
      <c r="Y44" s="123"/>
      <c r="Z44" s="123"/>
      <c r="AA44" s="123"/>
    </row>
    <row r="45">
      <c r="A45" s="126"/>
      <c r="B45" s="127"/>
      <c r="C45" s="86"/>
      <c r="D45" s="128"/>
      <c r="E45" s="86"/>
      <c r="F45" s="86"/>
      <c r="G45" s="86"/>
      <c r="H45" s="86"/>
      <c r="I45" s="86"/>
      <c r="J45" s="86"/>
      <c r="K45" s="129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123"/>
      <c r="X45" s="123"/>
      <c r="Y45" s="123"/>
      <c r="Z45" s="123"/>
      <c r="AA45" s="123"/>
    </row>
    <row r="46">
      <c r="A46" s="126"/>
      <c r="B46" s="127"/>
      <c r="C46" s="86"/>
      <c r="D46" s="128"/>
      <c r="E46" s="86"/>
      <c r="F46" s="86"/>
      <c r="G46" s="86"/>
      <c r="H46" s="86"/>
      <c r="I46" s="86"/>
      <c r="J46" s="86"/>
      <c r="K46" s="129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123"/>
      <c r="X46" s="123"/>
      <c r="Y46" s="123"/>
      <c r="Z46" s="123"/>
      <c r="AA46" s="123"/>
    </row>
    <row r="47">
      <c r="A47" s="126"/>
      <c r="B47" s="127"/>
      <c r="C47" s="86"/>
      <c r="D47" s="128"/>
      <c r="E47" s="86"/>
      <c r="F47" s="86"/>
      <c r="G47" s="86"/>
      <c r="H47" s="86"/>
      <c r="I47" s="86"/>
      <c r="J47" s="86"/>
      <c r="K47" s="129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123"/>
      <c r="X47" s="123"/>
      <c r="Y47" s="123"/>
      <c r="Z47" s="123"/>
      <c r="AA47" s="123"/>
    </row>
    <row r="48">
      <c r="A48" s="126"/>
      <c r="B48" s="127"/>
      <c r="C48" s="86"/>
      <c r="D48" s="128"/>
      <c r="E48" s="86"/>
      <c r="F48" s="86"/>
      <c r="G48" s="86"/>
      <c r="H48" s="86"/>
      <c r="I48" s="86"/>
      <c r="J48" s="86"/>
      <c r="K48" s="129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123"/>
      <c r="X48" s="123"/>
      <c r="Y48" s="123"/>
      <c r="Z48" s="123"/>
      <c r="AA48" s="123"/>
    </row>
    <row r="49">
      <c r="A49" s="126"/>
      <c r="B49" s="127"/>
      <c r="C49" s="86"/>
      <c r="D49" s="128"/>
      <c r="E49" s="86"/>
      <c r="F49" s="86"/>
      <c r="G49" s="86"/>
      <c r="H49" s="86"/>
      <c r="I49" s="86"/>
      <c r="J49" s="86"/>
      <c r="K49" s="129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123"/>
      <c r="X49" s="123"/>
      <c r="Y49" s="123"/>
      <c r="Z49" s="123"/>
      <c r="AA49" s="123"/>
    </row>
    <row r="50">
      <c r="A50" s="126"/>
      <c r="B50" s="127"/>
      <c r="C50" s="86"/>
      <c r="D50" s="128"/>
      <c r="E50" s="86"/>
      <c r="F50" s="86"/>
      <c r="G50" s="86"/>
      <c r="H50" s="86"/>
      <c r="I50" s="86"/>
      <c r="J50" s="86"/>
      <c r="K50" s="129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123"/>
      <c r="X50" s="123"/>
      <c r="Y50" s="123"/>
      <c r="Z50" s="123"/>
      <c r="AA50" s="123"/>
    </row>
    <row r="51">
      <c r="A51" s="126"/>
      <c r="B51" s="127"/>
      <c r="C51" s="86"/>
      <c r="D51" s="128"/>
      <c r="E51" s="86"/>
      <c r="F51" s="86"/>
      <c r="G51" s="86"/>
      <c r="H51" s="86"/>
      <c r="I51" s="86"/>
      <c r="J51" s="86"/>
      <c r="K51" s="129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123"/>
      <c r="X51" s="123"/>
      <c r="Y51" s="123"/>
      <c r="Z51" s="123"/>
      <c r="AA51" s="123"/>
    </row>
    <row r="52">
      <c r="A52" s="126"/>
      <c r="B52" s="127"/>
      <c r="C52" s="86"/>
      <c r="D52" s="128"/>
      <c r="E52" s="86"/>
      <c r="F52" s="86"/>
      <c r="G52" s="86"/>
      <c r="H52" s="86"/>
      <c r="I52" s="86"/>
      <c r="J52" s="86"/>
      <c r="K52" s="129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123"/>
      <c r="X52" s="123"/>
      <c r="Y52" s="123"/>
      <c r="Z52" s="123"/>
      <c r="AA52" s="123"/>
    </row>
    <row r="53">
      <c r="A53" s="126"/>
      <c r="B53" s="127"/>
      <c r="C53" s="86"/>
      <c r="D53" s="128"/>
      <c r="E53" s="86"/>
      <c r="F53" s="86"/>
      <c r="G53" s="86"/>
      <c r="H53" s="86"/>
      <c r="I53" s="86"/>
      <c r="J53" s="86"/>
      <c r="K53" s="129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123"/>
      <c r="X53" s="123"/>
      <c r="Y53" s="123"/>
      <c r="Z53" s="123"/>
      <c r="AA53" s="123"/>
    </row>
    <row r="54">
      <c r="A54" s="126"/>
      <c r="B54" s="127"/>
      <c r="C54" s="86"/>
      <c r="D54" s="128"/>
      <c r="E54" s="86"/>
      <c r="F54" s="86"/>
      <c r="G54" s="86"/>
      <c r="H54" s="86"/>
      <c r="I54" s="86"/>
      <c r="J54" s="86"/>
      <c r="K54" s="129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123"/>
      <c r="X54" s="123"/>
      <c r="Y54" s="123"/>
      <c r="Z54" s="123"/>
      <c r="AA54" s="123"/>
    </row>
    <row r="55">
      <c r="A55" s="126"/>
      <c r="B55" s="127"/>
      <c r="C55" s="86"/>
      <c r="D55" s="128"/>
      <c r="E55" s="86"/>
      <c r="F55" s="86"/>
      <c r="G55" s="86"/>
      <c r="H55" s="86"/>
      <c r="I55" s="86"/>
      <c r="J55" s="86"/>
      <c r="K55" s="129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123"/>
      <c r="X55" s="123"/>
      <c r="Y55" s="123"/>
      <c r="Z55" s="123"/>
      <c r="AA55" s="123"/>
    </row>
    <row r="56">
      <c r="A56" s="126"/>
      <c r="B56" s="127"/>
      <c r="C56" s="86"/>
      <c r="D56" s="128"/>
      <c r="E56" s="86"/>
      <c r="F56" s="86"/>
      <c r="G56" s="86"/>
      <c r="H56" s="86"/>
      <c r="I56" s="86"/>
      <c r="J56" s="86"/>
      <c r="K56" s="129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123"/>
      <c r="X56" s="123"/>
      <c r="Y56" s="123"/>
      <c r="Z56" s="123"/>
      <c r="AA56" s="123"/>
    </row>
    <row r="57">
      <c r="A57" s="126"/>
      <c r="B57" s="127"/>
      <c r="C57" s="86"/>
      <c r="D57" s="128"/>
      <c r="E57" s="86"/>
      <c r="F57" s="86"/>
      <c r="G57" s="86"/>
      <c r="H57" s="86"/>
      <c r="I57" s="86"/>
      <c r="J57" s="86"/>
      <c r="K57" s="129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123"/>
      <c r="X57" s="123"/>
      <c r="Y57" s="123"/>
      <c r="Z57" s="123"/>
      <c r="AA57" s="123"/>
    </row>
    <row r="58">
      <c r="A58" s="126"/>
      <c r="B58" s="127"/>
      <c r="C58" s="86"/>
      <c r="D58" s="128"/>
      <c r="E58" s="86"/>
      <c r="F58" s="86"/>
      <c r="G58" s="86"/>
      <c r="H58" s="86"/>
      <c r="I58" s="86"/>
      <c r="J58" s="86"/>
      <c r="K58" s="129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123"/>
      <c r="X58" s="123"/>
      <c r="Y58" s="123"/>
      <c r="Z58" s="123"/>
      <c r="AA58" s="123"/>
    </row>
    <row r="59">
      <c r="A59" s="126"/>
      <c r="B59" s="127"/>
      <c r="C59" s="86"/>
      <c r="D59" s="128"/>
      <c r="E59" s="86"/>
      <c r="F59" s="86"/>
      <c r="G59" s="86"/>
      <c r="H59" s="86"/>
      <c r="I59" s="86"/>
      <c r="J59" s="86"/>
      <c r="K59" s="129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123"/>
      <c r="X59" s="123"/>
      <c r="Y59" s="123"/>
      <c r="Z59" s="123"/>
      <c r="AA59" s="123"/>
    </row>
    <row r="60">
      <c r="A60" s="126"/>
      <c r="B60" s="127"/>
      <c r="C60" s="86"/>
      <c r="D60" s="128"/>
      <c r="E60" s="86"/>
      <c r="F60" s="86"/>
      <c r="G60" s="86"/>
      <c r="H60" s="86"/>
      <c r="I60" s="86"/>
      <c r="J60" s="86"/>
      <c r="K60" s="129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123"/>
      <c r="X60" s="123"/>
      <c r="Y60" s="123"/>
      <c r="Z60" s="123"/>
      <c r="AA60" s="123"/>
    </row>
    <row r="61">
      <c r="A61" s="126"/>
      <c r="B61" s="127"/>
      <c r="C61" s="86"/>
      <c r="D61" s="128"/>
      <c r="E61" s="86"/>
      <c r="F61" s="86"/>
      <c r="G61" s="86"/>
      <c r="H61" s="86"/>
      <c r="I61" s="86"/>
      <c r="J61" s="86"/>
      <c r="K61" s="129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123"/>
      <c r="X61" s="123"/>
      <c r="Y61" s="123"/>
      <c r="Z61" s="123"/>
      <c r="AA61" s="123"/>
    </row>
    <row r="62">
      <c r="A62" s="126"/>
      <c r="B62" s="127"/>
      <c r="C62" s="86"/>
      <c r="D62" s="128"/>
      <c r="E62" s="86"/>
      <c r="F62" s="86"/>
      <c r="G62" s="86"/>
      <c r="H62" s="86"/>
      <c r="I62" s="86"/>
      <c r="J62" s="86"/>
      <c r="K62" s="129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123"/>
      <c r="X62" s="123"/>
      <c r="Y62" s="123"/>
      <c r="Z62" s="123"/>
      <c r="AA62" s="123"/>
    </row>
    <row r="63">
      <c r="A63" s="126"/>
      <c r="B63" s="127"/>
      <c r="C63" s="86"/>
      <c r="D63" s="128"/>
      <c r="E63" s="86"/>
      <c r="F63" s="86"/>
      <c r="G63" s="86"/>
      <c r="H63" s="86"/>
      <c r="I63" s="86"/>
      <c r="J63" s="86"/>
      <c r="K63" s="129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123"/>
      <c r="X63" s="123"/>
      <c r="Y63" s="123"/>
      <c r="Z63" s="123"/>
      <c r="AA63" s="123"/>
    </row>
    <row r="64">
      <c r="A64" s="126"/>
      <c r="B64" s="127"/>
      <c r="C64" s="86"/>
      <c r="D64" s="128"/>
      <c r="E64" s="86"/>
      <c r="F64" s="86"/>
      <c r="G64" s="86"/>
      <c r="H64" s="86"/>
      <c r="I64" s="86"/>
      <c r="J64" s="86"/>
      <c r="K64" s="129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123"/>
      <c r="X64" s="123"/>
      <c r="Y64" s="123"/>
      <c r="Z64" s="123"/>
      <c r="AA64" s="123"/>
    </row>
    <row r="65">
      <c r="A65" s="126"/>
      <c r="B65" s="127"/>
      <c r="C65" s="86"/>
      <c r="D65" s="128"/>
      <c r="E65" s="86"/>
      <c r="F65" s="86"/>
      <c r="G65" s="86"/>
      <c r="H65" s="86"/>
      <c r="I65" s="86"/>
      <c r="J65" s="86"/>
      <c r="K65" s="129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123"/>
      <c r="X65" s="123"/>
      <c r="Y65" s="123"/>
      <c r="Z65" s="123"/>
      <c r="AA65" s="123"/>
    </row>
    <row r="66">
      <c r="A66" s="126"/>
      <c r="B66" s="127"/>
      <c r="C66" s="86"/>
      <c r="D66" s="128"/>
      <c r="E66" s="86"/>
      <c r="F66" s="86"/>
      <c r="G66" s="86"/>
      <c r="H66" s="86"/>
      <c r="I66" s="86"/>
      <c r="J66" s="86"/>
      <c r="K66" s="129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123"/>
      <c r="X66" s="123"/>
      <c r="Y66" s="123"/>
      <c r="Z66" s="123"/>
      <c r="AA66" s="123"/>
    </row>
    <row r="67">
      <c r="A67" s="126"/>
      <c r="B67" s="127"/>
      <c r="C67" s="86"/>
      <c r="D67" s="128"/>
      <c r="E67" s="86"/>
      <c r="F67" s="86"/>
      <c r="G67" s="86"/>
      <c r="H67" s="86"/>
      <c r="I67" s="86"/>
      <c r="J67" s="86"/>
      <c r="K67" s="129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123"/>
      <c r="X67" s="123"/>
      <c r="Y67" s="123"/>
      <c r="Z67" s="123"/>
      <c r="AA67" s="123"/>
    </row>
    <row r="68">
      <c r="A68" s="126"/>
      <c r="B68" s="127"/>
      <c r="C68" s="86"/>
      <c r="D68" s="128"/>
      <c r="E68" s="86"/>
      <c r="F68" s="86"/>
      <c r="G68" s="86"/>
      <c r="H68" s="86"/>
      <c r="I68" s="86"/>
      <c r="J68" s="86"/>
      <c r="K68" s="129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123"/>
      <c r="X68" s="123"/>
      <c r="Y68" s="123"/>
      <c r="Z68" s="123"/>
      <c r="AA68" s="123"/>
    </row>
    <row r="69">
      <c r="A69" s="126"/>
      <c r="B69" s="127"/>
      <c r="C69" s="86"/>
      <c r="D69" s="128"/>
      <c r="E69" s="86"/>
      <c r="F69" s="86"/>
      <c r="G69" s="86"/>
      <c r="H69" s="86"/>
      <c r="I69" s="86"/>
      <c r="J69" s="86"/>
      <c r="K69" s="129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123"/>
      <c r="X69" s="123"/>
      <c r="Y69" s="123"/>
      <c r="Z69" s="123"/>
      <c r="AA69" s="123"/>
    </row>
    <row r="70">
      <c r="A70" s="126"/>
      <c r="B70" s="127"/>
      <c r="C70" s="86"/>
      <c r="D70" s="128"/>
      <c r="E70" s="86"/>
      <c r="F70" s="86"/>
      <c r="G70" s="86"/>
      <c r="H70" s="86"/>
      <c r="I70" s="86"/>
      <c r="J70" s="86"/>
      <c r="K70" s="129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123"/>
      <c r="X70" s="123"/>
      <c r="Y70" s="123"/>
      <c r="Z70" s="123"/>
      <c r="AA70" s="123"/>
    </row>
    <row r="71">
      <c r="A71" s="126"/>
      <c r="B71" s="127"/>
      <c r="C71" s="86"/>
      <c r="D71" s="128"/>
      <c r="E71" s="86"/>
      <c r="F71" s="86"/>
      <c r="G71" s="86"/>
      <c r="H71" s="86"/>
      <c r="I71" s="86"/>
      <c r="J71" s="86"/>
      <c r="K71" s="129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123"/>
      <c r="X71" s="123"/>
      <c r="Y71" s="123"/>
      <c r="Z71" s="123"/>
      <c r="AA71" s="123"/>
    </row>
    <row r="72">
      <c r="A72" s="126"/>
      <c r="B72" s="127"/>
      <c r="C72" s="86"/>
      <c r="D72" s="128"/>
      <c r="E72" s="86"/>
      <c r="F72" s="86"/>
      <c r="G72" s="86"/>
      <c r="H72" s="86"/>
      <c r="I72" s="86"/>
      <c r="J72" s="86"/>
      <c r="K72" s="129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123"/>
      <c r="X72" s="123"/>
      <c r="Y72" s="123"/>
      <c r="Z72" s="123"/>
      <c r="AA72" s="123"/>
    </row>
    <row r="73">
      <c r="A73" s="126"/>
      <c r="B73" s="127"/>
      <c r="C73" s="86"/>
      <c r="D73" s="128"/>
      <c r="E73" s="86"/>
      <c r="F73" s="86"/>
      <c r="G73" s="86"/>
      <c r="H73" s="86"/>
      <c r="I73" s="86"/>
      <c r="J73" s="86"/>
      <c r="K73" s="129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123"/>
      <c r="X73" s="123"/>
      <c r="Y73" s="123"/>
      <c r="Z73" s="123"/>
      <c r="AA73" s="123"/>
    </row>
    <row r="74">
      <c r="A74" s="126"/>
      <c r="B74" s="127"/>
      <c r="C74" s="86"/>
      <c r="D74" s="128"/>
      <c r="E74" s="86"/>
      <c r="F74" s="86"/>
      <c r="G74" s="86"/>
      <c r="H74" s="86"/>
      <c r="I74" s="86"/>
      <c r="J74" s="86"/>
      <c r="K74" s="129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123"/>
      <c r="X74" s="123"/>
      <c r="Y74" s="123"/>
      <c r="Z74" s="123"/>
      <c r="AA74" s="123"/>
    </row>
    <row r="75">
      <c r="A75" s="126"/>
      <c r="B75" s="127"/>
      <c r="C75" s="86"/>
      <c r="D75" s="128"/>
      <c r="E75" s="86"/>
      <c r="F75" s="86"/>
      <c r="G75" s="86"/>
      <c r="H75" s="86"/>
      <c r="I75" s="86"/>
      <c r="J75" s="86"/>
      <c r="K75" s="129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123"/>
      <c r="X75" s="123"/>
      <c r="Y75" s="123"/>
      <c r="Z75" s="123"/>
      <c r="AA75" s="123"/>
    </row>
    <row r="76">
      <c r="A76" s="126"/>
      <c r="B76" s="127"/>
      <c r="C76" s="86"/>
      <c r="D76" s="128"/>
      <c r="E76" s="86"/>
      <c r="F76" s="86"/>
      <c r="G76" s="86"/>
      <c r="H76" s="86"/>
      <c r="I76" s="86"/>
      <c r="J76" s="86"/>
      <c r="K76" s="129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123"/>
      <c r="X76" s="123"/>
      <c r="Y76" s="123"/>
      <c r="Z76" s="123"/>
      <c r="AA76" s="123"/>
    </row>
    <row r="77">
      <c r="A77" s="126"/>
      <c r="B77" s="127"/>
      <c r="C77" s="86"/>
      <c r="D77" s="128"/>
      <c r="E77" s="86"/>
      <c r="F77" s="86"/>
      <c r="G77" s="86"/>
      <c r="H77" s="86"/>
      <c r="I77" s="86"/>
      <c r="J77" s="86"/>
      <c r="K77" s="129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123"/>
      <c r="X77" s="123"/>
      <c r="Y77" s="123"/>
      <c r="Z77" s="123"/>
      <c r="AA77" s="123"/>
    </row>
    <row r="78">
      <c r="A78" s="126"/>
      <c r="B78" s="127"/>
      <c r="C78" s="86"/>
      <c r="D78" s="128"/>
      <c r="E78" s="86"/>
      <c r="F78" s="86"/>
      <c r="G78" s="86"/>
      <c r="H78" s="86"/>
      <c r="I78" s="86"/>
      <c r="J78" s="86"/>
      <c r="K78" s="129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123"/>
      <c r="X78" s="123"/>
      <c r="Y78" s="123"/>
      <c r="Z78" s="123"/>
      <c r="AA78" s="123"/>
    </row>
    <row r="79">
      <c r="A79" s="126"/>
      <c r="B79" s="127"/>
      <c r="C79" s="86"/>
      <c r="D79" s="128"/>
      <c r="E79" s="86"/>
      <c r="F79" s="86"/>
      <c r="G79" s="86"/>
      <c r="H79" s="86"/>
      <c r="I79" s="86"/>
      <c r="J79" s="86"/>
      <c r="K79" s="129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123"/>
      <c r="X79" s="123"/>
      <c r="Y79" s="123"/>
      <c r="Z79" s="123"/>
      <c r="AA79" s="123"/>
    </row>
    <row r="80">
      <c r="A80" s="126"/>
      <c r="B80" s="127"/>
      <c r="C80" s="86"/>
      <c r="D80" s="128"/>
      <c r="E80" s="86"/>
      <c r="F80" s="86"/>
      <c r="G80" s="86"/>
      <c r="H80" s="86"/>
      <c r="I80" s="86"/>
      <c r="J80" s="86"/>
      <c r="K80" s="129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123"/>
      <c r="X80" s="123"/>
      <c r="Y80" s="123"/>
      <c r="Z80" s="123"/>
      <c r="AA80" s="123"/>
    </row>
    <row r="81">
      <c r="A81" s="126"/>
      <c r="B81" s="127"/>
      <c r="C81" s="86"/>
      <c r="D81" s="128"/>
      <c r="E81" s="86"/>
      <c r="F81" s="86"/>
      <c r="G81" s="86"/>
      <c r="H81" s="86"/>
      <c r="I81" s="86"/>
      <c r="J81" s="86"/>
      <c r="K81" s="129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123"/>
      <c r="X81" s="123"/>
      <c r="Y81" s="123"/>
      <c r="Z81" s="123"/>
      <c r="AA81" s="123"/>
    </row>
    <row r="82">
      <c r="A82" s="126"/>
      <c r="B82" s="127"/>
      <c r="C82" s="86"/>
      <c r="D82" s="128"/>
      <c r="E82" s="86"/>
      <c r="F82" s="86"/>
      <c r="G82" s="86"/>
      <c r="H82" s="86"/>
      <c r="I82" s="86"/>
      <c r="J82" s="86"/>
      <c r="K82" s="129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123"/>
      <c r="X82" s="123"/>
      <c r="Y82" s="123"/>
      <c r="Z82" s="123"/>
      <c r="AA82" s="123"/>
    </row>
    <row r="83">
      <c r="A83" s="126"/>
      <c r="B83" s="127"/>
      <c r="C83" s="86"/>
      <c r="D83" s="128"/>
      <c r="E83" s="86"/>
      <c r="F83" s="86"/>
      <c r="G83" s="86"/>
      <c r="H83" s="86"/>
      <c r="I83" s="86"/>
      <c r="J83" s="86"/>
      <c r="K83" s="129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123"/>
      <c r="X83" s="123"/>
      <c r="Y83" s="123"/>
      <c r="Z83" s="123"/>
      <c r="AA83" s="123"/>
    </row>
    <row r="84">
      <c r="A84" s="126"/>
      <c r="B84" s="127"/>
      <c r="C84" s="86"/>
      <c r="D84" s="128"/>
      <c r="E84" s="86"/>
      <c r="F84" s="86"/>
      <c r="G84" s="86"/>
      <c r="H84" s="86"/>
      <c r="I84" s="86"/>
      <c r="J84" s="86"/>
      <c r="K84" s="129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123"/>
      <c r="X84" s="123"/>
      <c r="Y84" s="123"/>
      <c r="Z84" s="123"/>
      <c r="AA84" s="123"/>
    </row>
    <row r="85">
      <c r="A85" s="126"/>
      <c r="B85" s="127"/>
      <c r="C85" s="86"/>
      <c r="D85" s="128"/>
      <c r="E85" s="86"/>
      <c r="F85" s="86"/>
      <c r="G85" s="86"/>
      <c r="H85" s="86"/>
      <c r="I85" s="86"/>
      <c r="J85" s="86"/>
      <c r="K85" s="129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123"/>
      <c r="X85" s="123"/>
      <c r="Y85" s="123"/>
      <c r="Z85" s="123"/>
      <c r="AA85" s="123"/>
    </row>
    <row r="86">
      <c r="A86" s="126"/>
      <c r="B86" s="127"/>
      <c r="C86" s="86"/>
      <c r="D86" s="128"/>
      <c r="E86" s="86"/>
      <c r="F86" s="86"/>
      <c r="G86" s="86"/>
      <c r="H86" s="86"/>
      <c r="I86" s="86"/>
      <c r="J86" s="86"/>
      <c r="K86" s="129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123"/>
      <c r="X86" s="123"/>
      <c r="Y86" s="123"/>
      <c r="Z86" s="123"/>
      <c r="AA86" s="123"/>
    </row>
    <row r="87">
      <c r="A87" s="126"/>
      <c r="B87" s="127"/>
      <c r="C87" s="86"/>
      <c r="D87" s="128"/>
      <c r="E87" s="86"/>
      <c r="F87" s="86"/>
      <c r="G87" s="86"/>
      <c r="H87" s="86"/>
      <c r="I87" s="86"/>
      <c r="J87" s="86"/>
      <c r="K87" s="129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123"/>
      <c r="X87" s="123"/>
      <c r="Y87" s="123"/>
      <c r="Z87" s="123"/>
      <c r="AA87" s="123"/>
    </row>
    <row r="88">
      <c r="A88" s="126"/>
      <c r="B88" s="127"/>
      <c r="C88" s="86"/>
      <c r="D88" s="128"/>
      <c r="E88" s="86"/>
      <c r="F88" s="86"/>
      <c r="G88" s="86"/>
      <c r="H88" s="86"/>
      <c r="I88" s="86"/>
      <c r="J88" s="86"/>
      <c r="K88" s="129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123"/>
      <c r="X88" s="123"/>
      <c r="Y88" s="123"/>
      <c r="Z88" s="123"/>
      <c r="AA88" s="123"/>
    </row>
    <row r="89">
      <c r="A89" s="126"/>
      <c r="B89" s="127"/>
      <c r="C89" s="86"/>
      <c r="D89" s="128"/>
      <c r="E89" s="86"/>
      <c r="F89" s="86"/>
      <c r="G89" s="86"/>
      <c r="H89" s="86"/>
      <c r="I89" s="86"/>
      <c r="J89" s="86"/>
      <c r="K89" s="129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123"/>
      <c r="X89" s="123"/>
      <c r="Y89" s="123"/>
      <c r="Z89" s="123"/>
      <c r="AA89" s="123"/>
    </row>
    <row r="90">
      <c r="A90" s="126"/>
      <c r="B90" s="127"/>
      <c r="C90" s="86"/>
      <c r="D90" s="128"/>
      <c r="E90" s="86"/>
      <c r="F90" s="86"/>
      <c r="G90" s="86"/>
      <c r="H90" s="86"/>
      <c r="I90" s="86"/>
      <c r="J90" s="86"/>
      <c r="K90" s="129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123"/>
      <c r="X90" s="123"/>
      <c r="Y90" s="123"/>
      <c r="Z90" s="123"/>
      <c r="AA90" s="123"/>
    </row>
    <row r="91">
      <c r="A91" s="126"/>
      <c r="B91" s="127"/>
      <c r="C91" s="86"/>
      <c r="D91" s="128"/>
      <c r="E91" s="86"/>
      <c r="F91" s="86"/>
      <c r="G91" s="86"/>
      <c r="H91" s="86"/>
      <c r="I91" s="86"/>
      <c r="J91" s="86"/>
      <c r="K91" s="129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123"/>
      <c r="X91" s="123"/>
      <c r="Y91" s="123"/>
      <c r="Z91" s="123"/>
      <c r="AA91" s="123"/>
    </row>
    <row r="92">
      <c r="A92" s="126"/>
      <c r="B92" s="127"/>
      <c r="C92" s="86"/>
      <c r="D92" s="128"/>
      <c r="E92" s="86"/>
      <c r="F92" s="86"/>
      <c r="G92" s="86"/>
      <c r="H92" s="86"/>
      <c r="I92" s="86"/>
      <c r="J92" s="86"/>
      <c r="K92" s="129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123"/>
      <c r="X92" s="123"/>
      <c r="Y92" s="123"/>
      <c r="Z92" s="123"/>
      <c r="AA92" s="123"/>
    </row>
    <row r="93">
      <c r="A93" s="126"/>
      <c r="B93" s="127"/>
      <c r="C93" s="86"/>
      <c r="D93" s="128"/>
      <c r="E93" s="86"/>
      <c r="F93" s="86"/>
      <c r="G93" s="86"/>
      <c r="H93" s="86"/>
      <c r="I93" s="86"/>
      <c r="J93" s="86"/>
      <c r="K93" s="129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123"/>
      <c r="X93" s="123"/>
      <c r="Y93" s="123"/>
      <c r="Z93" s="123"/>
      <c r="AA93" s="123"/>
    </row>
    <row r="94">
      <c r="A94" s="126"/>
      <c r="B94" s="127"/>
      <c r="C94" s="86"/>
      <c r="D94" s="128"/>
      <c r="E94" s="86"/>
      <c r="F94" s="86"/>
      <c r="G94" s="86"/>
      <c r="H94" s="86"/>
      <c r="I94" s="86"/>
      <c r="J94" s="86"/>
      <c r="K94" s="129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123"/>
      <c r="X94" s="123"/>
      <c r="Y94" s="123"/>
      <c r="Z94" s="123"/>
      <c r="AA94" s="123"/>
    </row>
    <row r="95">
      <c r="A95" s="126"/>
      <c r="B95" s="127"/>
      <c r="C95" s="86"/>
      <c r="D95" s="128"/>
      <c r="E95" s="86"/>
      <c r="F95" s="86"/>
      <c r="G95" s="86"/>
      <c r="H95" s="86"/>
      <c r="I95" s="86"/>
      <c r="J95" s="86"/>
      <c r="K95" s="129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123"/>
      <c r="X95" s="123"/>
      <c r="Y95" s="123"/>
      <c r="Z95" s="123"/>
      <c r="AA95" s="123"/>
    </row>
    <row r="96">
      <c r="A96" s="126"/>
      <c r="B96" s="127"/>
      <c r="C96" s="86"/>
      <c r="D96" s="128"/>
      <c r="E96" s="86"/>
      <c r="F96" s="86"/>
      <c r="G96" s="86"/>
      <c r="H96" s="86"/>
      <c r="I96" s="86"/>
      <c r="J96" s="86"/>
      <c r="K96" s="129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123"/>
      <c r="X96" s="123"/>
      <c r="Y96" s="123"/>
      <c r="Z96" s="123"/>
      <c r="AA96" s="123"/>
    </row>
    <row r="97">
      <c r="A97" s="126"/>
      <c r="B97" s="127"/>
      <c r="C97" s="86"/>
      <c r="D97" s="128"/>
      <c r="E97" s="86"/>
      <c r="F97" s="86"/>
      <c r="G97" s="86"/>
      <c r="H97" s="86"/>
      <c r="I97" s="86"/>
      <c r="J97" s="86"/>
      <c r="K97" s="129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123"/>
      <c r="X97" s="123"/>
      <c r="Y97" s="123"/>
      <c r="Z97" s="123"/>
      <c r="AA97" s="123"/>
    </row>
    <row r="98">
      <c r="A98" s="126"/>
      <c r="B98" s="127"/>
      <c r="C98" s="86"/>
      <c r="D98" s="128"/>
      <c r="E98" s="86"/>
      <c r="F98" s="86"/>
      <c r="G98" s="86"/>
      <c r="H98" s="86"/>
      <c r="I98" s="86"/>
      <c r="J98" s="86"/>
      <c r="K98" s="129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123"/>
      <c r="X98" s="123"/>
      <c r="Y98" s="123"/>
      <c r="Z98" s="123"/>
      <c r="AA98" s="123"/>
    </row>
    <row r="99">
      <c r="A99" s="126"/>
      <c r="B99" s="127"/>
      <c r="C99" s="86"/>
      <c r="D99" s="128"/>
      <c r="E99" s="86"/>
      <c r="F99" s="86"/>
      <c r="G99" s="86"/>
      <c r="H99" s="86"/>
      <c r="I99" s="86"/>
      <c r="J99" s="86"/>
      <c r="K99" s="129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123"/>
      <c r="X99" s="123"/>
      <c r="Y99" s="123"/>
      <c r="Z99" s="123"/>
      <c r="AA99" s="123"/>
    </row>
    <row r="100">
      <c r="A100" s="126"/>
      <c r="B100" s="127"/>
      <c r="C100" s="86"/>
      <c r="D100" s="128"/>
      <c r="E100" s="86"/>
      <c r="F100" s="86"/>
      <c r="G100" s="86"/>
      <c r="H100" s="86"/>
      <c r="I100" s="86"/>
      <c r="J100" s="86"/>
      <c r="K100" s="129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123"/>
      <c r="X100" s="123"/>
      <c r="Y100" s="123"/>
      <c r="Z100" s="123"/>
      <c r="AA100" s="123"/>
    </row>
    <row r="101">
      <c r="A101" s="126"/>
      <c r="B101" s="127"/>
      <c r="C101" s="86"/>
      <c r="D101" s="128"/>
      <c r="E101" s="86"/>
      <c r="F101" s="86"/>
      <c r="G101" s="86"/>
      <c r="H101" s="86"/>
      <c r="I101" s="86"/>
      <c r="J101" s="86"/>
      <c r="K101" s="129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23"/>
      <c r="X101" s="123"/>
      <c r="Y101" s="123"/>
      <c r="Z101" s="123"/>
      <c r="AA101" s="123"/>
    </row>
    <row r="102">
      <c r="A102" s="126"/>
      <c r="B102" s="127"/>
      <c r="C102" s="86"/>
      <c r="D102" s="128"/>
      <c r="E102" s="86"/>
      <c r="F102" s="86"/>
      <c r="G102" s="86"/>
      <c r="H102" s="86"/>
      <c r="I102" s="86"/>
      <c r="J102" s="86"/>
      <c r="K102" s="129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123"/>
      <c r="X102" s="123"/>
      <c r="Y102" s="123"/>
      <c r="Z102" s="123"/>
      <c r="AA102" s="123"/>
    </row>
    <row r="103">
      <c r="A103" s="126"/>
      <c r="B103" s="127"/>
      <c r="C103" s="86"/>
      <c r="D103" s="128"/>
      <c r="E103" s="86"/>
      <c r="F103" s="86"/>
      <c r="G103" s="86"/>
      <c r="H103" s="86"/>
      <c r="I103" s="86"/>
      <c r="J103" s="86"/>
      <c r="K103" s="129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123"/>
      <c r="X103" s="123"/>
      <c r="Y103" s="123"/>
      <c r="Z103" s="123"/>
      <c r="AA103" s="123"/>
    </row>
    <row r="104">
      <c r="A104" s="126"/>
      <c r="B104" s="127"/>
      <c r="C104" s="86"/>
      <c r="D104" s="128"/>
      <c r="E104" s="86"/>
      <c r="F104" s="86"/>
      <c r="G104" s="86"/>
      <c r="H104" s="86"/>
      <c r="I104" s="86"/>
      <c r="J104" s="86"/>
      <c r="K104" s="129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123"/>
      <c r="X104" s="123"/>
      <c r="Y104" s="123"/>
      <c r="Z104" s="123"/>
      <c r="AA104" s="123"/>
    </row>
    <row r="105">
      <c r="A105" s="126"/>
      <c r="B105" s="127"/>
      <c r="C105" s="86"/>
      <c r="D105" s="128"/>
      <c r="E105" s="86"/>
      <c r="F105" s="86"/>
      <c r="G105" s="86"/>
      <c r="H105" s="86"/>
      <c r="I105" s="86"/>
      <c r="J105" s="86"/>
      <c r="K105" s="129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123"/>
      <c r="X105" s="123"/>
      <c r="Y105" s="123"/>
      <c r="Z105" s="123"/>
      <c r="AA105" s="123"/>
    </row>
    <row r="106">
      <c r="A106" s="126"/>
      <c r="B106" s="127"/>
      <c r="C106" s="86"/>
      <c r="D106" s="128"/>
      <c r="E106" s="86"/>
      <c r="F106" s="86"/>
      <c r="G106" s="86"/>
      <c r="H106" s="86"/>
      <c r="I106" s="86"/>
      <c r="J106" s="86"/>
      <c r="K106" s="129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123"/>
      <c r="X106" s="123"/>
      <c r="Y106" s="123"/>
      <c r="Z106" s="123"/>
      <c r="AA106" s="123"/>
    </row>
    <row r="107">
      <c r="A107" s="126"/>
      <c r="B107" s="127"/>
      <c r="C107" s="86"/>
      <c r="D107" s="128"/>
      <c r="E107" s="86"/>
      <c r="F107" s="86"/>
      <c r="G107" s="86"/>
      <c r="H107" s="86"/>
      <c r="I107" s="86"/>
      <c r="J107" s="86"/>
      <c r="K107" s="129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123"/>
      <c r="X107" s="123"/>
      <c r="Y107" s="123"/>
      <c r="Z107" s="123"/>
      <c r="AA107" s="123"/>
    </row>
    <row r="108">
      <c r="A108" s="126"/>
      <c r="B108" s="127"/>
      <c r="C108" s="86"/>
      <c r="D108" s="128"/>
      <c r="E108" s="86"/>
      <c r="F108" s="86"/>
      <c r="G108" s="86"/>
      <c r="H108" s="86"/>
      <c r="I108" s="86"/>
      <c r="J108" s="86"/>
      <c r="K108" s="129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123"/>
      <c r="X108" s="123"/>
      <c r="Y108" s="123"/>
      <c r="Z108" s="123"/>
      <c r="AA108" s="123"/>
    </row>
    <row r="109">
      <c r="A109" s="126"/>
      <c r="B109" s="127"/>
      <c r="C109" s="86"/>
      <c r="D109" s="128"/>
      <c r="E109" s="86"/>
      <c r="F109" s="86"/>
      <c r="G109" s="86"/>
      <c r="H109" s="86"/>
      <c r="I109" s="86"/>
      <c r="J109" s="86"/>
      <c r="K109" s="129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123"/>
      <c r="X109" s="123"/>
      <c r="Y109" s="123"/>
      <c r="Z109" s="123"/>
      <c r="AA109" s="123"/>
    </row>
    <row r="110">
      <c r="A110" s="126"/>
      <c r="B110" s="127"/>
      <c r="C110" s="86"/>
      <c r="D110" s="128"/>
      <c r="E110" s="86"/>
      <c r="F110" s="86"/>
      <c r="G110" s="86"/>
      <c r="H110" s="86"/>
      <c r="I110" s="86"/>
      <c r="J110" s="86"/>
      <c r="K110" s="129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123"/>
      <c r="X110" s="123"/>
      <c r="Y110" s="123"/>
      <c r="Z110" s="123"/>
      <c r="AA110" s="123"/>
    </row>
    <row r="111">
      <c r="A111" s="126"/>
      <c r="B111" s="127"/>
      <c r="C111" s="86"/>
      <c r="D111" s="128"/>
      <c r="E111" s="86"/>
      <c r="F111" s="86"/>
      <c r="G111" s="86"/>
      <c r="H111" s="86"/>
      <c r="I111" s="86"/>
      <c r="J111" s="86"/>
      <c r="K111" s="129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23"/>
      <c r="X111" s="123"/>
      <c r="Y111" s="123"/>
      <c r="Z111" s="123"/>
      <c r="AA111" s="123"/>
    </row>
    <row r="112">
      <c r="A112" s="126"/>
      <c r="B112" s="127"/>
      <c r="C112" s="86"/>
      <c r="D112" s="128"/>
      <c r="E112" s="86"/>
      <c r="F112" s="86"/>
      <c r="G112" s="86"/>
      <c r="H112" s="86"/>
      <c r="I112" s="86"/>
      <c r="J112" s="86"/>
      <c r="K112" s="129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123"/>
      <c r="X112" s="123"/>
      <c r="Y112" s="123"/>
      <c r="Z112" s="123"/>
      <c r="AA112" s="123"/>
    </row>
    <row r="113">
      <c r="A113" s="126"/>
      <c r="B113" s="127"/>
      <c r="C113" s="86"/>
      <c r="D113" s="128"/>
      <c r="E113" s="86"/>
      <c r="F113" s="86"/>
      <c r="G113" s="86"/>
      <c r="H113" s="86"/>
      <c r="I113" s="86"/>
      <c r="J113" s="86"/>
      <c r="K113" s="129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123"/>
      <c r="X113" s="123"/>
      <c r="Y113" s="123"/>
      <c r="Z113" s="123"/>
      <c r="AA113" s="123"/>
    </row>
    <row r="114">
      <c r="A114" s="126"/>
      <c r="B114" s="127"/>
      <c r="C114" s="86"/>
      <c r="D114" s="128"/>
      <c r="E114" s="86"/>
      <c r="F114" s="86"/>
      <c r="G114" s="86"/>
      <c r="H114" s="86"/>
      <c r="I114" s="86"/>
      <c r="J114" s="86"/>
      <c r="K114" s="129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23"/>
      <c r="X114" s="123"/>
      <c r="Y114" s="123"/>
      <c r="Z114" s="123"/>
      <c r="AA114" s="123"/>
    </row>
    <row r="115">
      <c r="A115" s="126"/>
      <c r="B115" s="127"/>
      <c r="C115" s="86"/>
      <c r="D115" s="128"/>
      <c r="E115" s="86"/>
      <c r="F115" s="86"/>
      <c r="G115" s="86"/>
      <c r="H115" s="86"/>
      <c r="I115" s="86"/>
      <c r="J115" s="86"/>
      <c r="K115" s="129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123"/>
      <c r="X115" s="123"/>
      <c r="Y115" s="123"/>
      <c r="Z115" s="123"/>
      <c r="AA115" s="123"/>
    </row>
    <row r="116">
      <c r="A116" s="126"/>
      <c r="B116" s="127"/>
      <c r="C116" s="86"/>
      <c r="D116" s="128"/>
      <c r="E116" s="86"/>
      <c r="F116" s="86"/>
      <c r="G116" s="86"/>
      <c r="H116" s="86"/>
      <c r="I116" s="86"/>
      <c r="J116" s="86"/>
      <c r="K116" s="129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123"/>
      <c r="X116" s="123"/>
      <c r="Y116" s="123"/>
      <c r="Z116" s="123"/>
      <c r="AA116" s="123"/>
    </row>
    <row r="117">
      <c r="A117" s="126"/>
      <c r="B117" s="127"/>
      <c r="C117" s="86"/>
      <c r="D117" s="128"/>
      <c r="E117" s="86"/>
      <c r="F117" s="86"/>
      <c r="G117" s="86"/>
      <c r="H117" s="86"/>
      <c r="I117" s="86"/>
      <c r="J117" s="86"/>
      <c r="K117" s="129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123"/>
      <c r="X117" s="123"/>
      <c r="Y117" s="123"/>
      <c r="Z117" s="123"/>
      <c r="AA117" s="123"/>
    </row>
    <row r="118">
      <c r="A118" s="126"/>
      <c r="B118" s="127"/>
      <c r="C118" s="86"/>
      <c r="D118" s="128"/>
      <c r="E118" s="86"/>
      <c r="F118" s="86"/>
      <c r="G118" s="86"/>
      <c r="H118" s="86"/>
      <c r="I118" s="86"/>
      <c r="J118" s="86"/>
      <c r="K118" s="129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123"/>
      <c r="X118" s="123"/>
      <c r="Y118" s="123"/>
      <c r="Z118" s="123"/>
      <c r="AA118" s="123"/>
    </row>
    <row r="119">
      <c r="A119" s="126"/>
      <c r="B119" s="127"/>
      <c r="C119" s="86"/>
      <c r="D119" s="128"/>
      <c r="E119" s="86"/>
      <c r="F119" s="86"/>
      <c r="G119" s="86"/>
      <c r="H119" s="86"/>
      <c r="I119" s="86"/>
      <c r="J119" s="86"/>
      <c r="K119" s="129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123"/>
      <c r="X119" s="123"/>
      <c r="Y119" s="123"/>
      <c r="Z119" s="123"/>
      <c r="AA119" s="123"/>
    </row>
    <row r="120">
      <c r="A120" s="126"/>
      <c r="B120" s="127"/>
      <c r="C120" s="86"/>
      <c r="D120" s="128"/>
      <c r="E120" s="86"/>
      <c r="F120" s="86"/>
      <c r="G120" s="86"/>
      <c r="H120" s="86"/>
      <c r="I120" s="86"/>
      <c r="J120" s="86"/>
      <c r="K120" s="129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123"/>
      <c r="X120" s="123"/>
      <c r="Y120" s="123"/>
      <c r="Z120" s="123"/>
      <c r="AA120" s="123"/>
    </row>
    <row r="121">
      <c r="A121" s="126"/>
      <c r="B121" s="127"/>
      <c r="C121" s="86"/>
      <c r="D121" s="128"/>
      <c r="E121" s="86"/>
      <c r="F121" s="86"/>
      <c r="G121" s="86"/>
      <c r="H121" s="86"/>
      <c r="I121" s="86"/>
      <c r="J121" s="86"/>
      <c r="K121" s="129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123"/>
      <c r="X121" s="123"/>
      <c r="Y121" s="123"/>
      <c r="Z121" s="123"/>
      <c r="AA121" s="123"/>
    </row>
    <row r="122">
      <c r="A122" s="126"/>
      <c r="B122" s="127"/>
      <c r="C122" s="86"/>
      <c r="D122" s="128"/>
      <c r="E122" s="86"/>
      <c r="F122" s="86"/>
      <c r="G122" s="86"/>
      <c r="H122" s="86"/>
      <c r="I122" s="86"/>
      <c r="J122" s="86"/>
      <c r="K122" s="129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123"/>
      <c r="X122" s="123"/>
      <c r="Y122" s="123"/>
      <c r="Z122" s="123"/>
      <c r="AA122" s="123"/>
    </row>
    <row r="123">
      <c r="A123" s="126"/>
      <c r="B123" s="127"/>
      <c r="C123" s="86"/>
      <c r="D123" s="128"/>
      <c r="E123" s="86"/>
      <c r="F123" s="86"/>
      <c r="G123" s="86"/>
      <c r="H123" s="86"/>
      <c r="I123" s="86"/>
      <c r="J123" s="86"/>
      <c r="K123" s="129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123"/>
      <c r="X123" s="123"/>
      <c r="Y123" s="123"/>
      <c r="Z123" s="123"/>
      <c r="AA123" s="123"/>
    </row>
    <row r="124">
      <c r="A124" s="126"/>
      <c r="B124" s="127"/>
      <c r="C124" s="86"/>
      <c r="D124" s="128"/>
      <c r="E124" s="86"/>
      <c r="F124" s="86"/>
      <c r="G124" s="86"/>
      <c r="H124" s="86"/>
      <c r="I124" s="86"/>
      <c r="J124" s="86"/>
      <c r="K124" s="129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123"/>
      <c r="X124" s="123"/>
      <c r="Y124" s="123"/>
      <c r="Z124" s="123"/>
      <c r="AA124" s="123"/>
    </row>
    <row r="125">
      <c r="A125" s="126"/>
      <c r="B125" s="127"/>
      <c r="C125" s="86"/>
      <c r="D125" s="128"/>
      <c r="E125" s="86"/>
      <c r="F125" s="86"/>
      <c r="G125" s="86"/>
      <c r="H125" s="86"/>
      <c r="I125" s="86"/>
      <c r="J125" s="86"/>
      <c r="K125" s="129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123"/>
      <c r="X125" s="123"/>
      <c r="Y125" s="123"/>
      <c r="Z125" s="123"/>
      <c r="AA125" s="123"/>
    </row>
    <row r="126">
      <c r="A126" s="126"/>
      <c r="B126" s="127"/>
      <c r="C126" s="86"/>
      <c r="D126" s="128"/>
      <c r="E126" s="86"/>
      <c r="F126" s="86"/>
      <c r="G126" s="86"/>
      <c r="H126" s="86"/>
      <c r="I126" s="86"/>
      <c r="J126" s="86"/>
      <c r="K126" s="129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123"/>
      <c r="X126" s="123"/>
      <c r="Y126" s="123"/>
      <c r="Z126" s="123"/>
      <c r="AA126" s="123"/>
    </row>
    <row r="127">
      <c r="A127" s="126"/>
      <c r="B127" s="127"/>
      <c r="C127" s="86"/>
      <c r="D127" s="128"/>
      <c r="E127" s="86"/>
      <c r="F127" s="86"/>
      <c r="G127" s="86"/>
      <c r="H127" s="86"/>
      <c r="I127" s="86"/>
      <c r="J127" s="86"/>
      <c r="K127" s="129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123"/>
      <c r="X127" s="123"/>
      <c r="Y127" s="123"/>
      <c r="Z127" s="123"/>
      <c r="AA127" s="123"/>
    </row>
    <row r="128">
      <c r="A128" s="126"/>
      <c r="B128" s="127"/>
      <c r="C128" s="86"/>
      <c r="D128" s="128"/>
      <c r="E128" s="86"/>
      <c r="F128" s="86"/>
      <c r="G128" s="86"/>
      <c r="H128" s="86"/>
      <c r="I128" s="86"/>
      <c r="J128" s="86"/>
      <c r="K128" s="129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123"/>
      <c r="X128" s="123"/>
      <c r="Y128" s="123"/>
      <c r="Z128" s="123"/>
      <c r="AA128" s="123"/>
    </row>
    <row r="129">
      <c r="A129" s="126"/>
      <c r="B129" s="127"/>
      <c r="C129" s="86"/>
      <c r="D129" s="128"/>
      <c r="E129" s="86"/>
      <c r="F129" s="86"/>
      <c r="G129" s="86"/>
      <c r="H129" s="86"/>
      <c r="I129" s="86"/>
      <c r="J129" s="86"/>
      <c r="K129" s="129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123"/>
      <c r="X129" s="123"/>
      <c r="Y129" s="123"/>
      <c r="Z129" s="123"/>
      <c r="AA129" s="123"/>
    </row>
    <row r="130">
      <c r="A130" s="126"/>
      <c r="B130" s="127"/>
      <c r="C130" s="86"/>
      <c r="D130" s="128"/>
      <c r="E130" s="86"/>
      <c r="F130" s="86"/>
      <c r="G130" s="86"/>
      <c r="H130" s="86"/>
      <c r="I130" s="86"/>
      <c r="J130" s="86"/>
      <c r="K130" s="129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123"/>
      <c r="X130" s="123"/>
      <c r="Y130" s="123"/>
      <c r="Z130" s="123"/>
      <c r="AA130" s="123"/>
    </row>
    <row r="131">
      <c r="A131" s="126"/>
      <c r="B131" s="127"/>
      <c r="C131" s="86"/>
      <c r="D131" s="128"/>
      <c r="E131" s="86"/>
      <c r="F131" s="86"/>
      <c r="G131" s="86"/>
      <c r="H131" s="86"/>
      <c r="I131" s="86"/>
      <c r="J131" s="86"/>
      <c r="K131" s="129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123"/>
      <c r="X131" s="123"/>
      <c r="Y131" s="123"/>
      <c r="Z131" s="123"/>
      <c r="AA131" s="123"/>
    </row>
    <row r="132">
      <c r="A132" s="126"/>
      <c r="B132" s="127"/>
      <c r="C132" s="86"/>
      <c r="D132" s="128"/>
      <c r="E132" s="86"/>
      <c r="F132" s="86"/>
      <c r="G132" s="86"/>
      <c r="H132" s="86"/>
      <c r="I132" s="86"/>
      <c r="J132" s="86"/>
      <c r="K132" s="129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123"/>
      <c r="X132" s="123"/>
      <c r="Y132" s="123"/>
      <c r="Z132" s="123"/>
      <c r="AA132" s="123"/>
    </row>
    <row r="133">
      <c r="A133" s="126"/>
      <c r="B133" s="127"/>
      <c r="C133" s="86"/>
      <c r="D133" s="128"/>
      <c r="E133" s="86"/>
      <c r="F133" s="86"/>
      <c r="G133" s="86"/>
      <c r="H133" s="86"/>
      <c r="I133" s="86"/>
      <c r="J133" s="86"/>
      <c r="K133" s="129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123"/>
      <c r="X133" s="123"/>
      <c r="Y133" s="123"/>
      <c r="Z133" s="123"/>
      <c r="AA133" s="123"/>
    </row>
    <row r="134">
      <c r="A134" s="126"/>
      <c r="B134" s="127"/>
      <c r="C134" s="86"/>
      <c r="D134" s="128"/>
      <c r="E134" s="86"/>
      <c r="F134" s="86"/>
      <c r="G134" s="86"/>
      <c r="H134" s="86"/>
      <c r="I134" s="86"/>
      <c r="J134" s="86"/>
      <c r="K134" s="129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123"/>
      <c r="X134" s="123"/>
      <c r="Y134" s="123"/>
      <c r="Z134" s="123"/>
      <c r="AA134" s="123"/>
    </row>
    <row r="135">
      <c r="A135" s="126"/>
      <c r="B135" s="127"/>
      <c r="C135" s="86"/>
      <c r="D135" s="128"/>
      <c r="E135" s="86"/>
      <c r="F135" s="86"/>
      <c r="G135" s="86"/>
      <c r="H135" s="86"/>
      <c r="I135" s="86"/>
      <c r="J135" s="86"/>
      <c r="K135" s="129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123"/>
      <c r="X135" s="123"/>
      <c r="Y135" s="123"/>
      <c r="Z135" s="123"/>
      <c r="AA135" s="123"/>
    </row>
    <row r="136">
      <c r="A136" s="126"/>
      <c r="B136" s="127"/>
      <c r="C136" s="86"/>
      <c r="D136" s="128"/>
      <c r="E136" s="86"/>
      <c r="F136" s="86"/>
      <c r="G136" s="86"/>
      <c r="H136" s="86"/>
      <c r="I136" s="86"/>
      <c r="J136" s="86"/>
      <c r="K136" s="129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123"/>
      <c r="X136" s="123"/>
      <c r="Y136" s="123"/>
      <c r="Z136" s="123"/>
      <c r="AA136" s="123"/>
    </row>
    <row r="137">
      <c r="A137" s="126"/>
      <c r="B137" s="127"/>
      <c r="C137" s="86"/>
      <c r="D137" s="128"/>
      <c r="E137" s="86"/>
      <c r="F137" s="86"/>
      <c r="G137" s="86"/>
      <c r="H137" s="86"/>
      <c r="I137" s="86"/>
      <c r="J137" s="86"/>
      <c r="K137" s="129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123"/>
      <c r="X137" s="123"/>
      <c r="Y137" s="123"/>
      <c r="Z137" s="123"/>
      <c r="AA137" s="123"/>
    </row>
    <row r="138">
      <c r="A138" s="126"/>
      <c r="B138" s="127"/>
      <c r="C138" s="86"/>
      <c r="D138" s="128"/>
      <c r="E138" s="86"/>
      <c r="F138" s="86"/>
      <c r="G138" s="86"/>
      <c r="H138" s="86"/>
      <c r="I138" s="86"/>
      <c r="J138" s="86"/>
      <c r="K138" s="129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123"/>
      <c r="X138" s="123"/>
      <c r="Y138" s="123"/>
      <c r="Z138" s="123"/>
      <c r="AA138" s="123"/>
    </row>
    <row r="139">
      <c r="A139" s="126"/>
      <c r="B139" s="130"/>
      <c r="C139" s="86"/>
      <c r="D139" s="86"/>
      <c r="E139" s="86"/>
      <c r="F139" s="86"/>
      <c r="G139" s="86"/>
      <c r="H139" s="86"/>
      <c r="I139" s="86"/>
      <c r="J139" s="86"/>
      <c r="K139" s="129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123"/>
      <c r="X139" s="123"/>
      <c r="Y139" s="123"/>
      <c r="Z139" s="123"/>
      <c r="AA139" s="123"/>
    </row>
    <row r="140">
      <c r="A140" s="126"/>
      <c r="B140" s="130"/>
      <c r="C140" s="86"/>
      <c r="D140" s="86"/>
      <c r="E140" s="86"/>
      <c r="F140" s="86"/>
      <c r="G140" s="86"/>
      <c r="H140" s="86"/>
      <c r="I140" s="86"/>
      <c r="J140" s="86"/>
      <c r="K140" s="129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123"/>
      <c r="X140" s="123"/>
      <c r="Y140" s="123"/>
      <c r="Z140" s="123"/>
      <c r="AA140" s="123"/>
    </row>
    <row r="141">
      <c r="A141" s="126"/>
      <c r="B141" s="130"/>
      <c r="C141" s="86"/>
      <c r="D141" s="86"/>
      <c r="E141" s="86"/>
      <c r="F141" s="86"/>
      <c r="G141" s="86"/>
      <c r="H141" s="86"/>
      <c r="I141" s="86"/>
      <c r="J141" s="86"/>
      <c r="K141" s="129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123"/>
      <c r="X141" s="123"/>
      <c r="Y141" s="123"/>
      <c r="Z141" s="123"/>
      <c r="AA141" s="123"/>
    </row>
    <row r="142">
      <c r="A142" s="126"/>
      <c r="B142" s="130"/>
      <c r="C142" s="86"/>
      <c r="D142" s="86"/>
      <c r="E142" s="86"/>
      <c r="F142" s="86"/>
      <c r="G142" s="86"/>
      <c r="H142" s="86"/>
      <c r="I142" s="86"/>
      <c r="J142" s="86"/>
      <c r="K142" s="129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123"/>
      <c r="X142" s="123"/>
      <c r="Y142" s="123"/>
      <c r="Z142" s="123"/>
      <c r="AA142" s="123"/>
    </row>
    <row r="143">
      <c r="A143" s="126"/>
      <c r="B143" s="130"/>
      <c r="C143" s="86"/>
      <c r="D143" s="86"/>
      <c r="E143" s="86"/>
      <c r="F143" s="86"/>
      <c r="G143" s="86"/>
      <c r="H143" s="86"/>
      <c r="I143" s="86"/>
      <c r="J143" s="86"/>
      <c r="K143" s="129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123"/>
      <c r="X143" s="123"/>
      <c r="Y143" s="123"/>
      <c r="Z143" s="123"/>
      <c r="AA143" s="123"/>
    </row>
    <row r="144">
      <c r="A144" s="126"/>
      <c r="B144" s="130"/>
      <c r="C144" s="86"/>
      <c r="D144" s="86"/>
      <c r="E144" s="86"/>
      <c r="F144" s="86"/>
      <c r="G144" s="86"/>
      <c r="H144" s="86"/>
      <c r="I144" s="86"/>
      <c r="J144" s="86"/>
      <c r="K144" s="129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123"/>
      <c r="X144" s="123"/>
      <c r="Y144" s="123"/>
      <c r="Z144" s="123"/>
      <c r="AA144" s="123"/>
    </row>
    <row r="145">
      <c r="A145" s="126"/>
      <c r="B145" s="130"/>
      <c r="C145" s="86"/>
      <c r="D145" s="86"/>
      <c r="E145" s="86"/>
      <c r="F145" s="86"/>
      <c r="G145" s="86"/>
      <c r="H145" s="86"/>
      <c r="I145" s="86"/>
      <c r="J145" s="86"/>
      <c r="K145" s="129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123"/>
      <c r="X145" s="123"/>
      <c r="Y145" s="123"/>
      <c r="Z145" s="123"/>
      <c r="AA145" s="123"/>
    </row>
    <row r="146">
      <c r="A146" s="126"/>
      <c r="B146" s="130"/>
      <c r="C146" s="86"/>
      <c r="D146" s="86"/>
      <c r="E146" s="86"/>
      <c r="F146" s="86"/>
      <c r="G146" s="86"/>
      <c r="H146" s="86"/>
      <c r="I146" s="86"/>
      <c r="J146" s="86"/>
      <c r="K146" s="129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123"/>
      <c r="X146" s="123"/>
      <c r="Y146" s="123"/>
      <c r="Z146" s="123"/>
      <c r="AA146" s="123"/>
    </row>
    <row r="147">
      <c r="A147" s="126"/>
      <c r="B147" s="130"/>
      <c r="C147" s="86"/>
      <c r="D147" s="86"/>
      <c r="E147" s="86"/>
      <c r="F147" s="86"/>
      <c r="G147" s="86"/>
      <c r="H147" s="86"/>
      <c r="I147" s="86"/>
      <c r="J147" s="86"/>
      <c r="K147" s="129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123"/>
      <c r="X147" s="123"/>
      <c r="Y147" s="123"/>
      <c r="Z147" s="123"/>
      <c r="AA147" s="123"/>
    </row>
  </sheetData>
  <mergeCells count="22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Q20:Q21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21">
      <formula1>"Action,IC,BRD,Ner,CV,CMS"</formula1>
    </dataValidation>
    <dataValidation type="list" allowBlank="1" sqref="S3:S21">
      <formula1>"Out of scope,Processing,Fixed,To be processed"</formula1>
    </dataValidation>
    <dataValidation type="list" allowBlank="1" sqref="T3:T21">
      <formula1>"Ok,Not as expected,Not ok"</formula1>
    </dataValidation>
    <dataValidation type="list" allowBlank="1" sqref="Q3:Q20 O3:O21">
      <formula1>"Succeeded,As expected,Failed,Out of scope,Not sure,Trash"</formula1>
    </dataValidation>
  </dataValidations>
  <hyperlinks>
    <hyperlink r:id="rId1" ref="E1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5.0"/>
    <col customWidth="1" min="4" max="6" width="14.86"/>
    <col customWidth="1" min="9" max="13" width="15.29"/>
    <col customWidth="1" min="15" max="15" width="32.71"/>
  </cols>
  <sheetData>
    <row r="1">
      <c r="A1" s="131"/>
      <c r="B1" s="131"/>
      <c r="H1" s="131"/>
      <c r="Y1" s="132"/>
    </row>
    <row r="2">
      <c r="A2" s="133" t="s">
        <v>607</v>
      </c>
      <c r="B2" s="133" t="s">
        <v>608</v>
      </c>
      <c r="G2" s="134" t="s">
        <v>609</v>
      </c>
      <c r="H2" s="135" t="s">
        <v>610</v>
      </c>
      <c r="M2" s="134" t="s">
        <v>611</v>
      </c>
      <c r="N2" s="135" t="s">
        <v>610</v>
      </c>
      <c r="Y2" s="132" t="s">
        <v>30</v>
      </c>
      <c r="Z2" s="136" t="s">
        <v>31</v>
      </c>
    </row>
    <row r="3">
      <c r="A3" s="137" t="s">
        <v>612</v>
      </c>
      <c r="B3" s="138">
        <v>10.0</v>
      </c>
      <c r="G3" s="139" t="s">
        <v>30</v>
      </c>
      <c r="H3" s="140">
        <f>countif(Y2:Y996,"Succeeded")</f>
        <v>58</v>
      </c>
      <c r="M3" s="139" t="s">
        <v>30</v>
      </c>
      <c r="N3" s="140">
        <f>countif(Z2:Z996,"Succeeded")</f>
        <v>14</v>
      </c>
      <c r="Y3" s="132" t="s">
        <v>31</v>
      </c>
    </row>
    <row r="4">
      <c r="A4" s="137" t="s">
        <v>613</v>
      </c>
      <c r="B4" s="138">
        <v>13.0</v>
      </c>
      <c r="G4" s="139" t="s">
        <v>614</v>
      </c>
      <c r="H4" s="140">
        <f>countif(Y3:Y996,"As Expected")</f>
        <v>40</v>
      </c>
      <c r="M4" s="139" t="s">
        <v>614</v>
      </c>
      <c r="N4" s="140">
        <f>countif(Z3:Z996,"As Expected")</f>
        <v>23</v>
      </c>
      <c r="Y4" s="132" t="s">
        <v>31</v>
      </c>
    </row>
    <row r="5">
      <c r="A5" s="137" t="s">
        <v>615</v>
      </c>
      <c r="B5" s="138">
        <v>23.0</v>
      </c>
      <c r="G5" s="139" t="s">
        <v>334</v>
      </c>
      <c r="H5" s="140">
        <f>countif(Y4:Y996,"Failed")</f>
        <v>7</v>
      </c>
      <c r="M5" s="139" t="s">
        <v>334</v>
      </c>
      <c r="N5" s="140">
        <f>countif(Z4:Z996,"Failed")</f>
        <v>3</v>
      </c>
      <c r="Y5" s="132" t="s">
        <v>30</v>
      </c>
      <c r="Z5" s="136" t="s">
        <v>31</v>
      </c>
    </row>
    <row r="6">
      <c r="A6" s="137" t="s">
        <v>616</v>
      </c>
      <c r="B6" s="138">
        <v>19.0</v>
      </c>
      <c r="G6" s="139" t="s">
        <v>617</v>
      </c>
      <c r="H6" s="140">
        <f>countif(Y5:Y996,"Out of Scope")</f>
        <v>10</v>
      </c>
      <c r="M6" s="139" t="s">
        <v>617</v>
      </c>
      <c r="N6" s="140">
        <f>countif(Z5:Z996,"Out of Scope")</f>
        <v>5</v>
      </c>
      <c r="Y6" s="132" t="s">
        <v>31</v>
      </c>
    </row>
    <row r="7">
      <c r="A7" s="141" t="s">
        <v>618</v>
      </c>
      <c r="B7" s="138">
        <v>11.0</v>
      </c>
      <c r="G7" s="139" t="s">
        <v>115</v>
      </c>
      <c r="H7" s="140">
        <f>countif(Y6:Y996,"Trash")</f>
        <v>2</v>
      </c>
      <c r="M7" s="139" t="s">
        <v>115</v>
      </c>
      <c r="N7" s="140">
        <f>countif(Z6:Z996,"Trash")</f>
        <v>5</v>
      </c>
      <c r="Y7" s="132" t="s">
        <v>30</v>
      </c>
      <c r="Z7" s="136" t="s">
        <v>30</v>
      </c>
    </row>
    <row r="8">
      <c r="A8" s="137"/>
      <c r="B8" s="138"/>
      <c r="H8" s="131"/>
      <c r="Y8" s="132" t="s">
        <v>30</v>
      </c>
    </row>
    <row r="9">
      <c r="A9" s="131"/>
      <c r="B9" s="131"/>
      <c r="Y9" s="132" t="s">
        <v>30</v>
      </c>
    </row>
    <row r="10">
      <c r="A10" s="131"/>
      <c r="B10" s="131"/>
      <c r="H10" s="131"/>
      <c r="Y10" s="132" t="s">
        <v>30</v>
      </c>
    </row>
    <row r="11">
      <c r="A11" s="131"/>
      <c r="B11" s="131"/>
      <c r="H11" s="131"/>
      <c r="Y11" s="132" t="s">
        <v>30</v>
      </c>
    </row>
    <row r="12">
      <c r="A12" s="131"/>
      <c r="B12" s="131"/>
      <c r="H12" s="131"/>
      <c r="Y12" s="132" t="s">
        <v>31</v>
      </c>
    </row>
    <row r="13">
      <c r="A13" s="131"/>
      <c r="B13" s="131"/>
      <c r="H13" s="131"/>
      <c r="Y13" s="132" t="s">
        <v>86</v>
      </c>
      <c r="Z13" s="136" t="s">
        <v>31</v>
      </c>
    </row>
    <row r="14">
      <c r="A14" s="142" t="s">
        <v>619</v>
      </c>
      <c r="B14" s="143"/>
      <c r="C14" s="143"/>
      <c r="D14" s="144"/>
      <c r="E14" s="145" t="s">
        <v>620</v>
      </c>
      <c r="F14" s="146"/>
      <c r="G14" s="146"/>
      <c r="H14" s="6"/>
      <c r="I14" s="147" t="s">
        <v>621</v>
      </c>
      <c r="J14" s="145" t="s">
        <v>622</v>
      </c>
      <c r="K14" s="6"/>
      <c r="Y14" s="132" t="s">
        <v>86</v>
      </c>
    </row>
    <row r="15">
      <c r="A15" s="148" t="s">
        <v>623</v>
      </c>
      <c r="B15" s="146"/>
      <c r="C15" s="6"/>
      <c r="D15" s="149"/>
      <c r="E15" s="148" t="s">
        <v>623</v>
      </c>
      <c r="F15" s="146"/>
      <c r="G15" s="146"/>
      <c r="H15" s="6"/>
      <c r="I15" s="150">
        <v>2660.0</v>
      </c>
      <c r="J15" s="151" t="s">
        <v>624</v>
      </c>
      <c r="K15" s="6"/>
      <c r="Y15" s="132" t="s">
        <v>31</v>
      </c>
    </row>
    <row r="16">
      <c r="A16" s="148" t="s">
        <v>625</v>
      </c>
      <c r="B16" s="146"/>
      <c r="C16" s="6"/>
      <c r="D16" s="149"/>
      <c r="E16" s="151" t="s">
        <v>626</v>
      </c>
      <c r="F16" s="146"/>
      <c r="G16" s="146"/>
      <c r="H16" s="6"/>
      <c r="I16" s="150">
        <v>2701.0</v>
      </c>
      <c r="J16" s="152" t="s">
        <v>627</v>
      </c>
      <c r="K16" s="6"/>
      <c r="Y16" s="132" t="s">
        <v>30</v>
      </c>
      <c r="Z16" s="136" t="s">
        <v>30</v>
      </c>
    </row>
    <row r="17">
      <c r="A17" s="148" t="s">
        <v>628</v>
      </c>
      <c r="B17" s="146"/>
      <c r="C17" s="6"/>
      <c r="D17" s="149"/>
      <c r="E17" s="151" t="s">
        <v>629</v>
      </c>
      <c r="F17" s="146"/>
      <c r="G17" s="146"/>
      <c r="H17" s="6"/>
      <c r="I17" s="153"/>
      <c r="J17" s="151" t="s">
        <v>630</v>
      </c>
      <c r="K17" s="6"/>
      <c r="Y17" s="132" t="s">
        <v>30</v>
      </c>
    </row>
    <row r="18">
      <c r="A18" s="148" t="s">
        <v>631</v>
      </c>
      <c r="B18" s="146"/>
      <c r="C18" s="6"/>
      <c r="D18" s="149"/>
      <c r="E18" s="154"/>
      <c r="F18" s="146"/>
      <c r="G18" s="146"/>
      <c r="H18" s="6"/>
      <c r="I18" s="153"/>
      <c r="J18" s="155"/>
      <c r="K18" s="6"/>
      <c r="Y18" s="132" t="s">
        <v>30</v>
      </c>
      <c r="Z18" s="136" t="s">
        <v>30</v>
      </c>
    </row>
    <row r="19">
      <c r="A19" s="156" t="s">
        <v>632</v>
      </c>
      <c r="B19" s="146"/>
      <c r="C19" s="6"/>
      <c r="D19" s="149"/>
      <c r="E19" s="154"/>
      <c r="F19" s="146"/>
      <c r="G19" s="146"/>
      <c r="H19" s="6"/>
      <c r="I19" s="157"/>
      <c r="J19" s="155"/>
      <c r="K19" s="6"/>
      <c r="Y19" s="132" t="s">
        <v>30</v>
      </c>
    </row>
    <row r="20">
      <c r="A20" s="158" t="s">
        <v>633</v>
      </c>
      <c r="B20" s="159"/>
      <c r="C20" s="160"/>
      <c r="D20" s="149"/>
      <c r="E20" s="161"/>
      <c r="F20" s="146"/>
      <c r="G20" s="146"/>
      <c r="H20" s="6"/>
      <c r="I20" s="157"/>
      <c r="J20" s="155"/>
      <c r="K20" s="6"/>
      <c r="Y20" s="132" t="s">
        <v>30</v>
      </c>
    </row>
    <row r="21">
      <c r="A21" s="158" t="s">
        <v>634</v>
      </c>
      <c r="B21" s="159"/>
      <c r="C21" s="160"/>
      <c r="D21" s="144"/>
      <c r="E21" s="154"/>
      <c r="F21" s="146"/>
      <c r="G21" s="146"/>
      <c r="H21" s="6"/>
      <c r="I21" s="153"/>
      <c r="J21" s="155"/>
      <c r="K21" s="6"/>
      <c r="Y21" s="132" t="s">
        <v>30</v>
      </c>
      <c r="Z21" s="136" t="s">
        <v>86</v>
      </c>
    </row>
    <row r="22">
      <c r="A22" s="158" t="s">
        <v>635</v>
      </c>
      <c r="B22" s="159"/>
      <c r="C22" s="160"/>
      <c r="D22" s="144"/>
      <c r="E22" s="154"/>
      <c r="F22" s="146"/>
      <c r="G22" s="146"/>
      <c r="H22" s="6"/>
      <c r="I22" s="153"/>
      <c r="J22" s="155"/>
      <c r="K22" s="6"/>
      <c r="Y22" s="132" t="s">
        <v>86</v>
      </c>
    </row>
    <row r="23">
      <c r="A23" s="158" t="s">
        <v>636</v>
      </c>
      <c r="B23" s="159"/>
      <c r="C23" s="160"/>
      <c r="D23" s="144"/>
      <c r="E23" s="154"/>
      <c r="F23" s="146"/>
      <c r="G23" s="146"/>
      <c r="H23" s="6"/>
      <c r="I23" s="153"/>
      <c r="J23" s="155"/>
      <c r="K23" s="6"/>
      <c r="Y23" s="132" t="s">
        <v>115</v>
      </c>
      <c r="Z23" s="136" t="s">
        <v>30</v>
      </c>
    </row>
    <row r="24">
      <c r="A24" s="158" t="s">
        <v>637</v>
      </c>
      <c r="B24" s="159"/>
      <c r="C24" s="160"/>
      <c r="D24" s="144"/>
      <c r="E24" s="154"/>
      <c r="F24" s="146"/>
      <c r="G24" s="146"/>
      <c r="H24" s="6"/>
      <c r="I24" s="153"/>
      <c r="J24" s="155"/>
      <c r="K24" s="6"/>
      <c r="Y24" s="132" t="s">
        <v>30</v>
      </c>
      <c r="Z24" s="136" t="s">
        <v>30</v>
      </c>
    </row>
    <row r="25">
      <c r="A25" s="162"/>
      <c r="B25" s="159"/>
      <c r="C25" s="160"/>
      <c r="D25" s="144"/>
      <c r="E25" s="154"/>
      <c r="F25" s="146"/>
      <c r="G25" s="146"/>
      <c r="H25" s="6"/>
      <c r="I25" s="153"/>
      <c r="J25" s="163"/>
      <c r="K25" s="164"/>
      <c r="Y25" s="132" t="s">
        <v>30</v>
      </c>
      <c r="Z25" s="136" t="s">
        <v>30</v>
      </c>
    </row>
    <row r="26">
      <c r="A26" s="162"/>
      <c r="B26" s="159"/>
      <c r="C26" s="160"/>
      <c r="D26" s="144"/>
      <c r="E26" s="165"/>
      <c r="F26" s="166"/>
      <c r="G26" s="166"/>
      <c r="H26" s="164"/>
      <c r="I26" s="167"/>
      <c r="J26" s="168"/>
      <c r="Y26" s="132" t="s">
        <v>31</v>
      </c>
      <c r="Z26" s="136" t="s">
        <v>31</v>
      </c>
    </row>
    <row r="27">
      <c r="A27" s="169" t="s">
        <v>638</v>
      </c>
      <c r="B27" s="146"/>
      <c r="C27" s="6"/>
      <c r="E27" s="168"/>
      <c r="F27" s="168"/>
      <c r="G27" s="168"/>
      <c r="H27" s="168"/>
      <c r="Y27" s="170"/>
      <c r="Z27" s="171"/>
    </row>
    <row r="28">
      <c r="A28" s="131"/>
      <c r="B28" s="131"/>
      <c r="E28" s="168"/>
      <c r="F28" s="168"/>
      <c r="H28" s="168"/>
      <c r="J28" s="168"/>
      <c r="Y28" s="132" t="s">
        <v>31</v>
      </c>
      <c r="Z28" s="136" t="s">
        <v>31</v>
      </c>
    </row>
    <row r="29">
      <c r="A29" s="131"/>
      <c r="B29" s="131"/>
      <c r="H29" s="131"/>
      <c r="Y29" s="132" t="s">
        <v>31</v>
      </c>
    </row>
    <row r="30">
      <c r="A30" s="131"/>
      <c r="B30" s="131"/>
      <c r="H30" s="131"/>
      <c r="Y30" s="132" t="s">
        <v>30</v>
      </c>
      <c r="Z30" s="136" t="s">
        <v>31</v>
      </c>
    </row>
    <row r="31">
      <c r="A31" s="172"/>
      <c r="B31" s="172"/>
      <c r="C31" s="172"/>
      <c r="D31" s="172"/>
      <c r="E31" s="172"/>
      <c r="F31" s="172"/>
      <c r="G31" s="172"/>
      <c r="I31" s="172"/>
      <c r="J31" s="172"/>
      <c r="K31" s="172"/>
      <c r="L31" s="172"/>
      <c r="Y31" s="132" t="s">
        <v>30</v>
      </c>
    </row>
    <row r="32">
      <c r="A32" s="173"/>
      <c r="B32" s="173"/>
      <c r="C32" s="173"/>
      <c r="D32" s="173"/>
      <c r="E32" s="173"/>
      <c r="F32" s="173"/>
      <c r="G32" s="173"/>
      <c r="I32" s="173"/>
      <c r="J32" s="173"/>
      <c r="K32" s="173"/>
      <c r="L32" s="173"/>
      <c r="Y32" s="132" t="s">
        <v>30</v>
      </c>
      <c r="Z32" s="136" t="s">
        <v>31</v>
      </c>
    </row>
    <row r="33">
      <c r="A33" s="173"/>
      <c r="B33" s="173"/>
      <c r="C33" s="173"/>
      <c r="D33" s="173"/>
      <c r="E33" s="173"/>
      <c r="F33" s="173"/>
      <c r="G33" s="173"/>
      <c r="I33" s="173"/>
      <c r="J33" s="173"/>
      <c r="K33" s="173"/>
      <c r="L33" s="173"/>
      <c r="Y33" s="132" t="s">
        <v>31</v>
      </c>
      <c r="Z33" s="136" t="s">
        <v>31</v>
      </c>
    </row>
    <row r="34">
      <c r="A34" s="173"/>
      <c r="B34" s="173"/>
      <c r="C34" s="173"/>
      <c r="D34" s="173"/>
      <c r="E34" s="173"/>
      <c r="F34" s="173"/>
      <c r="G34" s="173"/>
      <c r="I34" s="173"/>
      <c r="J34" s="173"/>
      <c r="K34" s="173"/>
      <c r="L34" s="173"/>
      <c r="Y34" s="132" t="s">
        <v>31</v>
      </c>
    </row>
    <row r="35">
      <c r="I35" s="173"/>
      <c r="J35" s="173"/>
      <c r="K35" s="173"/>
      <c r="L35" s="173"/>
      <c r="Y35" s="132" t="s">
        <v>31</v>
      </c>
    </row>
    <row r="36">
      <c r="Y36" s="132" t="s">
        <v>30</v>
      </c>
      <c r="Z36" s="136" t="s">
        <v>30</v>
      </c>
    </row>
    <row r="37">
      <c r="A37" s="131"/>
      <c r="B37" s="131"/>
      <c r="Y37" s="132" t="s">
        <v>30</v>
      </c>
    </row>
    <row r="38">
      <c r="A38" s="131"/>
      <c r="B38" s="131"/>
      <c r="H38" s="131"/>
      <c r="Y38" s="132" t="s">
        <v>30</v>
      </c>
      <c r="Z38" s="136" t="s">
        <v>30</v>
      </c>
    </row>
    <row r="39">
      <c r="A39" s="131"/>
      <c r="B39" s="131"/>
      <c r="H39" s="131"/>
      <c r="Y39" s="132" t="s">
        <v>31</v>
      </c>
      <c r="Z39" s="136" t="s">
        <v>31</v>
      </c>
    </row>
    <row r="40">
      <c r="A40" s="131"/>
      <c r="B40" s="131"/>
      <c r="H40" s="131"/>
      <c r="Y40" s="132" t="s">
        <v>30</v>
      </c>
      <c r="Z40" s="136" t="s">
        <v>115</v>
      </c>
    </row>
    <row r="41">
      <c r="A41" s="131"/>
      <c r="B41" s="131"/>
      <c r="H41" s="131"/>
      <c r="Y41" s="132" t="s">
        <v>30</v>
      </c>
    </row>
    <row r="42">
      <c r="A42" s="131"/>
      <c r="B42" s="131"/>
      <c r="H42" s="131"/>
      <c r="Y42" s="132" t="s">
        <v>30</v>
      </c>
      <c r="Z42" s="136" t="s">
        <v>115</v>
      </c>
    </row>
    <row r="43">
      <c r="A43" s="131"/>
      <c r="B43" s="131"/>
      <c r="H43" s="131"/>
      <c r="Y43" s="132" t="s">
        <v>30</v>
      </c>
      <c r="Z43" s="136" t="s">
        <v>115</v>
      </c>
    </row>
    <row r="44">
      <c r="A44" s="131"/>
      <c r="B44" s="131"/>
      <c r="H44" s="131"/>
      <c r="Y44" s="132" t="s">
        <v>30</v>
      </c>
    </row>
    <row r="45">
      <c r="A45" s="131"/>
      <c r="B45" s="131"/>
      <c r="H45" s="131"/>
      <c r="Y45" s="132" t="s">
        <v>30</v>
      </c>
    </row>
    <row r="46">
      <c r="A46" s="131"/>
      <c r="B46" s="131"/>
      <c r="H46" s="131"/>
      <c r="Y46" s="132" t="s">
        <v>30</v>
      </c>
    </row>
    <row r="47">
      <c r="A47" s="131"/>
      <c r="B47" s="131"/>
      <c r="H47" s="131"/>
      <c r="Y47" s="132" t="s">
        <v>31</v>
      </c>
    </row>
    <row r="48">
      <c r="A48" s="131"/>
      <c r="B48" s="131"/>
      <c r="H48" s="131"/>
      <c r="Y48" s="132" t="s">
        <v>30</v>
      </c>
      <c r="Z48" s="136" t="s">
        <v>115</v>
      </c>
    </row>
    <row r="49">
      <c r="A49" s="131"/>
      <c r="B49" s="131"/>
      <c r="H49" s="131"/>
      <c r="Y49" s="132" t="s">
        <v>30</v>
      </c>
    </row>
    <row r="50">
      <c r="A50" s="131"/>
      <c r="B50" s="131"/>
      <c r="H50" s="131"/>
      <c r="Y50" s="132" t="s">
        <v>30</v>
      </c>
    </row>
    <row r="51">
      <c r="A51" s="131"/>
      <c r="B51" s="131"/>
      <c r="H51" s="131"/>
      <c r="Y51" s="132" t="s">
        <v>30</v>
      </c>
    </row>
    <row r="52">
      <c r="A52" s="131"/>
      <c r="B52" s="131"/>
      <c r="H52" s="131"/>
      <c r="Y52" s="132" t="s">
        <v>30</v>
      </c>
    </row>
    <row r="53">
      <c r="A53" s="131"/>
      <c r="B53" s="131"/>
      <c r="H53" s="131"/>
      <c r="Y53" s="132" t="s">
        <v>30</v>
      </c>
      <c r="Z53" s="136" t="s">
        <v>30</v>
      </c>
    </row>
    <row r="54">
      <c r="A54" s="131"/>
      <c r="B54" s="131"/>
      <c r="H54" s="131"/>
      <c r="Y54" s="132" t="s">
        <v>86</v>
      </c>
      <c r="Z54" s="136" t="s">
        <v>86</v>
      </c>
    </row>
    <row r="55">
      <c r="A55" s="131"/>
      <c r="B55" s="131"/>
      <c r="H55" s="131"/>
      <c r="Y55" s="132" t="s">
        <v>86</v>
      </c>
    </row>
    <row r="56">
      <c r="A56" s="131"/>
      <c r="B56" s="131"/>
      <c r="H56" s="131"/>
      <c r="Y56" s="174" t="s">
        <v>30</v>
      </c>
      <c r="Z56" s="136" t="s">
        <v>30</v>
      </c>
    </row>
    <row r="57">
      <c r="A57" s="131"/>
      <c r="B57" s="131"/>
      <c r="H57" s="131"/>
      <c r="Y57" s="174" t="s">
        <v>31</v>
      </c>
      <c r="Z57" s="175" t="s">
        <v>31</v>
      </c>
    </row>
    <row r="58">
      <c r="A58" s="131"/>
      <c r="B58" s="131"/>
      <c r="H58" s="131"/>
      <c r="Y58" s="174" t="s">
        <v>30</v>
      </c>
    </row>
    <row r="59">
      <c r="A59" s="131"/>
      <c r="B59" s="131"/>
      <c r="H59" s="131"/>
      <c r="Y59" s="176" t="s">
        <v>30</v>
      </c>
      <c r="Z59" s="136" t="s">
        <v>31</v>
      </c>
    </row>
    <row r="60">
      <c r="A60" s="131"/>
      <c r="B60" s="131"/>
      <c r="H60" s="131"/>
      <c r="Y60" s="174" t="s">
        <v>31</v>
      </c>
    </row>
    <row r="61">
      <c r="A61" s="131"/>
      <c r="B61" s="131"/>
      <c r="H61" s="131"/>
      <c r="Y61" s="174" t="s">
        <v>115</v>
      </c>
      <c r="Z61" s="136" t="s">
        <v>115</v>
      </c>
    </row>
    <row r="62">
      <c r="A62" s="131"/>
      <c r="B62" s="131"/>
      <c r="H62" s="131"/>
      <c r="Y62" s="177"/>
      <c r="Z62" s="178"/>
    </row>
    <row r="63">
      <c r="A63" s="131"/>
      <c r="B63" s="131"/>
      <c r="H63" s="131"/>
      <c r="Y63" s="174" t="s">
        <v>31</v>
      </c>
      <c r="Z63" s="136" t="s">
        <v>31</v>
      </c>
    </row>
    <row r="64">
      <c r="A64" s="131"/>
      <c r="B64" s="131"/>
      <c r="H64" s="131"/>
      <c r="Y64" s="174" t="s">
        <v>31</v>
      </c>
    </row>
    <row r="65">
      <c r="A65" s="131"/>
      <c r="B65" s="131"/>
      <c r="H65" s="131"/>
      <c r="Y65" s="174" t="s">
        <v>31</v>
      </c>
      <c r="Z65" s="136" t="s">
        <v>31</v>
      </c>
    </row>
    <row r="66">
      <c r="A66" s="131"/>
      <c r="B66" s="131"/>
      <c r="H66" s="131"/>
      <c r="Y66" s="174" t="s">
        <v>31</v>
      </c>
    </row>
    <row r="67">
      <c r="A67" s="131"/>
      <c r="B67" s="131"/>
      <c r="H67" s="131"/>
      <c r="Y67" s="174" t="s">
        <v>31</v>
      </c>
    </row>
    <row r="68">
      <c r="A68" s="131"/>
      <c r="B68" s="131"/>
      <c r="H68" s="131"/>
      <c r="Y68" s="174" t="s">
        <v>31</v>
      </c>
    </row>
    <row r="69">
      <c r="A69" s="131"/>
      <c r="B69" s="131"/>
      <c r="H69" s="131"/>
      <c r="Y69" s="174" t="s">
        <v>31</v>
      </c>
      <c r="Z69" s="136" t="s">
        <v>30</v>
      </c>
    </row>
    <row r="70">
      <c r="A70" s="131"/>
      <c r="B70" s="131"/>
      <c r="H70" s="131"/>
      <c r="Y70" s="174" t="s">
        <v>31</v>
      </c>
    </row>
    <row r="71">
      <c r="A71" s="131"/>
      <c r="B71" s="131"/>
      <c r="H71" s="131"/>
      <c r="Y71" s="174" t="s">
        <v>31</v>
      </c>
      <c r="Z71" s="136" t="s">
        <v>31</v>
      </c>
    </row>
    <row r="72">
      <c r="A72" s="131"/>
      <c r="B72" s="131"/>
      <c r="H72" s="131"/>
      <c r="Y72" s="174" t="s">
        <v>31</v>
      </c>
    </row>
    <row r="73">
      <c r="A73" s="131"/>
      <c r="B73" s="131"/>
      <c r="H73" s="131"/>
      <c r="Y73" s="174" t="s">
        <v>31</v>
      </c>
    </row>
    <row r="74">
      <c r="A74" s="131"/>
      <c r="B74" s="131"/>
      <c r="H74" s="131"/>
      <c r="Y74" s="174" t="s">
        <v>30</v>
      </c>
      <c r="Z74" s="136" t="s">
        <v>31</v>
      </c>
    </row>
    <row r="75">
      <c r="A75" s="131"/>
      <c r="B75" s="131"/>
      <c r="H75" s="131"/>
      <c r="Y75" s="174" t="s">
        <v>31</v>
      </c>
      <c r="Z75" s="136" t="s">
        <v>31</v>
      </c>
    </row>
    <row r="76">
      <c r="A76" s="131"/>
      <c r="B76" s="131"/>
      <c r="H76" s="131"/>
      <c r="Y76" s="174" t="s">
        <v>31</v>
      </c>
    </row>
    <row r="77">
      <c r="A77" s="131"/>
      <c r="B77" s="131"/>
      <c r="H77" s="131"/>
      <c r="Y77" s="174" t="s">
        <v>31</v>
      </c>
      <c r="Z77" s="136" t="s">
        <v>31</v>
      </c>
    </row>
    <row r="78">
      <c r="A78" s="131"/>
      <c r="B78" s="131"/>
      <c r="H78" s="131"/>
      <c r="Y78" s="174" t="s">
        <v>31</v>
      </c>
    </row>
    <row r="79">
      <c r="A79" s="131"/>
      <c r="B79" s="131"/>
      <c r="H79" s="131"/>
      <c r="Y79" s="174" t="s">
        <v>31</v>
      </c>
    </row>
    <row r="80">
      <c r="A80" s="131"/>
      <c r="B80" s="131"/>
      <c r="H80" s="131"/>
      <c r="Y80" s="174" t="s">
        <v>30</v>
      </c>
      <c r="Z80" s="136" t="s">
        <v>31</v>
      </c>
    </row>
    <row r="81">
      <c r="A81" s="131"/>
      <c r="B81" s="131"/>
      <c r="H81" s="131"/>
      <c r="Y81" s="174" t="s">
        <v>30</v>
      </c>
    </row>
    <row r="82">
      <c r="A82" s="131"/>
      <c r="B82" s="131"/>
      <c r="H82" s="131"/>
      <c r="Y82" s="174" t="s">
        <v>31</v>
      </c>
    </row>
    <row r="83">
      <c r="A83" s="131"/>
      <c r="B83" s="131"/>
      <c r="H83" s="131"/>
      <c r="Y83" s="174" t="s">
        <v>30</v>
      </c>
      <c r="Z83" s="136" t="s">
        <v>86</v>
      </c>
    </row>
    <row r="84">
      <c r="A84" s="131"/>
      <c r="B84" s="131"/>
      <c r="H84" s="131"/>
      <c r="Y84" s="174" t="s">
        <v>86</v>
      </c>
    </row>
    <row r="85">
      <c r="A85" s="131"/>
      <c r="B85" s="131"/>
      <c r="H85" s="131"/>
      <c r="Y85" s="174" t="s">
        <v>30</v>
      </c>
    </row>
    <row r="86">
      <c r="A86" s="131"/>
      <c r="B86" s="131"/>
      <c r="H86" s="131"/>
      <c r="Y86" s="174" t="s">
        <v>30</v>
      </c>
      <c r="Z86" s="136" t="s">
        <v>86</v>
      </c>
    </row>
    <row r="87">
      <c r="A87" s="131"/>
      <c r="B87" s="131"/>
      <c r="H87" s="131"/>
      <c r="Y87" s="174" t="s">
        <v>86</v>
      </c>
    </row>
    <row r="88">
      <c r="A88" s="131"/>
      <c r="B88" s="131"/>
      <c r="H88" s="131"/>
      <c r="Y88" s="174" t="s">
        <v>86</v>
      </c>
    </row>
    <row r="89">
      <c r="A89" s="131"/>
      <c r="B89" s="131"/>
      <c r="H89" s="131"/>
      <c r="Y89" s="174" t="s">
        <v>30</v>
      </c>
      <c r="Z89" s="136" t="s">
        <v>31</v>
      </c>
    </row>
    <row r="90">
      <c r="A90" s="131"/>
      <c r="B90" s="131"/>
      <c r="H90" s="131"/>
      <c r="Y90" s="174" t="s">
        <v>31</v>
      </c>
    </row>
    <row r="91">
      <c r="A91" s="131"/>
      <c r="B91" s="131"/>
      <c r="H91" s="131"/>
      <c r="Y91" s="174" t="s">
        <v>30</v>
      </c>
    </row>
    <row r="92">
      <c r="A92" s="131"/>
      <c r="B92" s="131"/>
      <c r="H92" s="131"/>
      <c r="Y92" s="174" t="s">
        <v>31</v>
      </c>
    </row>
    <row r="93">
      <c r="A93" s="131"/>
      <c r="B93" s="131"/>
      <c r="H93" s="131"/>
      <c r="Y93" s="174" t="s">
        <v>30</v>
      </c>
      <c r="Z93" s="136" t="s">
        <v>30</v>
      </c>
    </row>
    <row r="94">
      <c r="A94" s="131"/>
      <c r="B94" s="131"/>
      <c r="H94" s="131"/>
      <c r="Y94" s="174" t="s">
        <v>31</v>
      </c>
      <c r="Z94" s="136" t="s">
        <v>31</v>
      </c>
    </row>
    <row r="95">
      <c r="A95" s="131"/>
      <c r="B95" s="131"/>
      <c r="H95" s="131"/>
      <c r="Y95" s="174" t="s">
        <v>334</v>
      </c>
      <c r="Z95" s="136" t="s">
        <v>334</v>
      </c>
    </row>
    <row r="96">
      <c r="A96" s="131"/>
      <c r="B96" s="131"/>
      <c r="H96" s="131"/>
      <c r="Y96" s="174" t="s">
        <v>30</v>
      </c>
      <c r="Z96" s="136" t="s">
        <v>30</v>
      </c>
    </row>
    <row r="97">
      <c r="A97" s="131"/>
      <c r="B97" s="131"/>
      <c r="H97" s="131"/>
      <c r="Y97" s="174" t="s">
        <v>30</v>
      </c>
    </row>
    <row r="98">
      <c r="A98" s="131"/>
      <c r="B98" s="131"/>
      <c r="H98" s="131"/>
      <c r="Y98" s="174" t="s">
        <v>30</v>
      </c>
      <c r="Z98" s="136" t="s">
        <v>334</v>
      </c>
    </row>
    <row r="99">
      <c r="A99" s="131"/>
      <c r="B99" s="131"/>
      <c r="H99" s="131"/>
      <c r="Y99" s="174" t="s">
        <v>334</v>
      </c>
    </row>
    <row r="100">
      <c r="A100" s="131"/>
      <c r="B100" s="131"/>
      <c r="H100" s="131"/>
      <c r="Y100" s="174" t="s">
        <v>30</v>
      </c>
    </row>
    <row r="101">
      <c r="A101" s="131"/>
      <c r="B101" s="131"/>
      <c r="H101" s="131"/>
      <c r="Y101" s="174" t="s">
        <v>30</v>
      </c>
    </row>
    <row r="102">
      <c r="A102" s="131"/>
      <c r="B102" s="131"/>
      <c r="H102" s="131"/>
      <c r="Y102" s="174" t="s">
        <v>334</v>
      </c>
    </row>
    <row r="103">
      <c r="A103" s="131"/>
      <c r="B103" s="131"/>
      <c r="H103" s="131"/>
      <c r="Y103" s="174" t="s">
        <v>31</v>
      </c>
      <c r="Z103" s="136" t="s">
        <v>31</v>
      </c>
    </row>
    <row r="104">
      <c r="A104" s="131"/>
      <c r="B104" s="131"/>
      <c r="H104" s="131"/>
      <c r="Y104" s="174" t="s">
        <v>30</v>
      </c>
      <c r="Z104" s="136" t="s">
        <v>86</v>
      </c>
    </row>
    <row r="105">
      <c r="A105" s="131"/>
      <c r="B105" s="131"/>
      <c r="H105" s="131"/>
      <c r="Y105" s="174" t="s">
        <v>31</v>
      </c>
    </row>
    <row r="106">
      <c r="A106" s="131"/>
      <c r="B106" s="131"/>
      <c r="H106" s="131"/>
      <c r="Y106" s="174" t="s">
        <v>86</v>
      </c>
    </row>
    <row r="107">
      <c r="A107" s="131"/>
      <c r="B107" s="131"/>
      <c r="H107" s="131"/>
      <c r="Y107" s="174" t="s">
        <v>86</v>
      </c>
    </row>
    <row r="108">
      <c r="A108" s="131"/>
      <c r="B108" s="131"/>
      <c r="H108" s="131"/>
      <c r="Y108" s="174" t="s">
        <v>30</v>
      </c>
      <c r="Z108" s="136" t="s">
        <v>334</v>
      </c>
    </row>
    <row r="109">
      <c r="A109" s="131"/>
      <c r="B109" s="131"/>
      <c r="H109" s="131"/>
      <c r="Y109" s="174" t="s">
        <v>334</v>
      </c>
    </row>
    <row r="110">
      <c r="A110" s="131"/>
      <c r="B110" s="131"/>
      <c r="H110" s="131"/>
      <c r="Y110" s="174" t="s">
        <v>334</v>
      </c>
    </row>
    <row r="111">
      <c r="A111" s="131"/>
      <c r="B111" s="131"/>
      <c r="H111" s="131"/>
      <c r="Y111" s="174" t="s">
        <v>334</v>
      </c>
    </row>
    <row r="112">
      <c r="A112" s="131"/>
      <c r="B112" s="131"/>
      <c r="H112" s="131"/>
      <c r="Y112" s="174" t="s">
        <v>334</v>
      </c>
      <c r="Z112" s="136" t="s">
        <v>31</v>
      </c>
    </row>
    <row r="113">
      <c r="A113" s="131"/>
      <c r="B113" s="131"/>
      <c r="H113" s="131"/>
      <c r="Y113" s="174" t="s">
        <v>30</v>
      </c>
      <c r="Z113" s="179"/>
    </row>
    <row r="114">
      <c r="A114" s="131"/>
      <c r="B114" s="131"/>
      <c r="H114" s="131"/>
      <c r="Y114" s="174" t="s">
        <v>31</v>
      </c>
    </row>
    <row r="115">
      <c r="A115" s="131"/>
      <c r="B115" s="131"/>
      <c r="H115" s="131"/>
      <c r="Y115" s="176" t="s">
        <v>30</v>
      </c>
    </row>
    <row r="116">
      <c r="A116" s="131"/>
      <c r="B116" s="131"/>
      <c r="H116" s="131"/>
      <c r="Y116" s="174" t="s">
        <v>30</v>
      </c>
    </row>
    <row r="117">
      <c r="A117" s="131"/>
      <c r="B117" s="131"/>
      <c r="H117" s="131"/>
      <c r="Y117" s="174" t="s">
        <v>30</v>
      </c>
      <c r="Z117" s="136" t="s">
        <v>31</v>
      </c>
    </row>
    <row r="118">
      <c r="A118" s="131"/>
      <c r="B118" s="131"/>
      <c r="H118" s="131"/>
      <c r="Y118" s="174" t="s">
        <v>31</v>
      </c>
    </row>
    <row r="119">
      <c r="A119" s="131"/>
      <c r="B119" s="131"/>
      <c r="H119" s="131"/>
      <c r="Y119" s="174" t="s">
        <v>30</v>
      </c>
      <c r="Z119" s="136" t="s">
        <v>30</v>
      </c>
    </row>
    <row r="120">
      <c r="A120" s="131"/>
      <c r="B120" s="131"/>
      <c r="H120" s="131"/>
      <c r="Y120" s="174" t="s">
        <v>31</v>
      </c>
      <c r="Z120" s="136" t="s">
        <v>31</v>
      </c>
    </row>
    <row r="121">
      <c r="A121" s="131"/>
      <c r="B121" s="131"/>
      <c r="H121" s="131"/>
      <c r="Y121" s="177"/>
      <c r="Z121" s="178"/>
    </row>
    <row r="122">
      <c r="A122" s="131"/>
      <c r="B122" s="131"/>
      <c r="H122" s="131"/>
      <c r="Y122" s="180"/>
    </row>
    <row r="123">
      <c r="A123" s="131"/>
      <c r="B123" s="131"/>
      <c r="H123" s="131"/>
      <c r="Y123" s="180"/>
    </row>
    <row r="124">
      <c r="A124" s="131"/>
      <c r="B124" s="131"/>
      <c r="H124" s="131"/>
      <c r="Y124" s="180"/>
    </row>
    <row r="125">
      <c r="A125" s="131"/>
      <c r="B125" s="131"/>
      <c r="H125" s="131"/>
      <c r="Y125" s="180"/>
    </row>
    <row r="126">
      <c r="A126" s="131"/>
      <c r="B126" s="131"/>
      <c r="H126" s="131"/>
      <c r="Y126" s="180"/>
    </row>
    <row r="127">
      <c r="A127" s="131"/>
      <c r="B127" s="131"/>
      <c r="H127" s="131"/>
      <c r="Y127" s="180"/>
    </row>
    <row r="128">
      <c r="A128" s="131"/>
      <c r="B128" s="131"/>
      <c r="H128" s="131"/>
      <c r="Y128" s="180"/>
    </row>
    <row r="129">
      <c r="A129" s="131"/>
      <c r="B129" s="131"/>
      <c r="H129" s="131"/>
      <c r="Y129" s="180"/>
    </row>
    <row r="130">
      <c r="A130" s="131"/>
      <c r="B130" s="131"/>
      <c r="H130" s="131"/>
      <c r="Y130" s="180"/>
    </row>
    <row r="131">
      <c r="A131" s="131"/>
      <c r="B131" s="131"/>
      <c r="H131" s="131"/>
      <c r="Y131" s="180"/>
    </row>
    <row r="132">
      <c r="A132" s="131"/>
      <c r="B132" s="131"/>
      <c r="H132" s="131"/>
      <c r="Y132" s="180"/>
    </row>
    <row r="133">
      <c r="A133" s="131"/>
      <c r="B133" s="131"/>
      <c r="H133" s="131"/>
      <c r="Y133" s="180"/>
    </row>
    <row r="134">
      <c r="A134" s="131"/>
      <c r="B134" s="131"/>
      <c r="H134" s="131"/>
      <c r="Y134" s="180"/>
    </row>
    <row r="135">
      <c r="A135" s="131"/>
      <c r="B135" s="131"/>
      <c r="H135" s="131"/>
      <c r="Y135" s="180"/>
    </row>
    <row r="136">
      <c r="A136" s="131"/>
      <c r="B136" s="131"/>
      <c r="H136" s="131"/>
      <c r="Y136" s="180"/>
    </row>
    <row r="137">
      <c r="A137" s="131"/>
      <c r="B137" s="131"/>
      <c r="H137" s="131"/>
      <c r="Y137" s="180"/>
    </row>
    <row r="138">
      <c r="A138" s="131"/>
      <c r="B138" s="131"/>
      <c r="H138" s="131"/>
      <c r="Y138" s="180"/>
    </row>
    <row r="139">
      <c r="A139" s="131"/>
      <c r="B139" s="131"/>
      <c r="H139" s="131"/>
      <c r="Y139" s="180"/>
    </row>
    <row r="140">
      <c r="A140" s="131"/>
      <c r="B140" s="131"/>
      <c r="H140" s="131"/>
      <c r="Y140" s="180"/>
    </row>
    <row r="141">
      <c r="A141" s="131"/>
      <c r="B141" s="131"/>
      <c r="H141" s="131"/>
      <c r="Y141" s="180"/>
    </row>
    <row r="142">
      <c r="A142" s="131"/>
      <c r="B142" s="131"/>
      <c r="H142" s="131"/>
      <c r="Y142" s="180"/>
    </row>
    <row r="143">
      <c r="A143" s="131"/>
      <c r="B143" s="131"/>
      <c r="H143" s="131"/>
      <c r="Y143" s="180"/>
    </row>
    <row r="144">
      <c r="A144" s="131"/>
      <c r="B144" s="131"/>
      <c r="H144" s="131"/>
      <c r="Y144" s="180"/>
    </row>
    <row r="145">
      <c r="A145" s="131"/>
      <c r="B145" s="131"/>
      <c r="H145" s="131"/>
      <c r="Y145" s="180"/>
    </row>
    <row r="146">
      <c r="A146" s="131"/>
      <c r="B146" s="131"/>
      <c r="H146" s="131"/>
      <c r="Y146" s="180"/>
    </row>
    <row r="147">
      <c r="A147" s="131"/>
      <c r="B147" s="131"/>
      <c r="H147" s="131"/>
      <c r="Y147" s="180"/>
    </row>
    <row r="148">
      <c r="A148" s="131"/>
      <c r="B148" s="131"/>
      <c r="H148" s="131"/>
      <c r="Y148" s="179"/>
    </row>
    <row r="149">
      <c r="A149" s="131"/>
      <c r="B149" s="131"/>
      <c r="H149" s="131"/>
      <c r="Y149" s="179"/>
    </row>
    <row r="150">
      <c r="A150" s="131"/>
      <c r="B150" s="131"/>
      <c r="H150" s="131"/>
      <c r="Y150" s="179"/>
    </row>
    <row r="151">
      <c r="A151" s="131"/>
      <c r="B151" s="131"/>
      <c r="H151" s="131"/>
      <c r="Y151" s="179"/>
    </row>
    <row r="152">
      <c r="A152" s="131"/>
      <c r="B152" s="131"/>
      <c r="H152" s="131"/>
      <c r="Y152" s="179"/>
    </row>
    <row r="153">
      <c r="A153" s="131"/>
      <c r="B153" s="131"/>
      <c r="H153" s="131"/>
      <c r="Y153" s="179"/>
    </row>
    <row r="154">
      <c r="A154" s="131"/>
      <c r="B154" s="131"/>
      <c r="H154" s="131"/>
      <c r="Y154" s="179"/>
    </row>
    <row r="155">
      <c r="A155" s="131"/>
      <c r="B155" s="131"/>
      <c r="H155" s="131"/>
      <c r="Y155" s="179"/>
    </row>
    <row r="156">
      <c r="A156" s="131"/>
      <c r="B156" s="131"/>
      <c r="H156" s="131"/>
      <c r="Y156" s="179"/>
    </row>
    <row r="157">
      <c r="A157" s="131"/>
      <c r="B157" s="131"/>
      <c r="H157" s="131"/>
      <c r="Y157" s="179"/>
    </row>
    <row r="158">
      <c r="A158" s="131"/>
      <c r="B158" s="131"/>
      <c r="H158" s="131"/>
      <c r="Y158" s="179"/>
    </row>
    <row r="159">
      <c r="A159" s="131"/>
      <c r="B159" s="131"/>
      <c r="H159" s="131"/>
      <c r="Y159" s="179"/>
      <c r="Z159" s="179"/>
    </row>
    <row r="160">
      <c r="A160" s="131"/>
      <c r="B160" s="131"/>
      <c r="H160" s="131"/>
      <c r="Y160" s="179"/>
    </row>
    <row r="161">
      <c r="A161" s="131"/>
      <c r="B161" s="131"/>
      <c r="H161" s="131"/>
      <c r="Y161" s="171"/>
      <c r="Z161" s="171"/>
    </row>
    <row r="162">
      <c r="A162" s="131"/>
      <c r="B162" s="131"/>
      <c r="H162" s="131"/>
      <c r="Y162" s="179"/>
    </row>
    <row r="163">
      <c r="A163" s="131"/>
      <c r="B163" s="131"/>
      <c r="H163" s="131"/>
      <c r="Y163" s="179"/>
    </row>
    <row r="164">
      <c r="A164" s="131"/>
      <c r="B164" s="131"/>
      <c r="H164" s="131"/>
      <c r="Y164" s="179"/>
    </row>
    <row r="165">
      <c r="A165" s="131"/>
      <c r="B165" s="131"/>
      <c r="H165" s="131"/>
      <c r="Y165" s="179"/>
    </row>
    <row r="166">
      <c r="A166" s="131"/>
      <c r="B166" s="131"/>
      <c r="H166" s="131"/>
      <c r="Y166" s="179"/>
    </row>
    <row r="167">
      <c r="A167" s="131"/>
      <c r="B167" s="131"/>
      <c r="H167" s="131"/>
      <c r="Y167" s="179"/>
    </row>
    <row r="168">
      <c r="A168" s="131"/>
      <c r="B168" s="131"/>
      <c r="H168" s="131"/>
      <c r="Y168" s="179"/>
    </row>
    <row r="169">
      <c r="A169" s="131"/>
      <c r="B169" s="131"/>
      <c r="H169" s="131"/>
      <c r="Y169" s="179"/>
    </row>
    <row r="170">
      <c r="A170" s="131"/>
      <c r="B170" s="131"/>
      <c r="H170" s="131"/>
      <c r="Y170" s="179"/>
    </row>
    <row r="171">
      <c r="A171" s="131"/>
      <c r="B171" s="131"/>
      <c r="H171" s="131"/>
      <c r="Y171" s="179"/>
    </row>
    <row r="172">
      <c r="A172" s="131"/>
      <c r="B172" s="131"/>
      <c r="H172" s="131"/>
      <c r="Y172" s="179"/>
    </row>
    <row r="173">
      <c r="A173" s="131"/>
      <c r="B173" s="131"/>
      <c r="H173" s="131"/>
      <c r="Y173" s="179"/>
    </row>
    <row r="174">
      <c r="A174" s="131"/>
      <c r="B174" s="131"/>
      <c r="H174" s="131"/>
      <c r="Y174" s="179"/>
    </row>
    <row r="175">
      <c r="A175" s="131"/>
      <c r="B175" s="131"/>
      <c r="H175" s="131"/>
      <c r="Y175" s="179"/>
    </row>
    <row r="176">
      <c r="A176" s="131"/>
      <c r="B176" s="131"/>
      <c r="H176" s="131"/>
      <c r="Y176" s="179"/>
    </row>
    <row r="177">
      <c r="A177" s="131"/>
      <c r="B177" s="131"/>
      <c r="H177" s="131"/>
      <c r="Y177" s="179"/>
    </row>
    <row r="178">
      <c r="A178" s="131"/>
      <c r="B178" s="131"/>
      <c r="H178" s="131"/>
      <c r="Y178" s="179"/>
    </row>
    <row r="179">
      <c r="A179" s="131"/>
      <c r="B179" s="131"/>
      <c r="H179" s="131"/>
      <c r="Y179" s="179"/>
    </row>
    <row r="180">
      <c r="A180" s="131"/>
      <c r="B180" s="131"/>
      <c r="H180" s="131"/>
      <c r="Y180" s="179"/>
    </row>
    <row r="181">
      <c r="A181" s="131"/>
      <c r="B181" s="131"/>
      <c r="H181" s="131"/>
      <c r="Y181" s="179"/>
    </row>
    <row r="182">
      <c r="A182" s="131"/>
      <c r="B182" s="131"/>
      <c r="H182" s="131"/>
      <c r="Y182" s="179"/>
    </row>
    <row r="183">
      <c r="A183" s="131"/>
      <c r="B183" s="131"/>
      <c r="H183" s="131"/>
      <c r="Y183" s="179"/>
    </row>
    <row r="184">
      <c r="A184" s="131"/>
      <c r="B184" s="131"/>
      <c r="H184" s="131"/>
      <c r="Y184" s="179"/>
    </row>
    <row r="185">
      <c r="A185" s="131"/>
      <c r="B185" s="131"/>
      <c r="H185" s="131"/>
      <c r="Y185" s="179"/>
    </row>
    <row r="186">
      <c r="A186" s="131"/>
      <c r="B186" s="131"/>
      <c r="H186" s="131"/>
      <c r="Y186" s="179"/>
    </row>
    <row r="187">
      <c r="A187" s="131"/>
      <c r="B187" s="131"/>
      <c r="H187" s="131"/>
      <c r="Y187" s="179"/>
    </row>
    <row r="188">
      <c r="A188" s="131"/>
      <c r="B188" s="131"/>
      <c r="H188" s="131"/>
      <c r="Y188" s="179"/>
    </row>
    <row r="189">
      <c r="A189" s="131"/>
      <c r="B189" s="131"/>
      <c r="H189" s="131"/>
      <c r="Y189" s="179"/>
    </row>
    <row r="190">
      <c r="A190" s="131"/>
      <c r="B190" s="131"/>
      <c r="H190" s="131"/>
      <c r="Y190" s="179"/>
    </row>
    <row r="191">
      <c r="A191" s="131"/>
      <c r="B191" s="131"/>
      <c r="H191" s="131"/>
      <c r="Y191" s="179"/>
    </row>
    <row r="192">
      <c r="A192" s="131"/>
      <c r="B192" s="131"/>
      <c r="H192" s="131"/>
      <c r="Y192" s="179"/>
    </row>
    <row r="193">
      <c r="A193" s="131"/>
      <c r="B193" s="131"/>
      <c r="H193" s="131"/>
      <c r="Y193" s="179"/>
    </row>
    <row r="194">
      <c r="A194" s="131"/>
      <c r="B194" s="131"/>
      <c r="H194" s="131"/>
      <c r="Y194" s="179"/>
    </row>
    <row r="195">
      <c r="A195" s="131"/>
      <c r="B195" s="131"/>
      <c r="H195" s="131"/>
      <c r="Y195" s="179"/>
    </row>
    <row r="196">
      <c r="A196" s="131"/>
      <c r="B196" s="131"/>
      <c r="H196" s="131"/>
      <c r="Y196" s="179"/>
    </row>
    <row r="197">
      <c r="A197" s="131"/>
      <c r="B197" s="131"/>
      <c r="H197" s="131"/>
      <c r="Y197" s="179"/>
    </row>
    <row r="198">
      <c r="A198" s="131"/>
      <c r="B198" s="131"/>
      <c r="H198" s="131"/>
      <c r="Y198" s="179"/>
    </row>
    <row r="199">
      <c r="A199" s="131"/>
      <c r="B199" s="131"/>
      <c r="H199" s="131"/>
      <c r="Y199" s="179"/>
    </row>
    <row r="200">
      <c r="A200" s="131"/>
      <c r="B200" s="131"/>
      <c r="H200" s="131"/>
      <c r="Y200" s="179"/>
    </row>
    <row r="201">
      <c r="A201" s="131"/>
      <c r="B201" s="131"/>
      <c r="H201" s="131"/>
      <c r="Y201" s="179"/>
    </row>
    <row r="202">
      <c r="A202" s="131"/>
      <c r="B202" s="131"/>
      <c r="H202" s="131"/>
      <c r="Y202" s="179"/>
    </row>
    <row r="203">
      <c r="A203" s="131"/>
      <c r="B203" s="131"/>
      <c r="H203" s="131"/>
      <c r="Y203" s="179"/>
    </row>
    <row r="204">
      <c r="A204" s="131"/>
      <c r="B204" s="131"/>
      <c r="H204" s="131"/>
      <c r="Y204" s="179"/>
    </row>
    <row r="205">
      <c r="A205" s="131"/>
      <c r="B205" s="131"/>
      <c r="H205" s="131"/>
      <c r="Y205" s="179"/>
    </row>
    <row r="206">
      <c r="A206" s="131"/>
      <c r="B206" s="131"/>
      <c r="H206" s="131"/>
      <c r="Y206" s="179"/>
    </row>
    <row r="207">
      <c r="A207" s="131"/>
      <c r="B207" s="131"/>
      <c r="H207" s="131"/>
      <c r="Y207" s="179"/>
    </row>
    <row r="208">
      <c r="A208" s="131"/>
      <c r="B208" s="131"/>
      <c r="H208" s="131"/>
      <c r="Y208" s="179"/>
    </row>
    <row r="209">
      <c r="A209" s="131"/>
      <c r="B209" s="131"/>
      <c r="H209" s="131"/>
      <c r="Y209" s="179"/>
    </row>
    <row r="210">
      <c r="A210" s="131"/>
      <c r="B210" s="131"/>
      <c r="H210" s="131"/>
      <c r="Y210" s="179"/>
    </row>
    <row r="211">
      <c r="A211" s="131"/>
      <c r="B211" s="131"/>
      <c r="H211" s="131"/>
      <c r="Y211" s="179"/>
    </row>
    <row r="212">
      <c r="A212" s="131"/>
      <c r="B212" s="131"/>
      <c r="H212" s="131"/>
      <c r="Y212" s="179"/>
    </row>
    <row r="213">
      <c r="A213" s="131"/>
      <c r="B213" s="131"/>
      <c r="H213" s="131"/>
      <c r="Y213" s="179"/>
    </row>
    <row r="214">
      <c r="A214" s="131"/>
      <c r="B214" s="131"/>
      <c r="H214" s="131"/>
      <c r="Y214" s="179"/>
    </row>
    <row r="215">
      <c r="A215" s="131"/>
      <c r="B215" s="131"/>
      <c r="H215" s="131"/>
      <c r="Y215" s="181"/>
    </row>
    <row r="216">
      <c r="A216" s="131"/>
      <c r="B216" s="131"/>
      <c r="H216" s="131"/>
      <c r="Y216" s="181"/>
    </row>
    <row r="217">
      <c r="A217" s="131"/>
      <c r="B217" s="131"/>
      <c r="H217" s="131"/>
      <c r="Y217" s="181"/>
    </row>
    <row r="218">
      <c r="A218" s="131"/>
      <c r="B218" s="131"/>
      <c r="H218" s="131"/>
      <c r="Y218" s="181"/>
    </row>
    <row r="219">
      <c r="A219" s="131"/>
      <c r="B219" s="131"/>
      <c r="H219" s="131"/>
      <c r="Y219" s="181"/>
    </row>
    <row r="220">
      <c r="A220" s="131"/>
      <c r="B220" s="131"/>
      <c r="H220" s="131"/>
      <c r="Y220" s="181"/>
    </row>
    <row r="221">
      <c r="A221" s="131"/>
      <c r="B221" s="131"/>
      <c r="H221" s="131"/>
      <c r="Y221" s="181"/>
    </row>
    <row r="222">
      <c r="A222" s="131"/>
      <c r="B222" s="131"/>
      <c r="H222" s="131"/>
      <c r="Y222" s="181"/>
    </row>
    <row r="223">
      <c r="A223" s="131"/>
      <c r="B223" s="131"/>
      <c r="H223" s="131"/>
      <c r="Y223" s="181"/>
    </row>
    <row r="224">
      <c r="A224" s="131"/>
      <c r="B224" s="131"/>
      <c r="H224" s="131"/>
      <c r="Y224" s="181"/>
    </row>
    <row r="225">
      <c r="A225" s="131"/>
      <c r="B225" s="131"/>
      <c r="H225" s="131"/>
      <c r="Y225" s="181"/>
    </row>
    <row r="226">
      <c r="A226" s="131"/>
      <c r="B226" s="131"/>
      <c r="H226" s="131"/>
      <c r="Y226" s="181"/>
    </row>
    <row r="227">
      <c r="A227" s="131"/>
      <c r="B227" s="131"/>
      <c r="H227" s="131"/>
      <c r="Y227" s="181"/>
    </row>
    <row r="228">
      <c r="A228" s="131"/>
      <c r="B228" s="131"/>
      <c r="H228" s="131"/>
      <c r="Y228" s="181"/>
    </row>
    <row r="229">
      <c r="A229" s="131"/>
      <c r="B229" s="131"/>
      <c r="H229" s="131"/>
      <c r="Y229" s="181"/>
    </row>
    <row r="230">
      <c r="A230" s="131"/>
      <c r="B230" s="131"/>
      <c r="H230" s="131"/>
      <c r="Y230" s="181"/>
    </row>
    <row r="231">
      <c r="A231" s="131"/>
      <c r="B231" s="131"/>
      <c r="H231" s="131"/>
      <c r="Y231" s="181"/>
    </row>
    <row r="232">
      <c r="A232" s="131"/>
      <c r="B232" s="131"/>
      <c r="H232" s="131"/>
      <c r="Y232" s="181"/>
    </row>
    <row r="233">
      <c r="A233" s="131"/>
      <c r="B233" s="131"/>
      <c r="H233" s="131"/>
      <c r="Y233" s="181"/>
    </row>
    <row r="234">
      <c r="A234" s="131"/>
      <c r="B234" s="131"/>
      <c r="H234" s="131"/>
      <c r="Y234" s="181"/>
    </row>
    <row r="235">
      <c r="A235" s="131"/>
      <c r="B235" s="131"/>
      <c r="H235" s="131"/>
      <c r="Y235" s="181"/>
    </row>
    <row r="236">
      <c r="A236" s="131"/>
      <c r="B236" s="131"/>
      <c r="H236" s="131"/>
      <c r="Y236" s="181"/>
    </row>
    <row r="237">
      <c r="A237" s="131"/>
      <c r="B237" s="131"/>
      <c r="H237" s="131"/>
      <c r="Y237" s="181"/>
    </row>
    <row r="238">
      <c r="A238" s="131"/>
      <c r="B238" s="131"/>
      <c r="H238" s="131"/>
      <c r="Y238" s="181"/>
    </row>
    <row r="239">
      <c r="A239" s="131"/>
      <c r="B239" s="131"/>
      <c r="H239" s="131"/>
      <c r="Y239" s="181"/>
    </row>
    <row r="240">
      <c r="A240" s="131"/>
      <c r="B240" s="131"/>
      <c r="H240" s="131"/>
      <c r="Y240" s="181"/>
    </row>
    <row r="241">
      <c r="A241" s="131"/>
      <c r="B241" s="131"/>
      <c r="H241" s="131"/>
      <c r="Y241" s="181"/>
    </row>
    <row r="242">
      <c r="A242" s="131"/>
      <c r="B242" s="131"/>
      <c r="H242" s="131"/>
      <c r="Y242" s="181"/>
    </row>
    <row r="243">
      <c r="A243" s="131"/>
      <c r="B243" s="131"/>
      <c r="H243" s="131"/>
      <c r="Y243" s="181"/>
    </row>
    <row r="244">
      <c r="A244" s="131"/>
      <c r="B244" s="131"/>
      <c r="H244" s="131"/>
      <c r="Y244" s="181"/>
    </row>
    <row r="245">
      <c r="A245" s="131"/>
      <c r="B245" s="131"/>
      <c r="H245" s="131"/>
      <c r="Y245" s="181"/>
    </row>
    <row r="246">
      <c r="A246" s="131"/>
      <c r="B246" s="131"/>
      <c r="H246" s="131"/>
      <c r="Y246" s="181"/>
    </row>
    <row r="247">
      <c r="A247" s="131"/>
      <c r="B247" s="131"/>
      <c r="H247" s="131"/>
      <c r="Y247" s="181"/>
    </row>
    <row r="248">
      <c r="A248" s="131"/>
      <c r="B248" s="131"/>
      <c r="H248" s="131"/>
      <c r="Y248" s="181"/>
    </row>
    <row r="249">
      <c r="A249" s="131"/>
      <c r="B249" s="131"/>
      <c r="H249" s="131"/>
      <c r="Y249" s="181"/>
    </row>
    <row r="250">
      <c r="A250" s="131"/>
      <c r="B250" s="131"/>
      <c r="H250" s="131"/>
      <c r="Y250" s="181"/>
    </row>
    <row r="251">
      <c r="A251" s="131"/>
      <c r="B251" s="131"/>
      <c r="H251" s="131"/>
      <c r="Y251" s="181"/>
    </row>
    <row r="252">
      <c r="A252" s="131"/>
      <c r="B252" s="131"/>
      <c r="H252" s="131"/>
      <c r="Y252" s="181"/>
    </row>
    <row r="253">
      <c r="A253" s="131"/>
      <c r="B253" s="131"/>
      <c r="H253" s="131"/>
      <c r="Y253" s="181"/>
    </row>
    <row r="254">
      <c r="A254" s="131"/>
      <c r="B254" s="131"/>
      <c r="H254" s="131"/>
      <c r="Y254" s="181"/>
    </row>
    <row r="255">
      <c r="A255" s="131"/>
      <c r="B255" s="131"/>
      <c r="H255" s="131"/>
      <c r="Y255" s="181"/>
    </row>
    <row r="256">
      <c r="A256" s="131"/>
      <c r="B256" s="131"/>
      <c r="H256" s="131"/>
      <c r="Y256" s="181"/>
    </row>
    <row r="257">
      <c r="A257" s="131"/>
      <c r="B257" s="131"/>
      <c r="H257" s="131"/>
      <c r="Y257" s="181"/>
    </row>
    <row r="258">
      <c r="A258" s="131"/>
      <c r="B258" s="131"/>
      <c r="H258" s="131"/>
      <c r="Y258" s="181"/>
    </row>
    <row r="259">
      <c r="A259" s="131"/>
      <c r="B259" s="131"/>
      <c r="H259" s="131"/>
      <c r="Y259" s="181"/>
    </row>
    <row r="260">
      <c r="A260" s="131"/>
      <c r="B260" s="131"/>
      <c r="H260" s="131"/>
      <c r="Y260" s="181"/>
    </row>
    <row r="261">
      <c r="A261" s="131"/>
      <c r="B261" s="131"/>
      <c r="H261" s="131"/>
      <c r="Y261" s="181"/>
    </row>
    <row r="262">
      <c r="A262" s="131"/>
      <c r="B262" s="131"/>
      <c r="H262" s="131"/>
      <c r="Y262" s="181"/>
    </row>
    <row r="263">
      <c r="A263" s="131"/>
      <c r="B263" s="131"/>
      <c r="H263" s="131"/>
      <c r="Y263" s="181"/>
    </row>
    <row r="264">
      <c r="A264" s="131"/>
      <c r="B264" s="131"/>
      <c r="H264" s="131"/>
      <c r="Y264" s="181"/>
    </row>
    <row r="265">
      <c r="A265" s="131"/>
      <c r="B265" s="131"/>
      <c r="H265" s="131"/>
      <c r="Y265" s="181"/>
    </row>
    <row r="266">
      <c r="A266" s="131"/>
      <c r="B266" s="131"/>
      <c r="H266" s="131"/>
      <c r="Y266" s="181"/>
    </row>
    <row r="267">
      <c r="A267" s="131"/>
      <c r="B267" s="131"/>
      <c r="H267" s="131"/>
      <c r="Y267" s="181"/>
    </row>
    <row r="268">
      <c r="A268" s="131"/>
      <c r="B268" s="131"/>
      <c r="H268" s="131"/>
      <c r="Y268" s="181"/>
    </row>
    <row r="269">
      <c r="A269" s="131"/>
      <c r="B269" s="131"/>
      <c r="H269" s="131"/>
      <c r="Y269" s="181"/>
    </row>
    <row r="270">
      <c r="A270" s="131"/>
      <c r="B270" s="131"/>
      <c r="H270" s="131"/>
      <c r="Y270" s="181"/>
    </row>
    <row r="271">
      <c r="A271" s="131"/>
      <c r="B271" s="131"/>
      <c r="H271" s="131"/>
      <c r="Y271" s="181"/>
    </row>
    <row r="272">
      <c r="A272" s="131"/>
      <c r="B272" s="131"/>
      <c r="H272" s="131"/>
      <c r="Y272" s="181"/>
    </row>
    <row r="273">
      <c r="A273" s="131"/>
      <c r="B273" s="131"/>
      <c r="H273" s="131"/>
      <c r="Y273" s="181"/>
    </row>
    <row r="274">
      <c r="A274" s="131"/>
      <c r="B274" s="131"/>
      <c r="H274" s="131"/>
      <c r="Y274" s="181"/>
    </row>
    <row r="275">
      <c r="A275" s="131"/>
      <c r="B275" s="131"/>
      <c r="H275" s="131"/>
      <c r="Y275" s="181"/>
    </row>
    <row r="276">
      <c r="A276" s="131"/>
      <c r="B276" s="131"/>
      <c r="H276" s="131"/>
      <c r="Y276" s="181"/>
    </row>
    <row r="277">
      <c r="A277" s="131"/>
      <c r="B277" s="131"/>
      <c r="H277" s="131"/>
      <c r="Y277" s="181"/>
    </row>
    <row r="278">
      <c r="A278" s="131"/>
      <c r="B278" s="131"/>
      <c r="H278" s="131"/>
      <c r="Y278" s="181"/>
    </row>
    <row r="279">
      <c r="A279" s="131"/>
      <c r="B279" s="131"/>
      <c r="H279" s="131"/>
      <c r="Y279" s="181"/>
    </row>
    <row r="280">
      <c r="A280" s="131"/>
      <c r="B280" s="131"/>
      <c r="H280" s="131"/>
      <c r="Y280" s="181"/>
    </row>
    <row r="281">
      <c r="A281" s="131"/>
      <c r="B281" s="131"/>
      <c r="H281" s="131"/>
      <c r="Y281" s="181"/>
    </row>
    <row r="282">
      <c r="A282" s="131"/>
      <c r="B282" s="131"/>
      <c r="H282" s="131"/>
      <c r="Y282" s="181"/>
    </row>
    <row r="283">
      <c r="A283" s="131"/>
      <c r="B283" s="131"/>
      <c r="H283" s="131"/>
      <c r="Y283" s="181"/>
    </row>
    <row r="284">
      <c r="A284" s="131"/>
      <c r="B284" s="131"/>
      <c r="H284" s="131"/>
      <c r="Y284" s="181"/>
    </row>
    <row r="285">
      <c r="A285" s="131"/>
      <c r="B285" s="131"/>
      <c r="H285" s="131"/>
      <c r="Y285" s="181"/>
    </row>
    <row r="286">
      <c r="A286" s="131"/>
      <c r="B286" s="131"/>
      <c r="H286" s="131"/>
      <c r="Y286" s="181"/>
    </row>
    <row r="287">
      <c r="A287" s="131"/>
      <c r="B287" s="131"/>
      <c r="H287" s="131"/>
      <c r="Y287" s="181"/>
    </row>
    <row r="288">
      <c r="A288" s="131"/>
      <c r="B288" s="131"/>
      <c r="H288" s="131"/>
      <c r="Y288" s="181"/>
    </row>
    <row r="289">
      <c r="A289" s="131"/>
      <c r="B289" s="131"/>
      <c r="H289" s="131"/>
      <c r="Y289" s="181"/>
    </row>
    <row r="290">
      <c r="A290" s="131"/>
      <c r="B290" s="131"/>
      <c r="H290" s="131"/>
      <c r="Y290" s="181"/>
    </row>
    <row r="291">
      <c r="A291" s="131"/>
      <c r="B291" s="131"/>
      <c r="H291" s="131"/>
      <c r="Y291" s="181"/>
    </row>
    <row r="292">
      <c r="A292" s="131"/>
      <c r="B292" s="131"/>
      <c r="H292" s="131"/>
      <c r="Y292" s="181"/>
    </row>
    <row r="293">
      <c r="A293" s="131"/>
      <c r="B293" s="131"/>
      <c r="H293" s="131"/>
      <c r="Y293" s="181"/>
    </row>
    <row r="294">
      <c r="A294" s="131"/>
      <c r="B294" s="131"/>
      <c r="H294" s="131"/>
      <c r="Y294" s="181"/>
    </row>
    <row r="295">
      <c r="A295" s="131"/>
      <c r="B295" s="131"/>
      <c r="H295" s="131"/>
      <c r="Y295" s="181"/>
    </row>
    <row r="296">
      <c r="A296" s="131"/>
      <c r="B296" s="131"/>
      <c r="H296" s="131"/>
      <c r="Y296" s="181"/>
    </row>
    <row r="297">
      <c r="A297" s="131"/>
      <c r="B297" s="131"/>
      <c r="H297" s="131"/>
      <c r="Y297" s="181"/>
    </row>
    <row r="298">
      <c r="A298" s="131"/>
      <c r="B298" s="131"/>
      <c r="H298" s="131"/>
      <c r="Y298" s="181"/>
    </row>
    <row r="299">
      <c r="A299" s="131"/>
      <c r="B299" s="131"/>
      <c r="H299" s="131"/>
      <c r="Y299" s="181"/>
    </row>
    <row r="300">
      <c r="A300" s="131"/>
      <c r="B300" s="131"/>
      <c r="H300" s="131"/>
      <c r="Y300" s="181"/>
    </row>
    <row r="301">
      <c r="A301" s="131"/>
      <c r="B301" s="131"/>
      <c r="H301" s="131"/>
      <c r="Y301" s="181"/>
    </row>
    <row r="302">
      <c r="A302" s="131"/>
      <c r="B302" s="131"/>
      <c r="H302" s="131"/>
      <c r="Y302" s="181"/>
    </row>
    <row r="303">
      <c r="A303" s="131"/>
      <c r="B303" s="131"/>
      <c r="H303" s="131"/>
      <c r="Y303" s="181"/>
    </row>
    <row r="304">
      <c r="A304" s="131"/>
      <c r="B304" s="131"/>
      <c r="H304" s="131"/>
      <c r="Y304" s="181"/>
    </row>
    <row r="305">
      <c r="A305" s="131"/>
      <c r="B305" s="131"/>
      <c r="H305" s="131"/>
      <c r="Y305" s="181"/>
    </row>
    <row r="306">
      <c r="A306" s="131"/>
      <c r="B306" s="131"/>
      <c r="H306" s="131"/>
      <c r="Y306" s="181"/>
    </row>
    <row r="307">
      <c r="A307" s="131"/>
      <c r="B307" s="131"/>
      <c r="H307" s="131"/>
      <c r="Y307" s="181"/>
    </row>
    <row r="308">
      <c r="A308" s="131"/>
      <c r="B308" s="131"/>
      <c r="H308" s="131"/>
      <c r="Y308" s="181"/>
    </row>
    <row r="309">
      <c r="A309" s="131"/>
      <c r="B309" s="131"/>
      <c r="H309" s="131"/>
      <c r="Y309" s="181"/>
    </row>
    <row r="310">
      <c r="A310" s="131"/>
      <c r="B310" s="131"/>
      <c r="H310" s="131"/>
      <c r="Y310" s="181"/>
    </row>
    <row r="311">
      <c r="A311" s="131"/>
      <c r="B311" s="131"/>
      <c r="H311" s="131"/>
      <c r="Y311" s="181"/>
    </row>
    <row r="312">
      <c r="A312" s="131"/>
      <c r="B312" s="131"/>
      <c r="H312" s="131"/>
      <c r="Y312" s="181"/>
    </row>
    <row r="313">
      <c r="A313" s="131"/>
      <c r="B313" s="131"/>
      <c r="H313" s="131"/>
      <c r="Y313" s="181"/>
    </row>
    <row r="314">
      <c r="A314" s="131"/>
      <c r="B314" s="131"/>
      <c r="H314" s="131"/>
      <c r="Y314" s="181"/>
    </row>
    <row r="315">
      <c r="A315" s="131"/>
      <c r="B315" s="131"/>
      <c r="H315" s="131"/>
      <c r="Y315" s="181"/>
    </row>
    <row r="316">
      <c r="A316" s="131"/>
      <c r="B316" s="131"/>
      <c r="H316" s="131"/>
      <c r="Y316" s="181"/>
    </row>
    <row r="317">
      <c r="A317" s="131"/>
      <c r="B317" s="131"/>
      <c r="H317" s="131"/>
      <c r="Y317" s="179"/>
    </row>
    <row r="318">
      <c r="A318" s="131"/>
      <c r="B318" s="131"/>
      <c r="H318" s="131"/>
      <c r="Y318" s="179"/>
    </row>
    <row r="319">
      <c r="A319" s="131"/>
      <c r="B319" s="131"/>
      <c r="H319" s="131"/>
      <c r="Y319" s="179"/>
    </row>
    <row r="320">
      <c r="A320" s="131"/>
      <c r="B320" s="131"/>
      <c r="H320" s="131"/>
      <c r="Y320" s="179"/>
    </row>
    <row r="321">
      <c r="A321" s="131"/>
      <c r="B321" s="131"/>
      <c r="H321" s="131"/>
      <c r="Y321" s="179"/>
    </row>
    <row r="322">
      <c r="A322" s="131"/>
      <c r="B322" s="131"/>
      <c r="H322" s="131"/>
      <c r="Y322" s="179"/>
    </row>
    <row r="323">
      <c r="A323" s="131"/>
      <c r="B323" s="131"/>
      <c r="H323" s="131"/>
      <c r="Y323" s="179"/>
    </row>
    <row r="324">
      <c r="A324" s="131"/>
      <c r="B324" s="131"/>
      <c r="H324" s="131"/>
      <c r="Y324" s="179"/>
    </row>
    <row r="325">
      <c r="A325" s="131"/>
      <c r="B325" s="131"/>
      <c r="H325" s="131"/>
      <c r="Y325" s="179"/>
    </row>
    <row r="326">
      <c r="A326" s="131"/>
      <c r="B326" s="131"/>
      <c r="H326" s="131"/>
      <c r="Y326" s="179"/>
    </row>
    <row r="327">
      <c r="A327" s="131"/>
      <c r="B327" s="131"/>
      <c r="H327" s="131"/>
      <c r="Y327" s="179"/>
    </row>
    <row r="328">
      <c r="A328" s="131"/>
      <c r="B328" s="131"/>
      <c r="H328" s="131"/>
      <c r="Y328" s="179"/>
    </row>
    <row r="329">
      <c r="A329" s="131"/>
      <c r="B329" s="131"/>
      <c r="H329" s="131"/>
      <c r="Y329" s="179"/>
    </row>
    <row r="330">
      <c r="A330" s="131"/>
      <c r="B330" s="131"/>
      <c r="H330" s="131"/>
      <c r="Y330" s="179"/>
    </row>
    <row r="331">
      <c r="A331" s="131"/>
      <c r="B331" s="131"/>
      <c r="H331" s="131"/>
      <c r="Y331" s="179"/>
    </row>
    <row r="332">
      <c r="A332" s="131"/>
      <c r="B332" s="131"/>
      <c r="H332" s="131"/>
      <c r="Y332" s="179"/>
    </row>
    <row r="333">
      <c r="A333" s="131"/>
      <c r="B333" s="131"/>
      <c r="H333" s="131"/>
      <c r="Y333" s="179"/>
    </row>
    <row r="334">
      <c r="A334" s="131"/>
      <c r="B334" s="131"/>
      <c r="H334" s="131"/>
      <c r="Y334" s="179"/>
    </row>
    <row r="335">
      <c r="A335" s="131"/>
      <c r="B335" s="131"/>
      <c r="H335" s="131"/>
      <c r="Y335" s="179"/>
    </row>
    <row r="336">
      <c r="A336" s="131"/>
      <c r="B336" s="131"/>
      <c r="H336" s="131"/>
      <c r="Y336" s="179"/>
    </row>
    <row r="337">
      <c r="A337" s="131"/>
      <c r="B337" s="131"/>
      <c r="H337" s="131"/>
      <c r="Y337" s="179"/>
    </row>
    <row r="338">
      <c r="A338" s="131"/>
      <c r="B338" s="131"/>
      <c r="H338" s="131"/>
      <c r="Y338" s="179"/>
    </row>
    <row r="339">
      <c r="A339" s="131"/>
      <c r="B339" s="131"/>
      <c r="H339" s="131"/>
      <c r="Y339" s="179"/>
    </row>
    <row r="340">
      <c r="A340" s="131"/>
      <c r="B340" s="131"/>
      <c r="H340" s="131"/>
      <c r="Y340" s="179"/>
    </row>
    <row r="341">
      <c r="A341" s="131"/>
      <c r="B341" s="131"/>
      <c r="H341" s="131"/>
      <c r="Y341" s="179"/>
    </row>
    <row r="342">
      <c r="A342" s="131"/>
      <c r="B342" s="131"/>
      <c r="H342" s="131"/>
      <c r="Y342" s="179"/>
    </row>
    <row r="343">
      <c r="A343" s="131"/>
      <c r="B343" s="131"/>
      <c r="H343" s="131"/>
      <c r="Y343" s="179"/>
    </row>
    <row r="344">
      <c r="A344" s="131"/>
      <c r="B344" s="131"/>
      <c r="H344" s="131"/>
      <c r="Y344" s="179"/>
    </row>
    <row r="345">
      <c r="A345" s="131"/>
      <c r="B345" s="131"/>
      <c r="H345" s="131"/>
      <c r="Y345" s="179"/>
    </row>
    <row r="346">
      <c r="A346" s="131"/>
      <c r="B346" s="131"/>
      <c r="H346" s="131"/>
      <c r="Y346" s="179"/>
    </row>
    <row r="347">
      <c r="A347" s="131"/>
      <c r="B347" s="131"/>
      <c r="H347" s="131"/>
      <c r="Y347" s="179"/>
    </row>
    <row r="348">
      <c r="A348" s="131"/>
      <c r="B348" s="131"/>
      <c r="H348" s="131"/>
      <c r="Y348" s="179"/>
    </row>
    <row r="349">
      <c r="A349" s="131"/>
      <c r="B349" s="131"/>
      <c r="H349" s="131"/>
      <c r="Y349" s="179"/>
    </row>
    <row r="350">
      <c r="A350" s="131"/>
      <c r="B350" s="131"/>
      <c r="H350" s="131"/>
      <c r="Y350" s="179"/>
    </row>
    <row r="351">
      <c r="A351" s="131"/>
      <c r="B351" s="131"/>
      <c r="H351" s="131"/>
      <c r="Y351" s="179"/>
    </row>
    <row r="352">
      <c r="A352" s="131"/>
      <c r="B352" s="131"/>
      <c r="H352" s="131"/>
      <c r="Y352" s="179"/>
    </row>
    <row r="353">
      <c r="A353" s="131"/>
      <c r="B353" s="131"/>
      <c r="H353" s="131"/>
      <c r="Y353" s="179"/>
    </row>
    <row r="354">
      <c r="A354" s="131"/>
      <c r="B354" s="131"/>
      <c r="H354" s="131"/>
      <c r="Y354" s="179"/>
    </row>
    <row r="355">
      <c r="A355" s="131"/>
      <c r="B355" s="131"/>
      <c r="H355" s="131"/>
      <c r="Y355" s="179"/>
    </row>
    <row r="356">
      <c r="A356" s="131"/>
      <c r="B356" s="131"/>
      <c r="H356" s="131"/>
      <c r="Y356" s="179"/>
    </row>
    <row r="357">
      <c r="A357" s="131"/>
      <c r="B357" s="131"/>
      <c r="H357" s="131"/>
      <c r="Y357" s="179"/>
    </row>
    <row r="358">
      <c r="A358" s="131"/>
      <c r="B358" s="131"/>
      <c r="H358" s="131"/>
      <c r="Y358" s="179"/>
    </row>
    <row r="359">
      <c r="A359" s="131"/>
      <c r="B359" s="131"/>
      <c r="H359" s="131"/>
      <c r="Y359" s="179"/>
    </row>
    <row r="360">
      <c r="A360" s="131"/>
      <c r="B360" s="131"/>
      <c r="H360" s="131"/>
      <c r="Y360" s="179"/>
    </row>
    <row r="361">
      <c r="A361" s="131"/>
      <c r="B361" s="131"/>
      <c r="H361" s="131"/>
      <c r="Y361" s="179"/>
    </row>
    <row r="362">
      <c r="A362" s="131"/>
      <c r="B362" s="131"/>
      <c r="H362" s="131"/>
      <c r="Y362" s="179"/>
    </row>
    <row r="363">
      <c r="A363" s="131"/>
      <c r="B363" s="131"/>
      <c r="H363" s="131"/>
      <c r="Y363" s="179"/>
    </row>
    <row r="364">
      <c r="A364" s="131"/>
      <c r="B364" s="131"/>
      <c r="H364" s="131"/>
      <c r="Y364" s="179"/>
    </row>
    <row r="365">
      <c r="A365" s="131"/>
      <c r="B365" s="131"/>
      <c r="H365" s="131"/>
      <c r="Y365" s="179"/>
    </row>
    <row r="366">
      <c r="A366" s="131"/>
      <c r="B366" s="131"/>
      <c r="H366" s="131"/>
      <c r="Y366" s="179"/>
    </row>
    <row r="367">
      <c r="A367" s="131"/>
      <c r="B367" s="131"/>
      <c r="H367" s="131"/>
      <c r="Y367" s="179"/>
    </row>
    <row r="368">
      <c r="A368" s="131"/>
      <c r="B368" s="131"/>
      <c r="H368" s="131"/>
      <c r="Y368" s="179"/>
    </row>
    <row r="369">
      <c r="A369" s="131"/>
      <c r="B369" s="131"/>
      <c r="H369" s="131"/>
      <c r="Y369" s="179"/>
    </row>
    <row r="370">
      <c r="A370" s="131"/>
      <c r="B370" s="131"/>
      <c r="H370" s="131"/>
      <c r="Y370" s="179"/>
    </row>
    <row r="371">
      <c r="A371" s="131"/>
      <c r="B371" s="131"/>
      <c r="H371" s="131"/>
      <c r="Y371" s="179"/>
    </row>
    <row r="372">
      <c r="A372" s="131"/>
      <c r="B372" s="131"/>
      <c r="H372" s="131"/>
      <c r="Y372" s="179"/>
    </row>
    <row r="373">
      <c r="A373" s="131"/>
      <c r="B373" s="131"/>
      <c r="H373" s="131"/>
      <c r="Y373" s="181"/>
    </row>
    <row r="374">
      <c r="A374" s="131"/>
      <c r="B374" s="131"/>
      <c r="H374" s="131"/>
      <c r="Y374" s="181"/>
    </row>
    <row r="375">
      <c r="A375" s="131"/>
      <c r="B375" s="131"/>
      <c r="H375" s="131"/>
      <c r="Y375" s="181"/>
    </row>
    <row r="376">
      <c r="A376" s="131"/>
      <c r="B376" s="131"/>
      <c r="H376" s="131"/>
      <c r="Y376" s="181"/>
    </row>
    <row r="377">
      <c r="A377" s="131"/>
      <c r="B377" s="131"/>
      <c r="H377" s="131"/>
      <c r="Y377" s="181"/>
    </row>
    <row r="378">
      <c r="A378" s="131"/>
      <c r="B378" s="131"/>
      <c r="H378" s="131"/>
      <c r="Y378" s="181"/>
    </row>
    <row r="379">
      <c r="A379" s="131"/>
      <c r="B379" s="131"/>
      <c r="H379" s="131"/>
      <c r="Y379" s="181"/>
    </row>
    <row r="380">
      <c r="A380" s="131"/>
      <c r="B380" s="131"/>
      <c r="H380" s="131"/>
      <c r="Y380" s="181"/>
    </row>
    <row r="381">
      <c r="A381" s="131"/>
      <c r="B381" s="131"/>
      <c r="H381" s="131"/>
      <c r="Y381" s="181"/>
    </row>
    <row r="382">
      <c r="A382" s="131"/>
      <c r="B382" s="131"/>
      <c r="H382" s="131"/>
      <c r="Y382" s="181"/>
    </row>
    <row r="383">
      <c r="A383" s="131"/>
      <c r="B383" s="131"/>
      <c r="H383" s="131"/>
      <c r="Y383" s="181"/>
    </row>
    <row r="384">
      <c r="A384" s="131"/>
      <c r="B384" s="131"/>
      <c r="H384" s="131"/>
      <c r="Y384" s="181"/>
    </row>
    <row r="385">
      <c r="A385" s="131"/>
      <c r="B385" s="131"/>
      <c r="H385" s="131"/>
      <c r="Y385" s="181"/>
    </row>
    <row r="386">
      <c r="A386" s="131"/>
      <c r="B386" s="131"/>
      <c r="H386" s="131"/>
      <c r="Y386" s="181"/>
    </row>
    <row r="387">
      <c r="A387" s="131"/>
      <c r="B387" s="131"/>
      <c r="H387" s="131"/>
      <c r="Y387" s="181"/>
    </row>
    <row r="388">
      <c r="A388" s="131"/>
      <c r="B388" s="131"/>
      <c r="H388" s="131"/>
      <c r="Y388" s="181"/>
    </row>
    <row r="389">
      <c r="A389" s="131"/>
      <c r="B389" s="131"/>
      <c r="H389" s="131"/>
      <c r="Y389" s="181"/>
    </row>
    <row r="390">
      <c r="A390" s="131"/>
      <c r="B390" s="131"/>
      <c r="H390" s="131"/>
      <c r="Y390" s="181"/>
    </row>
    <row r="391">
      <c r="A391" s="131"/>
      <c r="B391" s="131"/>
      <c r="H391" s="131"/>
      <c r="Y391" s="181"/>
    </row>
    <row r="392">
      <c r="A392" s="131"/>
      <c r="B392" s="131"/>
      <c r="H392" s="131"/>
      <c r="Y392" s="181"/>
    </row>
    <row r="393">
      <c r="A393" s="131"/>
      <c r="B393" s="131"/>
      <c r="H393" s="131"/>
      <c r="Y393" s="181"/>
    </row>
    <row r="394">
      <c r="A394" s="131"/>
      <c r="B394" s="131"/>
      <c r="H394" s="131"/>
      <c r="Y394" s="181"/>
    </row>
    <row r="395">
      <c r="A395" s="131"/>
      <c r="B395" s="131"/>
      <c r="H395" s="131"/>
      <c r="Y395" s="181"/>
    </row>
    <row r="396">
      <c r="A396" s="131"/>
      <c r="B396" s="131"/>
      <c r="H396" s="131"/>
      <c r="Y396" s="181"/>
    </row>
    <row r="397">
      <c r="A397" s="131"/>
      <c r="B397" s="131"/>
      <c r="H397" s="131"/>
      <c r="Y397" s="181"/>
    </row>
    <row r="398">
      <c r="A398" s="131"/>
      <c r="B398" s="131"/>
      <c r="H398" s="131"/>
      <c r="Y398" s="181"/>
    </row>
    <row r="399">
      <c r="A399" s="131"/>
      <c r="B399" s="131"/>
      <c r="H399" s="131"/>
      <c r="Y399" s="181"/>
    </row>
    <row r="400">
      <c r="A400" s="131"/>
      <c r="B400" s="131"/>
      <c r="H400" s="131"/>
      <c r="Y400" s="181"/>
    </row>
    <row r="401">
      <c r="A401" s="131"/>
      <c r="B401" s="131"/>
      <c r="H401" s="131"/>
      <c r="Y401" s="181"/>
    </row>
    <row r="402">
      <c r="A402" s="131"/>
      <c r="B402" s="131"/>
      <c r="H402" s="131"/>
      <c r="Y402" s="181"/>
    </row>
    <row r="403">
      <c r="A403" s="131"/>
      <c r="B403" s="131"/>
      <c r="H403" s="131"/>
      <c r="Y403" s="181"/>
    </row>
    <row r="404">
      <c r="A404" s="131"/>
      <c r="B404" s="131"/>
      <c r="H404" s="131"/>
      <c r="Y404" s="181"/>
    </row>
    <row r="405">
      <c r="A405" s="131"/>
      <c r="B405" s="131"/>
      <c r="H405" s="131"/>
      <c r="Y405" s="181"/>
    </row>
    <row r="406">
      <c r="A406" s="131"/>
      <c r="B406" s="131"/>
      <c r="H406" s="131"/>
      <c r="Y406" s="181"/>
    </row>
    <row r="407">
      <c r="A407" s="131"/>
      <c r="B407" s="131"/>
      <c r="H407" s="131"/>
      <c r="Y407" s="181"/>
    </row>
    <row r="408">
      <c r="A408" s="131"/>
      <c r="B408" s="131"/>
      <c r="H408" s="131"/>
      <c r="Y408" s="181"/>
    </row>
    <row r="409">
      <c r="A409" s="131"/>
      <c r="B409" s="131"/>
      <c r="H409" s="131"/>
      <c r="Y409" s="181"/>
    </row>
    <row r="410">
      <c r="A410" s="131"/>
      <c r="B410" s="131"/>
      <c r="H410" s="131"/>
      <c r="Y410" s="181"/>
    </row>
    <row r="411">
      <c r="A411" s="131"/>
      <c r="B411" s="131"/>
      <c r="H411" s="131"/>
      <c r="Y411" s="181"/>
    </row>
    <row r="412">
      <c r="A412" s="131"/>
      <c r="B412" s="131"/>
      <c r="H412" s="131"/>
      <c r="Y412" s="181"/>
    </row>
    <row r="413">
      <c r="A413" s="131"/>
      <c r="B413" s="131"/>
      <c r="H413" s="131"/>
      <c r="Y413" s="181"/>
    </row>
    <row r="414">
      <c r="A414" s="131"/>
      <c r="B414" s="131"/>
      <c r="H414" s="131"/>
      <c r="Y414" s="181"/>
    </row>
    <row r="415">
      <c r="A415" s="131"/>
      <c r="B415" s="131"/>
      <c r="H415" s="131"/>
      <c r="Y415" s="181"/>
    </row>
    <row r="416">
      <c r="A416" s="131"/>
      <c r="B416" s="131"/>
      <c r="H416" s="131"/>
      <c r="Y416" s="181"/>
    </row>
    <row r="417">
      <c r="A417" s="131"/>
      <c r="B417" s="131"/>
      <c r="H417" s="131"/>
      <c r="Y417" s="181"/>
    </row>
    <row r="418">
      <c r="A418" s="131"/>
      <c r="B418" s="131"/>
      <c r="H418" s="131"/>
      <c r="Y418" s="181"/>
    </row>
    <row r="419">
      <c r="A419" s="131"/>
      <c r="B419" s="131"/>
      <c r="H419" s="131"/>
      <c r="Y419" s="181"/>
    </row>
    <row r="420">
      <c r="A420" s="131"/>
      <c r="B420" s="131"/>
      <c r="H420" s="131"/>
      <c r="Y420" s="181"/>
    </row>
    <row r="421">
      <c r="A421" s="131"/>
      <c r="B421" s="131"/>
      <c r="H421" s="131"/>
      <c r="Y421" s="181"/>
    </row>
    <row r="422">
      <c r="A422" s="131"/>
      <c r="B422" s="131"/>
      <c r="H422" s="131"/>
      <c r="Y422" s="181"/>
    </row>
    <row r="423">
      <c r="A423" s="131"/>
      <c r="B423" s="131"/>
      <c r="H423" s="131"/>
      <c r="Y423" s="181"/>
    </row>
    <row r="424">
      <c r="A424" s="131"/>
      <c r="B424" s="131"/>
      <c r="H424" s="131"/>
      <c r="Y424" s="181"/>
    </row>
    <row r="425">
      <c r="A425" s="131"/>
      <c r="B425" s="131"/>
      <c r="H425" s="131"/>
      <c r="Y425" s="181"/>
    </row>
    <row r="426">
      <c r="A426" s="131"/>
      <c r="B426" s="131"/>
      <c r="H426" s="131"/>
      <c r="Y426" s="181"/>
    </row>
    <row r="427">
      <c r="A427" s="131"/>
      <c r="B427" s="131"/>
      <c r="H427" s="131"/>
      <c r="Y427" s="181"/>
    </row>
    <row r="428">
      <c r="A428" s="131"/>
      <c r="B428" s="131"/>
      <c r="H428" s="131"/>
      <c r="Y428" s="181"/>
    </row>
    <row r="429">
      <c r="A429" s="131"/>
      <c r="B429" s="131"/>
      <c r="H429" s="131"/>
      <c r="Y429" s="181"/>
    </row>
    <row r="430">
      <c r="A430" s="131"/>
      <c r="B430" s="131"/>
      <c r="H430" s="131"/>
      <c r="Y430" s="181"/>
    </row>
    <row r="431">
      <c r="A431" s="131"/>
      <c r="B431" s="131"/>
      <c r="H431" s="131"/>
      <c r="Y431" s="181"/>
    </row>
    <row r="432">
      <c r="A432" s="131"/>
      <c r="B432" s="131"/>
      <c r="H432" s="131"/>
      <c r="Y432" s="181"/>
    </row>
    <row r="433">
      <c r="A433" s="131"/>
      <c r="B433" s="131"/>
      <c r="H433" s="131"/>
      <c r="Y433" s="181"/>
    </row>
    <row r="434">
      <c r="A434" s="131"/>
      <c r="B434" s="131"/>
      <c r="H434" s="131"/>
      <c r="Y434" s="181"/>
    </row>
    <row r="435">
      <c r="A435" s="131"/>
      <c r="B435" s="131"/>
      <c r="H435" s="131"/>
      <c r="Y435" s="181"/>
    </row>
    <row r="436">
      <c r="A436" s="131"/>
      <c r="B436" s="131"/>
      <c r="H436" s="131"/>
      <c r="Y436" s="181"/>
    </row>
    <row r="437">
      <c r="A437" s="131"/>
      <c r="B437" s="131"/>
      <c r="H437" s="131"/>
      <c r="Y437" s="181"/>
    </row>
    <row r="438">
      <c r="A438" s="131"/>
      <c r="B438" s="131"/>
      <c r="H438" s="131"/>
      <c r="Y438" s="181"/>
    </row>
    <row r="439">
      <c r="A439" s="131"/>
      <c r="B439" s="131"/>
      <c r="H439" s="131"/>
      <c r="Y439" s="181"/>
    </row>
    <row r="440">
      <c r="A440" s="131"/>
      <c r="B440" s="131"/>
      <c r="H440" s="131"/>
      <c r="Y440" s="181"/>
    </row>
    <row r="441">
      <c r="A441" s="131"/>
      <c r="B441" s="131"/>
      <c r="H441" s="131"/>
      <c r="Y441" s="181"/>
    </row>
    <row r="442">
      <c r="A442" s="131"/>
      <c r="B442" s="131"/>
      <c r="H442" s="131"/>
      <c r="Y442" s="181"/>
    </row>
    <row r="443">
      <c r="A443" s="131"/>
      <c r="B443" s="131"/>
      <c r="H443" s="131"/>
      <c r="Y443" s="181"/>
    </row>
    <row r="444">
      <c r="A444" s="131"/>
      <c r="B444" s="131"/>
      <c r="H444" s="131"/>
      <c r="Y444" s="181"/>
    </row>
    <row r="445">
      <c r="A445" s="131"/>
      <c r="B445" s="131"/>
      <c r="H445" s="131"/>
      <c r="Y445" s="181"/>
    </row>
    <row r="446">
      <c r="A446" s="131"/>
      <c r="B446" s="131"/>
      <c r="H446" s="131"/>
      <c r="Y446" s="181"/>
    </row>
    <row r="447">
      <c r="A447" s="131"/>
      <c r="B447" s="131"/>
      <c r="H447" s="131"/>
      <c r="Y447" s="181"/>
    </row>
    <row r="448">
      <c r="A448" s="131"/>
      <c r="B448" s="131"/>
      <c r="H448" s="131"/>
      <c r="Y448" s="181"/>
    </row>
    <row r="449">
      <c r="A449" s="131"/>
      <c r="B449" s="131"/>
      <c r="H449" s="131"/>
      <c r="Y449" s="181"/>
    </row>
    <row r="450">
      <c r="A450" s="131"/>
      <c r="B450" s="131"/>
      <c r="H450" s="131"/>
      <c r="Y450" s="181"/>
    </row>
    <row r="451">
      <c r="A451" s="131"/>
      <c r="B451" s="131"/>
      <c r="H451" s="131"/>
      <c r="Y451" s="181"/>
    </row>
    <row r="452">
      <c r="A452" s="131"/>
      <c r="B452" s="131"/>
      <c r="H452" s="131"/>
      <c r="Y452" s="181"/>
    </row>
    <row r="453">
      <c r="A453" s="131"/>
      <c r="B453" s="131"/>
      <c r="H453" s="131"/>
      <c r="Y453" s="181"/>
    </row>
    <row r="454">
      <c r="A454" s="131"/>
      <c r="B454" s="131"/>
      <c r="H454" s="131"/>
      <c r="Y454" s="181"/>
    </row>
    <row r="455">
      <c r="A455" s="131"/>
      <c r="B455" s="131"/>
      <c r="H455" s="131"/>
      <c r="Y455" s="181"/>
    </row>
    <row r="456">
      <c r="A456" s="131"/>
      <c r="B456" s="131"/>
      <c r="H456" s="131"/>
      <c r="Y456" s="181"/>
    </row>
    <row r="457">
      <c r="A457" s="131"/>
      <c r="B457" s="131"/>
      <c r="H457" s="131"/>
      <c r="Y457" s="181"/>
    </row>
    <row r="458">
      <c r="A458" s="131"/>
      <c r="B458" s="131"/>
      <c r="H458" s="131"/>
      <c r="Y458" s="181"/>
    </row>
    <row r="459">
      <c r="A459" s="131"/>
      <c r="B459" s="131"/>
      <c r="H459" s="131"/>
      <c r="Y459" s="181"/>
    </row>
    <row r="460">
      <c r="A460" s="131"/>
      <c r="B460" s="131"/>
      <c r="H460" s="131"/>
      <c r="Y460" s="181"/>
    </row>
    <row r="461">
      <c r="A461" s="131"/>
      <c r="B461" s="131"/>
      <c r="H461" s="131"/>
      <c r="Y461" s="181"/>
    </row>
    <row r="462">
      <c r="A462" s="131"/>
      <c r="B462" s="131"/>
      <c r="H462" s="131"/>
      <c r="Y462" s="181"/>
    </row>
    <row r="463">
      <c r="A463" s="131"/>
      <c r="B463" s="131"/>
      <c r="H463" s="131"/>
      <c r="Y463" s="181"/>
    </row>
    <row r="464">
      <c r="A464" s="131"/>
      <c r="B464" s="131"/>
      <c r="H464" s="131"/>
      <c r="Y464" s="181"/>
    </row>
    <row r="465">
      <c r="A465" s="131"/>
      <c r="B465" s="131"/>
      <c r="H465" s="131"/>
      <c r="Y465" s="181"/>
    </row>
    <row r="466">
      <c r="A466" s="131"/>
      <c r="B466" s="131"/>
      <c r="H466" s="131"/>
      <c r="Y466" s="181"/>
    </row>
    <row r="467">
      <c r="A467" s="131"/>
      <c r="B467" s="131"/>
      <c r="H467" s="131"/>
      <c r="Y467" s="181"/>
    </row>
    <row r="468">
      <c r="A468" s="131"/>
      <c r="B468" s="131"/>
      <c r="H468" s="131"/>
      <c r="Y468" s="181"/>
    </row>
    <row r="469">
      <c r="A469" s="131"/>
      <c r="B469" s="131"/>
      <c r="H469" s="131"/>
      <c r="Y469" s="181"/>
    </row>
    <row r="470">
      <c r="A470" s="131"/>
      <c r="B470" s="131"/>
      <c r="H470" s="131"/>
      <c r="Y470" s="181"/>
    </row>
    <row r="471">
      <c r="A471" s="131"/>
      <c r="B471" s="131"/>
      <c r="H471" s="131"/>
      <c r="Y471" s="181"/>
    </row>
    <row r="472">
      <c r="A472" s="131"/>
      <c r="B472" s="131"/>
      <c r="H472" s="131"/>
      <c r="Y472" s="181"/>
    </row>
    <row r="473">
      <c r="A473" s="131"/>
      <c r="B473" s="131"/>
      <c r="H473" s="131"/>
      <c r="Y473" s="181"/>
    </row>
    <row r="474">
      <c r="A474" s="131"/>
      <c r="B474" s="131"/>
      <c r="H474" s="131"/>
      <c r="Y474" s="181"/>
    </row>
    <row r="475">
      <c r="A475" s="131"/>
      <c r="B475" s="131"/>
      <c r="H475" s="131"/>
      <c r="Y475" s="179"/>
    </row>
    <row r="476">
      <c r="A476" s="131"/>
      <c r="B476" s="131"/>
      <c r="H476" s="131"/>
      <c r="Y476" s="179"/>
    </row>
    <row r="477">
      <c r="A477" s="131"/>
      <c r="B477" s="131"/>
      <c r="H477" s="131"/>
      <c r="Y477" s="179"/>
    </row>
    <row r="478">
      <c r="A478" s="131"/>
      <c r="B478" s="131"/>
      <c r="H478" s="131"/>
      <c r="Y478" s="179"/>
    </row>
    <row r="479">
      <c r="A479" s="131"/>
      <c r="B479" s="131"/>
      <c r="H479" s="131"/>
      <c r="Y479" s="179"/>
    </row>
    <row r="480">
      <c r="A480" s="131"/>
      <c r="B480" s="131"/>
      <c r="H480" s="131"/>
      <c r="Y480" s="179"/>
    </row>
    <row r="481">
      <c r="A481" s="131"/>
      <c r="B481" s="131"/>
      <c r="H481" s="131"/>
      <c r="Y481" s="179"/>
    </row>
    <row r="482">
      <c r="A482" s="131"/>
      <c r="B482" s="131"/>
      <c r="H482" s="131"/>
      <c r="Y482" s="179"/>
    </row>
    <row r="483">
      <c r="A483" s="131"/>
      <c r="B483" s="131"/>
      <c r="H483" s="131"/>
      <c r="Y483" s="179"/>
    </row>
    <row r="484">
      <c r="A484" s="131"/>
      <c r="B484" s="131"/>
      <c r="H484" s="131"/>
      <c r="Y484" s="179"/>
    </row>
    <row r="485">
      <c r="A485" s="131"/>
      <c r="B485" s="131"/>
      <c r="H485" s="131"/>
      <c r="Y485" s="179"/>
    </row>
    <row r="486">
      <c r="A486" s="131"/>
      <c r="B486" s="131"/>
      <c r="H486" s="131"/>
      <c r="Y486" s="179"/>
    </row>
    <row r="487">
      <c r="A487" s="131"/>
      <c r="B487" s="131"/>
      <c r="H487" s="131"/>
      <c r="Y487" s="179"/>
    </row>
    <row r="488">
      <c r="A488" s="131"/>
      <c r="B488" s="131"/>
      <c r="H488" s="131"/>
      <c r="Y488" s="179"/>
    </row>
    <row r="489">
      <c r="A489" s="131"/>
      <c r="B489" s="131"/>
      <c r="H489" s="131"/>
      <c r="Y489" s="179"/>
    </row>
    <row r="490">
      <c r="A490" s="131"/>
      <c r="B490" s="131"/>
      <c r="H490" s="131"/>
      <c r="Y490" s="179"/>
    </row>
    <row r="491">
      <c r="A491" s="131"/>
      <c r="B491" s="131"/>
      <c r="H491" s="131"/>
      <c r="Y491" s="179"/>
    </row>
    <row r="492">
      <c r="A492" s="131"/>
      <c r="B492" s="131"/>
      <c r="H492" s="131"/>
      <c r="Y492" s="179"/>
    </row>
    <row r="493">
      <c r="A493" s="131"/>
      <c r="B493" s="131"/>
      <c r="H493" s="131"/>
      <c r="Y493" s="179"/>
    </row>
    <row r="494">
      <c r="A494" s="131"/>
      <c r="B494" s="131"/>
      <c r="H494" s="131"/>
      <c r="Y494" s="179"/>
    </row>
    <row r="495">
      <c r="A495" s="131"/>
      <c r="B495" s="131"/>
      <c r="H495" s="131"/>
      <c r="Y495" s="179"/>
    </row>
    <row r="496">
      <c r="A496" s="131"/>
      <c r="B496" s="131"/>
      <c r="H496" s="131"/>
      <c r="Y496" s="179"/>
    </row>
    <row r="497">
      <c r="A497" s="131"/>
      <c r="B497" s="131"/>
      <c r="H497" s="131"/>
      <c r="Y497" s="179"/>
    </row>
    <row r="498">
      <c r="A498" s="131"/>
      <c r="B498" s="131"/>
      <c r="H498" s="131"/>
      <c r="Y498" s="179"/>
    </row>
    <row r="499">
      <c r="A499" s="131"/>
      <c r="B499" s="131"/>
      <c r="H499" s="131"/>
      <c r="Y499" s="179"/>
    </row>
    <row r="500">
      <c r="A500" s="131"/>
      <c r="B500" s="131"/>
      <c r="H500" s="131"/>
      <c r="Y500" s="179"/>
    </row>
    <row r="501">
      <c r="A501" s="131"/>
      <c r="B501" s="131"/>
      <c r="H501" s="131"/>
      <c r="Y501" s="179"/>
    </row>
    <row r="502">
      <c r="A502" s="131"/>
      <c r="B502" s="131"/>
      <c r="H502" s="131"/>
      <c r="Y502" s="179"/>
    </row>
    <row r="503">
      <c r="A503" s="131"/>
      <c r="B503" s="131"/>
      <c r="H503" s="131"/>
      <c r="Y503" s="179"/>
    </row>
    <row r="504">
      <c r="A504" s="131"/>
      <c r="B504" s="131"/>
      <c r="H504" s="131"/>
      <c r="Y504" s="179"/>
    </row>
    <row r="505">
      <c r="A505" s="131"/>
      <c r="B505" s="131"/>
      <c r="H505" s="131"/>
      <c r="Y505" s="179"/>
    </row>
    <row r="506">
      <c r="A506" s="131"/>
      <c r="B506" s="131"/>
      <c r="H506" s="131"/>
      <c r="Y506" s="179"/>
    </row>
    <row r="507">
      <c r="A507" s="131"/>
      <c r="B507" s="131"/>
      <c r="H507" s="131"/>
      <c r="Y507" s="179"/>
    </row>
    <row r="508">
      <c r="A508" s="131"/>
      <c r="B508" s="131"/>
      <c r="H508" s="131"/>
      <c r="Y508" s="179"/>
    </row>
    <row r="509">
      <c r="A509" s="131"/>
      <c r="B509" s="131"/>
      <c r="H509" s="131"/>
      <c r="Y509" s="179"/>
    </row>
    <row r="510">
      <c r="A510" s="131"/>
      <c r="B510" s="131"/>
      <c r="H510" s="131"/>
      <c r="Y510" s="179"/>
    </row>
    <row r="511">
      <c r="A511" s="131"/>
      <c r="B511" s="131"/>
      <c r="H511" s="131"/>
      <c r="Y511" s="179"/>
    </row>
    <row r="512">
      <c r="A512" s="131"/>
      <c r="B512" s="131"/>
      <c r="H512" s="131"/>
      <c r="Y512" s="179"/>
    </row>
    <row r="513">
      <c r="A513" s="131"/>
      <c r="B513" s="131"/>
      <c r="H513" s="131"/>
      <c r="Y513" s="179"/>
    </row>
    <row r="514">
      <c r="A514" s="131"/>
      <c r="B514" s="131"/>
      <c r="H514" s="131"/>
      <c r="Y514" s="179"/>
    </row>
    <row r="515">
      <c r="A515" s="131"/>
      <c r="B515" s="131"/>
      <c r="H515" s="131"/>
      <c r="Y515" s="179"/>
    </row>
    <row r="516">
      <c r="A516" s="131"/>
      <c r="B516" s="131"/>
      <c r="H516" s="131"/>
      <c r="Y516" s="179"/>
    </row>
    <row r="517">
      <c r="A517" s="131"/>
      <c r="B517" s="131"/>
      <c r="H517" s="131"/>
      <c r="Y517" s="179"/>
    </row>
    <row r="518">
      <c r="A518" s="131"/>
      <c r="B518" s="131"/>
      <c r="H518" s="131"/>
      <c r="Y518" s="179"/>
    </row>
    <row r="519">
      <c r="A519" s="131"/>
      <c r="B519" s="131"/>
      <c r="H519" s="131"/>
      <c r="Y519" s="179"/>
    </row>
    <row r="520">
      <c r="A520" s="131"/>
      <c r="B520" s="131"/>
      <c r="H520" s="131"/>
      <c r="Y520" s="179"/>
    </row>
    <row r="521">
      <c r="A521" s="131"/>
      <c r="B521" s="131"/>
      <c r="H521" s="131"/>
      <c r="Y521" s="179"/>
    </row>
    <row r="522">
      <c r="A522" s="131"/>
      <c r="B522" s="131"/>
      <c r="H522" s="131"/>
      <c r="Y522" s="179"/>
    </row>
    <row r="523">
      <c r="A523" s="131"/>
      <c r="B523" s="131"/>
      <c r="H523" s="131"/>
      <c r="Y523" s="179"/>
    </row>
    <row r="524">
      <c r="A524" s="131"/>
      <c r="B524" s="131"/>
      <c r="H524" s="131"/>
      <c r="Y524" s="179"/>
    </row>
    <row r="525">
      <c r="A525" s="131"/>
      <c r="B525" s="131"/>
      <c r="H525" s="131"/>
      <c r="Y525" s="179"/>
    </row>
    <row r="526">
      <c r="A526" s="131"/>
      <c r="B526" s="131"/>
      <c r="H526" s="131"/>
      <c r="Y526" s="179"/>
    </row>
    <row r="527">
      <c r="A527" s="131"/>
      <c r="B527" s="131"/>
      <c r="H527" s="131"/>
      <c r="Y527" s="179"/>
    </row>
    <row r="528">
      <c r="A528" s="131"/>
      <c r="B528" s="131"/>
      <c r="H528" s="131"/>
      <c r="Y528" s="179"/>
    </row>
    <row r="529">
      <c r="A529" s="131"/>
      <c r="B529" s="131"/>
      <c r="H529" s="131"/>
      <c r="Y529" s="179"/>
    </row>
    <row r="530">
      <c r="A530" s="131"/>
      <c r="B530" s="131"/>
      <c r="H530" s="131"/>
      <c r="Y530" s="179"/>
    </row>
    <row r="531">
      <c r="A531" s="131"/>
      <c r="B531" s="131"/>
      <c r="H531" s="131"/>
      <c r="Y531" s="181"/>
    </row>
    <row r="532">
      <c r="A532" s="131"/>
      <c r="B532" s="131"/>
      <c r="H532" s="131"/>
      <c r="Y532" s="181"/>
    </row>
    <row r="533">
      <c r="A533" s="131"/>
      <c r="B533" s="131"/>
      <c r="H533" s="131"/>
      <c r="Y533" s="181"/>
    </row>
    <row r="534">
      <c r="A534" s="131"/>
      <c r="B534" s="131"/>
      <c r="H534" s="131"/>
      <c r="Y534" s="181"/>
    </row>
    <row r="535">
      <c r="A535" s="131"/>
      <c r="B535" s="131"/>
      <c r="H535" s="131"/>
      <c r="Y535" s="181"/>
    </row>
    <row r="536">
      <c r="A536" s="131"/>
      <c r="B536" s="131"/>
      <c r="H536" s="131"/>
      <c r="Y536" s="181"/>
    </row>
    <row r="537">
      <c r="A537" s="131"/>
      <c r="B537" s="131"/>
      <c r="H537" s="131"/>
      <c r="Y537" s="181"/>
    </row>
    <row r="538">
      <c r="A538" s="131"/>
      <c r="B538" s="131"/>
      <c r="H538" s="131"/>
      <c r="Y538" s="181"/>
    </row>
    <row r="539">
      <c r="A539" s="131"/>
      <c r="B539" s="131"/>
      <c r="H539" s="131"/>
      <c r="Y539" s="181"/>
    </row>
    <row r="540">
      <c r="A540" s="131"/>
      <c r="B540" s="131"/>
      <c r="H540" s="131"/>
      <c r="Y540" s="181"/>
    </row>
    <row r="541">
      <c r="A541" s="131"/>
      <c r="B541" s="131"/>
      <c r="H541" s="131"/>
      <c r="Y541" s="181"/>
    </row>
    <row r="542">
      <c r="A542" s="131"/>
      <c r="B542" s="131"/>
      <c r="H542" s="131"/>
      <c r="Y542" s="181"/>
    </row>
    <row r="543">
      <c r="A543" s="131"/>
      <c r="B543" s="131"/>
      <c r="H543" s="131"/>
      <c r="Y543" s="181"/>
    </row>
    <row r="544">
      <c r="A544" s="131"/>
      <c r="B544" s="131"/>
      <c r="H544" s="131"/>
      <c r="Y544" s="181"/>
    </row>
    <row r="545">
      <c r="A545" s="131"/>
      <c r="B545" s="131"/>
      <c r="H545" s="131"/>
      <c r="Y545" s="181"/>
    </row>
    <row r="546">
      <c r="A546" s="131"/>
      <c r="B546" s="131"/>
      <c r="H546" s="131"/>
      <c r="Y546" s="181"/>
    </row>
    <row r="547">
      <c r="A547" s="131"/>
      <c r="B547" s="131"/>
      <c r="H547" s="131"/>
      <c r="Y547" s="181"/>
    </row>
    <row r="548">
      <c r="A548" s="131"/>
      <c r="B548" s="131"/>
      <c r="H548" s="131"/>
      <c r="Y548" s="181"/>
    </row>
    <row r="549">
      <c r="A549" s="131"/>
      <c r="B549" s="131"/>
      <c r="H549" s="131"/>
      <c r="Y549" s="181"/>
    </row>
    <row r="550">
      <c r="A550" s="131"/>
      <c r="B550" s="131"/>
      <c r="H550" s="131"/>
      <c r="Y550" s="181"/>
    </row>
    <row r="551">
      <c r="A551" s="131"/>
      <c r="B551" s="131"/>
      <c r="H551" s="131"/>
      <c r="Y551" s="181"/>
    </row>
    <row r="552">
      <c r="A552" s="131"/>
      <c r="B552" s="131"/>
      <c r="H552" s="131"/>
      <c r="Y552" s="181"/>
    </row>
    <row r="553">
      <c r="A553" s="131"/>
      <c r="B553" s="131"/>
      <c r="H553" s="131"/>
      <c r="Y553" s="181"/>
    </row>
    <row r="554">
      <c r="A554" s="131"/>
      <c r="B554" s="131"/>
      <c r="H554" s="131"/>
      <c r="Y554" s="181"/>
    </row>
    <row r="555">
      <c r="A555" s="131"/>
      <c r="B555" s="131"/>
      <c r="H555" s="131"/>
      <c r="Y555" s="181"/>
    </row>
    <row r="556">
      <c r="A556" s="131"/>
      <c r="B556" s="131"/>
      <c r="H556" s="131"/>
      <c r="Y556" s="181"/>
    </row>
    <row r="557">
      <c r="A557" s="131"/>
      <c r="B557" s="131"/>
      <c r="H557" s="131"/>
      <c r="Y557" s="181"/>
    </row>
    <row r="558">
      <c r="A558" s="131"/>
      <c r="B558" s="131"/>
      <c r="H558" s="131"/>
      <c r="Y558" s="181"/>
    </row>
    <row r="559">
      <c r="A559" s="131"/>
      <c r="B559" s="131"/>
      <c r="H559" s="131"/>
      <c r="Y559" s="181"/>
    </row>
    <row r="560">
      <c r="A560" s="131"/>
      <c r="B560" s="131"/>
      <c r="H560" s="131"/>
      <c r="Y560" s="181"/>
    </row>
    <row r="561">
      <c r="A561" s="131"/>
      <c r="B561" s="131"/>
      <c r="H561" s="131"/>
      <c r="Y561" s="181"/>
    </row>
    <row r="562">
      <c r="A562" s="131"/>
      <c r="B562" s="131"/>
      <c r="H562" s="131"/>
      <c r="Y562" s="181"/>
    </row>
    <row r="563">
      <c r="A563" s="131"/>
      <c r="B563" s="131"/>
      <c r="H563" s="131"/>
      <c r="Y563" s="181"/>
    </row>
    <row r="564">
      <c r="A564" s="131"/>
      <c r="B564" s="131"/>
      <c r="H564" s="131"/>
      <c r="Y564" s="181"/>
    </row>
    <row r="565">
      <c r="A565" s="131"/>
      <c r="B565" s="131"/>
      <c r="H565" s="131"/>
      <c r="Y565" s="181"/>
    </row>
    <row r="566">
      <c r="A566" s="131"/>
      <c r="B566" s="131"/>
      <c r="H566" s="131"/>
      <c r="Y566" s="181"/>
    </row>
    <row r="567">
      <c r="A567" s="131"/>
      <c r="B567" s="131"/>
      <c r="H567" s="131"/>
      <c r="Y567" s="181"/>
    </row>
    <row r="568">
      <c r="A568" s="131"/>
      <c r="B568" s="131"/>
      <c r="H568" s="131"/>
      <c r="Y568" s="181"/>
    </row>
    <row r="569">
      <c r="A569" s="131"/>
      <c r="B569" s="131"/>
      <c r="H569" s="131"/>
      <c r="Y569" s="181"/>
    </row>
    <row r="570">
      <c r="A570" s="131"/>
      <c r="B570" s="131"/>
      <c r="H570" s="131"/>
      <c r="Y570" s="181"/>
    </row>
    <row r="571">
      <c r="A571" s="131"/>
      <c r="B571" s="131"/>
      <c r="H571" s="131"/>
      <c r="Y571" s="181"/>
    </row>
    <row r="572">
      <c r="A572" s="131"/>
      <c r="B572" s="131"/>
      <c r="H572" s="131"/>
      <c r="Y572" s="181"/>
    </row>
    <row r="573">
      <c r="A573" s="131"/>
      <c r="B573" s="131"/>
      <c r="H573" s="131"/>
      <c r="Y573" s="181"/>
    </row>
    <row r="574">
      <c r="A574" s="131"/>
      <c r="B574" s="131"/>
      <c r="H574" s="131"/>
      <c r="Y574" s="181"/>
    </row>
    <row r="575">
      <c r="A575" s="131"/>
      <c r="B575" s="131"/>
      <c r="H575" s="131"/>
      <c r="Y575" s="181"/>
    </row>
    <row r="576">
      <c r="A576" s="131"/>
      <c r="B576" s="131"/>
      <c r="H576" s="131"/>
      <c r="Y576" s="181"/>
    </row>
    <row r="577">
      <c r="A577" s="131"/>
      <c r="B577" s="131"/>
      <c r="H577" s="131"/>
      <c r="Y577" s="181"/>
    </row>
    <row r="578">
      <c r="A578" s="131"/>
      <c r="B578" s="131"/>
      <c r="H578" s="131"/>
      <c r="Y578" s="181"/>
    </row>
    <row r="579">
      <c r="A579" s="131"/>
      <c r="B579" s="131"/>
      <c r="H579" s="131"/>
      <c r="Y579" s="181"/>
    </row>
    <row r="580">
      <c r="A580" s="131"/>
      <c r="B580" s="131"/>
      <c r="H580" s="131"/>
      <c r="Y580" s="181"/>
    </row>
    <row r="581">
      <c r="A581" s="131"/>
      <c r="B581" s="131"/>
      <c r="H581" s="131"/>
      <c r="Y581" s="181"/>
    </row>
    <row r="582">
      <c r="A582" s="131"/>
      <c r="B582" s="131"/>
      <c r="H582" s="131"/>
      <c r="Y582" s="181"/>
    </row>
    <row r="583">
      <c r="A583" s="131"/>
      <c r="B583" s="131"/>
      <c r="H583" s="131"/>
      <c r="Y583" s="181"/>
    </row>
    <row r="584">
      <c r="A584" s="131"/>
      <c r="B584" s="131"/>
      <c r="H584" s="131"/>
      <c r="Y584" s="181"/>
    </row>
    <row r="585">
      <c r="A585" s="131"/>
      <c r="B585" s="131"/>
      <c r="H585" s="131"/>
      <c r="Y585" s="181"/>
    </row>
    <row r="586">
      <c r="A586" s="131"/>
      <c r="B586" s="131"/>
      <c r="H586" s="131"/>
      <c r="Y586" s="181"/>
    </row>
    <row r="587">
      <c r="A587" s="131"/>
      <c r="B587" s="131"/>
      <c r="H587" s="131"/>
      <c r="Y587" s="181"/>
    </row>
    <row r="588">
      <c r="A588" s="131"/>
      <c r="B588" s="131"/>
      <c r="H588" s="131"/>
      <c r="Y588" s="181"/>
    </row>
    <row r="589">
      <c r="A589" s="131"/>
      <c r="B589" s="131"/>
      <c r="H589" s="131"/>
      <c r="Y589" s="181"/>
    </row>
    <row r="590">
      <c r="A590" s="131"/>
      <c r="B590" s="131"/>
      <c r="H590" s="131"/>
      <c r="Y590" s="181"/>
    </row>
    <row r="591">
      <c r="A591" s="131"/>
      <c r="B591" s="131"/>
      <c r="H591" s="131"/>
      <c r="Y591" s="181"/>
    </row>
    <row r="592">
      <c r="A592" s="131"/>
      <c r="B592" s="131"/>
      <c r="H592" s="131"/>
      <c r="Y592" s="181"/>
    </row>
    <row r="593">
      <c r="A593" s="131"/>
      <c r="B593" s="131"/>
      <c r="H593" s="131"/>
      <c r="Y593" s="181"/>
    </row>
    <row r="594">
      <c r="A594" s="131"/>
      <c r="B594" s="131"/>
      <c r="H594" s="131"/>
      <c r="Y594" s="181"/>
    </row>
    <row r="595">
      <c r="A595" s="131"/>
      <c r="B595" s="131"/>
      <c r="H595" s="131"/>
      <c r="Y595" s="181"/>
    </row>
    <row r="596">
      <c r="A596" s="131"/>
      <c r="B596" s="131"/>
      <c r="H596" s="131"/>
      <c r="Y596" s="181"/>
    </row>
    <row r="597">
      <c r="A597" s="131"/>
      <c r="B597" s="131"/>
      <c r="H597" s="131"/>
      <c r="Y597" s="181"/>
    </row>
    <row r="598">
      <c r="A598" s="131"/>
      <c r="B598" s="131"/>
      <c r="H598" s="131"/>
      <c r="Y598" s="181"/>
    </row>
    <row r="599">
      <c r="A599" s="131"/>
      <c r="B599" s="131"/>
      <c r="H599" s="131"/>
      <c r="Y599" s="181"/>
    </row>
    <row r="600">
      <c r="A600" s="131"/>
      <c r="B600" s="131"/>
      <c r="H600" s="131"/>
      <c r="Y600" s="181"/>
    </row>
    <row r="601">
      <c r="A601" s="131"/>
      <c r="B601" s="131"/>
      <c r="H601" s="131"/>
      <c r="Y601" s="181"/>
    </row>
    <row r="602">
      <c r="A602" s="131"/>
      <c r="B602" s="131"/>
      <c r="H602" s="131"/>
      <c r="Y602" s="181"/>
    </row>
    <row r="603">
      <c r="A603" s="131"/>
      <c r="B603" s="131"/>
      <c r="H603" s="131"/>
      <c r="Y603" s="181"/>
    </row>
    <row r="604">
      <c r="A604" s="131"/>
      <c r="B604" s="131"/>
      <c r="H604" s="131"/>
      <c r="Y604" s="181"/>
    </row>
    <row r="605">
      <c r="A605" s="131"/>
      <c r="B605" s="131"/>
      <c r="H605" s="131"/>
      <c r="Y605" s="181"/>
    </row>
    <row r="606">
      <c r="A606" s="131"/>
      <c r="B606" s="131"/>
      <c r="H606" s="131"/>
      <c r="Y606" s="181"/>
    </row>
    <row r="607">
      <c r="A607" s="131"/>
      <c r="B607" s="131"/>
      <c r="H607" s="131"/>
      <c r="Y607" s="181"/>
    </row>
    <row r="608">
      <c r="A608" s="131"/>
      <c r="B608" s="131"/>
      <c r="H608" s="131"/>
      <c r="Y608" s="181"/>
    </row>
    <row r="609">
      <c r="A609" s="131"/>
      <c r="B609" s="131"/>
      <c r="H609" s="131"/>
      <c r="Y609" s="181"/>
    </row>
    <row r="610">
      <c r="A610" s="131"/>
      <c r="B610" s="131"/>
      <c r="H610" s="131"/>
      <c r="Y610" s="181"/>
    </row>
    <row r="611">
      <c r="A611" s="131"/>
      <c r="B611" s="131"/>
      <c r="H611" s="131"/>
      <c r="Y611" s="181"/>
    </row>
    <row r="612">
      <c r="A612" s="131"/>
      <c r="B612" s="131"/>
      <c r="H612" s="131"/>
      <c r="Y612" s="181"/>
    </row>
    <row r="613">
      <c r="A613" s="131"/>
      <c r="B613" s="131"/>
      <c r="H613" s="131"/>
      <c r="Y613" s="181"/>
    </row>
    <row r="614">
      <c r="A614" s="131"/>
      <c r="B614" s="131"/>
      <c r="H614" s="131"/>
      <c r="Y614" s="181"/>
    </row>
    <row r="615">
      <c r="A615" s="131"/>
      <c r="B615" s="131"/>
      <c r="H615" s="131"/>
      <c r="Y615" s="181"/>
    </row>
    <row r="616">
      <c r="A616" s="131"/>
      <c r="B616" s="131"/>
      <c r="H616" s="131"/>
      <c r="Y616" s="181"/>
    </row>
    <row r="617">
      <c r="A617" s="131"/>
      <c r="B617" s="131"/>
      <c r="H617" s="131"/>
      <c r="Y617" s="181"/>
    </row>
    <row r="618">
      <c r="A618" s="131"/>
      <c r="B618" s="131"/>
      <c r="H618" s="131"/>
      <c r="Y618" s="181"/>
    </row>
    <row r="619">
      <c r="A619" s="131"/>
      <c r="B619" s="131"/>
      <c r="H619" s="131"/>
      <c r="Y619" s="181"/>
    </row>
    <row r="620">
      <c r="A620" s="131"/>
      <c r="B620" s="131"/>
      <c r="H620" s="131"/>
      <c r="Y620" s="181"/>
    </row>
    <row r="621">
      <c r="A621" s="131"/>
      <c r="B621" s="131"/>
      <c r="H621" s="131"/>
      <c r="Y621" s="181"/>
    </row>
    <row r="622">
      <c r="A622" s="131"/>
      <c r="B622" s="131"/>
      <c r="H622" s="131"/>
      <c r="Y622" s="181"/>
    </row>
    <row r="623">
      <c r="A623" s="131"/>
      <c r="B623" s="131"/>
      <c r="H623" s="131"/>
      <c r="Y623" s="181"/>
    </row>
    <row r="624">
      <c r="A624" s="131"/>
      <c r="B624" s="131"/>
      <c r="H624" s="131"/>
      <c r="Y624" s="181"/>
    </row>
    <row r="625">
      <c r="A625" s="131"/>
      <c r="B625" s="131"/>
      <c r="H625" s="131"/>
      <c r="Y625" s="181"/>
    </row>
    <row r="626">
      <c r="A626" s="131"/>
      <c r="B626" s="131"/>
      <c r="H626" s="131"/>
      <c r="Y626" s="181"/>
    </row>
    <row r="627">
      <c r="A627" s="131"/>
      <c r="B627" s="131"/>
      <c r="H627" s="131"/>
      <c r="Y627" s="181"/>
    </row>
    <row r="628">
      <c r="A628" s="131"/>
      <c r="B628" s="131"/>
      <c r="H628" s="131"/>
      <c r="Y628" s="181"/>
    </row>
    <row r="629">
      <c r="A629" s="131"/>
      <c r="B629" s="131"/>
      <c r="H629" s="131"/>
      <c r="Y629" s="181"/>
    </row>
    <row r="630">
      <c r="A630" s="131"/>
      <c r="B630" s="131"/>
      <c r="H630" s="131"/>
      <c r="Y630" s="181"/>
    </row>
    <row r="631">
      <c r="A631" s="131"/>
      <c r="B631" s="131"/>
      <c r="H631" s="131"/>
      <c r="Y631" s="181"/>
    </row>
    <row r="632">
      <c r="A632" s="131"/>
      <c r="B632" s="131"/>
      <c r="H632" s="131"/>
      <c r="Y632" s="181"/>
    </row>
    <row r="633">
      <c r="A633" s="131"/>
      <c r="B633" s="131"/>
      <c r="H633" s="131"/>
      <c r="Y633" s="179"/>
    </row>
    <row r="634">
      <c r="A634" s="131"/>
      <c r="B634" s="131"/>
      <c r="H634" s="131"/>
      <c r="Y634" s="179"/>
    </row>
    <row r="635">
      <c r="A635" s="131"/>
      <c r="B635" s="131"/>
      <c r="H635" s="131"/>
      <c r="Y635" s="179"/>
    </row>
    <row r="636">
      <c r="A636" s="131"/>
      <c r="B636" s="131"/>
      <c r="H636" s="131"/>
      <c r="Y636" s="179"/>
    </row>
    <row r="637">
      <c r="A637" s="131"/>
      <c r="B637" s="131"/>
      <c r="H637" s="131"/>
      <c r="Y637" s="179"/>
    </row>
    <row r="638">
      <c r="A638" s="131"/>
      <c r="B638" s="131"/>
      <c r="H638" s="131"/>
      <c r="Y638" s="179"/>
    </row>
    <row r="639">
      <c r="A639" s="131"/>
      <c r="B639" s="131"/>
      <c r="H639" s="131"/>
      <c r="Y639" s="179"/>
    </row>
    <row r="640">
      <c r="A640" s="131"/>
      <c r="B640" s="131"/>
      <c r="H640" s="131"/>
      <c r="Y640" s="179"/>
    </row>
    <row r="641">
      <c r="A641" s="131"/>
      <c r="B641" s="131"/>
      <c r="H641" s="131"/>
      <c r="Y641" s="179"/>
    </row>
    <row r="642">
      <c r="A642" s="131"/>
      <c r="B642" s="131"/>
      <c r="H642" s="131"/>
      <c r="Y642" s="179"/>
    </row>
    <row r="643">
      <c r="A643" s="131"/>
      <c r="B643" s="131"/>
      <c r="H643" s="131"/>
      <c r="Y643" s="179"/>
    </row>
    <row r="644">
      <c r="A644" s="131"/>
      <c r="B644" s="131"/>
      <c r="H644" s="131"/>
      <c r="Y644" s="179"/>
    </row>
    <row r="645">
      <c r="A645" s="131"/>
      <c r="B645" s="131"/>
      <c r="H645" s="131"/>
      <c r="Y645" s="179"/>
    </row>
    <row r="646">
      <c r="A646" s="131"/>
      <c r="B646" s="131"/>
      <c r="H646" s="131"/>
      <c r="Y646" s="179"/>
    </row>
    <row r="647">
      <c r="A647" s="131"/>
      <c r="B647" s="131"/>
      <c r="H647" s="131"/>
      <c r="Y647" s="179"/>
    </row>
    <row r="648">
      <c r="A648" s="131"/>
      <c r="B648" s="131"/>
      <c r="H648" s="131"/>
      <c r="Y648" s="179"/>
    </row>
    <row r="649">
      <c r="A649" s="131"/>
      <c r="B649" s="131"/>
      <c r="H649" s="131"/>
      <c r="Y649" s="179"/>
    </row>
    <row r="650">
      <c r="A650" s="131"/>
      <c r="B650" s="131"/>
      <c r="H650" s="131"/>
      <c r="Y650" s="179"/>
    </row>
    <row r="651">
      <c r="A651" s="131"/>
      <c r="B651" s="131"/>
      <c r="H651" s="131"/>
      <c r="Y651" s="179"/>
    </row>
    <row r="652">
      <c r="A652" s="131"/>
      <c r="B652" s="131"/>
      <c r="H652" s="131"/>
      <c r="Y652" s="179"/>
    </row>
    <row r="653">
      <c r="A653" s="131"/>
      <c r="B653" s="131"/>
      <c r="H653" s="131"/>
      <c r="Y653" s="179"/>
    </row>
    <row r="654">
      <c r="A654" s="131"/>
      <c r="B654" s="131"/>
      <c r="H654" s="131"/>
      <c r="Y654" s="179"/>
    </row>
    <row r="655">
      <c r="A655" s="131"/>
      <c r="B655" s="131"/>
      <c r="H655" s="131"/>
      <c r="Y655" s="179"/>
    </row>
    <row r="656">
      <c r="A656" s="131"/>
      <c r="B656" s="131"/>
      <c r="H656" s="131"/>
      <c r="Y656" s="179"/>
    </row>
    <row r="657">
      <c r="A657" s="131"/>
      <c r="B657" s="131"/>
      <c r="H657" s="131"/>
      <c r="Y657" s="179"/>
    </row>
    <row r="658">
      <c r="A658" s="131"/>
      <c r="B658" s="131"/>
      <c r="H658" s="131"/>
      <c r="Y658" s="179"/>
    </row>
    <row r="659">
      <c r="A659" s="131"/>
      <c r="B659" s="131"/>
      <c r="H659" s="131"/>
      <c r="Y659" s="179"/>
    </row>
    <row r="660">
      <c r="A660" s="131"/>
      <c r="B660" s="131"/>
      <c r="H660" s="131"/>
      <c r="Y660" s="179"/>
    </row>
    <row r="661">
      <c r="A661" s="131"/>
      <c r="B661" s="131"/>
      <c r="H661" s="131"/>
      <c r="Y661" s="179"/>
    </row>
    <row r="662">
      <c r="A662" s="131"/>
      <c r="B662" s="131"/>
      <c r="H662" s="131"/>
      <c r="Y662" s="179"/>
    </row>
    <row r="663">
      <c r="A663" s="131"/>
      <c r="B663" s="131"/>
      <c r="H663" s="131"/>
      <c r="Y663" s="179"/>
    </row>
    <row r="664">
      <c r="A664" s="131"/>
      <c r="B664" s="131"/>
      <c r="H664" s="131"/>
      <c r="Y664" s="179"/>
    </row>
    <row r="665">
      <c r="A665" s="131"/>
      <c r="B665" s="131"/>
      <c r="H665" s="131"/>
      <c r="Y665" s="179"/>
    </row>
    <row r="666">
      <c r="A666" s="131"/>
      <c r="B666" s="131"/>
      <c r="H666" s="131"/>
      <c r="Y666" s="179"/>
    </row>
    <row r="667">
      <c r="A667" s="131"/>
      <c r="B667" s="131"/>
      <c r="H667" s="131"/>
      <c r="Y667" s="179"/>
    </row>
    <row r="668">
      <c r="A668" s="131"/>
      <c r="B668" s="131"/>
      <c r="H668" s="131"/>
      <c r="Y668" s="179"/>
    </row>
    <row r="669">
      <c r="A669" s="131"/>
      <c r="B669" s="131"/>
      <c r="H669" s="131"/>
      <c r="Y669" s="179"/>
    </row>
    <row r="670">
      <c r="A670" s="131"/>
      <c r="B670" s="131"/>
      <c r="H670" s="131"/>
      <c r="Y670" s="179"/>
    </row>
    <row r="671">
      <c r="A671" s="131"/>
      <c r="B671" s="131"/>
      <c r="H671" s="131"/>
      <c r="Y671" s="179"/>
    </row>
    <row r="672">
      <c r="A672" s="131"/>
      <c r="B672" s="131"/>
      <c r="H672" s="131"/>
      <c r="Y672" s="179"/>
    </row>
    <row r="673">
      <c r="A673" s="131"/>
      <c r="B673" s="131"/>
      <c r="H673" s="131"/>
      <c r="Y673" s="179"/>
    </row>
    <row r="674">
      <c r="A674" s="131"/>
      <c r="B674" s="131"/>
      <c r="H674" s="131"/>
      <c r="Y674" s="179"/>
    </row>
    <row r="675">
      <c r="A675" s="131"/>
      <c r="B675" s="131"/>
      <c r="H675" s="131"/>
      <c r="Y675" s="179"/>
    </row>
    <row r="676">
      <c r="A676" s="131"/>
      <c r="B676" s="131"/>
      <c r="H676" s="131"/>
      <c r="Y676" s="179"/>
    </row>
    <row r="677">
      <c r="A677" s="131"/>
      <c r="B677" s="131"/>
      <c r="H677" s="131"/>
      <c r="Y677" s="179"/>
    </row>
    <row r="678">
      <c r="A678" s="131"/>
      <c r="B678" s="131"/>
      <c r="H678" s="131"/>
      <c r="Y678" s="179"/>
    </row>
    <row r="679">
      <c r="A679" s="131"/>
      <c r="B679" s="131"/>
      <c r="H679" s="131"/>
      <c r="Y679" s="179"/>
    </row>
    <row r="680">
      <c r="A680" s="131"/>
      <c r="B680" s="131"/>
      <c r="H680" s="131"/>
      <c r="Y680" s="179"/>
    </row>
    <row r="681">
      <c r="A681" s="131"/>
      <c r="B681" s="131"/>
      <c r="H681" s="131"/>
      <c r="Y681" s="179"/>
    </row>
    <row r="682">
      <c r="A682" s="131"/>
      <c r="B682" s="131"/>
      <c r="H682" s="131"/>
      <c r="Y682" s="179"/>
    </row>
    <row r="683">
      <c r="A683" s="131"/>
      <c r="B683" s="131"/>
      <c r="H683" s="131"/>
      <c r="Y683" s="179"/>
    </row>
    <row r="684">
      <c r="A684" s="131"/>
      <c r="B684" s="131"/>
      <c r="H684" s="131"/>
      <c r="Y684" s="179"/>
    </row>
    <row r="685">
      <c r="A685" s="131"/>
      <c r="B685" s="131"/>
      <c r="H685" s="131"/>
      <c r="Y685" s="179"/>
    </row>
    <row r="686">
      <c r="A686" s="131"/>
      <c r="B686" s="131"/>
      <c r="H686" s="131"/>
      <c r="Y686" s="179"/>
    </row>
    <row r="687">
      <c r="A687" s="131"/>
      <c r="B687" s="131"/>
      <c r="H687" s="131"/>
      <c r="Y687" s="179"/>
    </row>
    <row r="688">
      <c r="A688" s="131"/>
      <c r="B688" s="131"/>
      <c r="H688" s="131"/>
      <c r="Y688" s="179"/>
    </row>
    <row r="689">
      <c r="A689" s="131"/>
      <c r="B689" s="131"/>
      <c r="H689" s="131"/>
      <c r="Y689" s="181"/>
    </row>
    <row r="690">
      <c r="A690" s="131"/>
      <c r="B690" s="131"/>
      <c r="H690" s="131"/>
      <c r="Y690" s="181"/>
    </row>
    <row r="691">
      <c r="A691" s="131"/>
      <c r="B691" s="131"/>
      <c r="H691" s="131"/>
      <c r="Y691" s="181"/>
    </row>
    <row r="692">
      <c r="A692" s="131"/>
      <c r="B692" s="131"/>
      <c r="H692" s="131"/>
      <c r="Y692" s="181"/>
    </row>
    <row r="693">
      <c r="A693" s="131"/>
      <c r="B693" s="131"/>
      <c r="H693" s="131"/>
      <c r="Y693" s="181"/>
    </row>
    <row r="694">
      <c r="A694" s="131"/>
      <c r="B694" s="131"/>
      <c r="H694" s="131"/>
      <c r="Y694" s="181"/>
    </row>
    <row r="695">
      <c r="A695" s="131"/>
      <c r="B695" s="131"/>
      <c r="H695" s="131"/>
      <c r="Y695" s="181"/>
    </row>
    <row r="696">
      <c r="A696" s="131"/>
      <c r="B696" s="131"/>
      <c r="H696" s="131"/>
      <c r="Y696" s="181"/>
    </row>
    <row r="697">
      <c r="A697" s="131"/>
      <c r="B697" s="131"/>
      <c r="H697" s="131"/>
      <c r="Y697" s="181"/>
    </row>
    <row r="698">
      <c r="A698" s="131"/>
      <c r="B698" s="131"/>
      <c r="H698" s="131"/>
      <c r="Y698" s="181"/>
    </row>
    <row r="699">
      <c r="A699" s="131"/>
      <c r="B699" s="131"/>
      <c r="H699" s="131"/>
      <c r="Y699" s="181"/>
    </row>
    <row r="700">
      <c r="A700" s="131"/>
      <c r="B700" s="131"/>
      <c r="H700" s="131"/>
      <c r="Y700" s="181"/>
    </row>
    <row r="701">
      <c r="A701" s="131"/>
      <c r="B701" s="131"/>
      <c r="H701" s="131"/>
      <c r="Y701" s="181"/>
    </row>
    <row r="702">
      <c r="A702" s="131"/>
      <c r="B702" s="131"/>
      <c r="H702" s="131"/>
      <c r="Y702" s="181"/>
    </row>
    <row r="703">
      <c r="A703" s="131"/>
      <c r="B703" s="131"/>
      <c r="H703" s="131"/>
      <c r="Y703" s="181"/>
    </row>
    <row r="704">
      <c r="A704" s="131"/>
      <c r="B704" s="131"/>
      <c r="H704" s="131"/>
      <c r="Y704" s="181"/>
    </row>
    <row r="705">
      <c r="A705" s="131"/>
      <c r="B705" s="131"/>
      <c r="H705" s="131"/>
      <c r="Y705" s="181"/>
    </row>
    <row r="706">
      <c r="A706" s="131"/>
      <c r="B706" s="131"/>
      <c r="H706" s="131"/>
      <c r="Y706" s="181"/>
    </row>
    <row r="707">
      <c r="A707" s="131"/>
      <c r="B707" s="131"/>
      <c r="H707" s="131"/>
      <c r="Y707" s="181"/>
    </row>
    <row r="708">
      <c r="A708" s="131"/>
      <c r="B708" s="131"/>
      <c r="H708" s="131"/>
      <c r="Y708" s="181"/>
    </row>
    <row r="709">
      <c r="A709" s="131"/>
      <c r="B709" s="131"/>
      <c r="H709" s="131"/>
      <c r="Y709" s="181"/>
    </row>
    <row r="710">
      <c r="A710" s="131"/>
      <c r="B710" s="131"/>
      <c r="H710" s="131"/>
      <c r="Y710" s="181"/>
    </row>
    <row r="711">
      <c r="A711" s="131"/>
      <c r="B711" s="131"/>
      <c r="H711" s="131"/>
      <c r="Y711" s="181"/>
    </row>
    <row r="712">
      <c r="A712" s="131"/>
      <c r="B712" s="131"/>
      <c r="H712" s="131"/>
      <c r="Y712" s="181"/>
    </row>
    <row r="713">
      <c r="A713" s="131"/>
      <c r="B713" s="131"/>
      <c r="H713" s="131"/>
      <c r="Y713" s="181"/>
    </row>
    <row r="714">
      <c r="A714" s="131"/>
      <c r="B714" s="131"/>
      <c r="H714" s="131"/>
      <c r="Y714" s="181"/>
    </row>
    <row r="715">
      <c r="A715" s="131"/>
      <c r="B715" s="131"/>
      <c r="H715" s="131"/>
      <c r="Y715" s="181"/>
    </row>
    <row r="716">
      <c r="A716" s="131"/>
      <c r="B716" s="131"/>
      <c r="H716" s="131"/>
      <c r="Y716" s="181"/>
    </row>
    <row r="717">
      <c r="A717" s="131"/>
      <c r="B717" s="131"/>
      <c r="H717" s="131"/>
      <c r="Y717" s="181"/>
    </row>
    <row r="718">
      <c r="A718" s="131"/>
      <c r="B718" s="131"/>
      <c r="H718" s="131"/>
      <c r="Y718" s="181"/>
    </row>
    <row r="719">
      <c r="A719" s="131"/>
      <c r="B719" s="131"/>
      <c r="H719" s="131"/>
      <c r="Y719" s="181"/>
    </row>
    <row r="720">
      <c r="A720" s="131"/>
      <c r="B720" s="131"/>
      <c r="H720" s="131"/>
      <c r="Y720" s="181"/>
    </row>
    <row r="721">
      <c r="A721" s="131"/>
      <c r="B721" s="131"/>
      <c r="H721" s="131"/>
      <c r="Y721" s="181"/>
    </row>
    <row r="722">
      <c r="A722" s="131"/>
      <c r="B722" s="131"/>
      <c r="H722" s="131"/>
      <c r="Y722" s="181"/>
    </row>
    <row r="723">
      <c r="A723" s="131"/>
      <c r="B723" s="131"/>
      <c r="H723" s="131"/>
      <c r="Y723" s="181"/>
    </row>
    <row r="724">
      <c r="A724" s="131"/>
      <c r="B724" s="131"/>
      <c r="H724" s="131"/>
      <c r="Y724" s="181"/>
    </row>
    <row r="725">
      <c r="A725" s="131"/>
      <c r="B725" s="131"/>
      <c r="H725" s="131"/>
      <c r="Y725" s="181"/>
    </row>
    <row r="726">
      <c r="A726" s="131"/>
      <c r="B726" s="131"/>
      <c r="H726" s="131"/>
      <c r="Y726" s="181"/>
    </row>
    <row r="727">
      <c r="A727" s="131"/>
      <c r="B727" s="131"/>
      <c r="H727" s="131"/>
      <c r="Y727" s="181"/>
    </row>
    <row r="728">
      <c r="A728" s="131"/>
      <c r="B728" s="131"/>
      <c r="H728" s="131"/>
      <c r="Y728" s="181"/>
    </row>
    <row r="729">
      <c r="A729" s="131"/>
      <c r="B729" s="131"/>
      <c r="H729" s="131"/>
      <c r="Y729" s="181"/>
    </row>
    <row r="730">
      <c r="A730" s="131"/>
      <c r="B730" s="131"/>
      <c r="H730" s="131"/>
      <c r="Y730" s="181"/>
    </row>
    <row r="731">
      <c r="A731" s="131"/>
      <c r="B731" s="131"/>
      <c r="H731" s="131"/>
      <c r="Y731" s="181"/>
    </row>
    <row r="732">
      <c r="A732" s="131"/>
      <c r="B732" s="131"/>
      <c r="H732" s="131"/>
      <c r="Y732" s="181"/>
    </row>
    <row r="733">
      <c r="A733" s="131"/>
      <c r="B733" s="131"/>
      <c r="H733" s="131"/>
      <c r="Y733" s="181"/>
    </row>
    <row r="734">
      <c r="A734" s="131"/>
      <c r="B734" s="131"/>
      <c r="H734" s="131"/>
      <c r="Y734" s="181"/>
    </row>
    <row r="735">
      <c r="A735" s="131"/>
      <c r="B735" s="131"/>
      <c r="H735" s="131"/>
      <c r="Y735" s="181"/>
    </row>
    <row r="736">
      <c r="A736" s="131"/>
      <c r="B736" s="131"/>
      <c r="H736" s="131"/>
      <c r="Y736" s="181"/>
    </row>
    <row r="737">
      <c r="A737" s="131"/>
      <c r="B737" s="131"/>
      <c r="H737" s="131"/>
      <c r="Y737" s="181"/>
    </row>
    <row r="738">
      <c r="A738" s="131"/>
      <c r="B738" s="131"/>
      <c r="H738" s="131"/>
      <c r="Y738" s="181"/>
    </row>
    <row r="739">
      <c r="A739" s="131"/>
      <c r="B739" s="131"/>
      <c r="H739" s="131"/>
      <c r="Y739" s="181"/>
    </row>
    <row r="740">
      <c r="A740" s="131"/>
      <c r="B740" s="131"/>
      <c r="H740" s="131"/>
      <c r="Y740" s="181"/>
    </row>
    <row r="741">
      <c r="A741" s="131"/>
      <c r="B741" s="131"/>
      <c r="H741" s="131"/>
      <c r="Y741" s="181"/>
    </row>
    <row r="742">
      <c r="A742" s="131"/>
      <c r="B742" s="131"/>
      <c r="H742" s="131"/>
      <c r="Y742" s="181"/>
    </row>
    <row r="743">
      <c r="A743" s="131"/>
      <c r="B743" s="131"/>
      <c r="H743" s="131"/>
      <c r="Y743" s="181"/>
    </row>
    <row r="744">
      <c r="A744" s="131"/>
      <c r="B744" s="131"/>
      <c r="H744" s="131"/>
      <c r="Y744" s="181"/>
    </row>
    <row r="745">
      <c r="A745" s="131"/>
      <c r="B745" s="131"/>
      <c r="H745" s="131"/>
      <c r="Y745" s="181"/>
    </row>
    <row r="746">
      <c r="A746" s="131"/>
      <c r="B746" s="131"/>
      <c r="H746" s="131"/>
      <c r="Y746" s="181"/>
    </row>
    <row r="747">
      <c r="A747" s="131"/>
      <c r="B747" s="131"/>
      <c r="H747" s="131"/>
      <c r="Y747" s="181"/>
    </row>
    <row r="748">
      <c r="A748" s="131"/>
      <c r="B748" s="131"/>
      <c r="H748" s="131"/>
      <c r="Y748" s="181"/>
    </row>
    <row r="749">
      <c r="A749" s="131"/>
      <c r="B749" s="131"/>
      <c r="H749" s="131"/>
      <c r="Y749" s="181"/>
    </row>
    <row r="750">
      <c r="A750" s="131"/>
      <c r="B750" s="131"/>
      <c r="H750" s="131"/>
      <c r="Y750" s="181"/>
    </row>
    <row r="751">
      <c r="A751" s="131"/>
      <c r="B751" s="131"/>
      <c r="H751" s="131"/>
      <c r="Y751" s="181"/>
    </row>
    <row r="752">
      <c r="A752" s="131"/>
      <c r="B752" s="131"/>
      <c r="H752" s="131"/>
      <c r="Y752" s="181"/>
    </row>
    <row r="753">
      <c r="A753" s="131"/>
      <c r="B753" s="131"/>
      <c r="H753" s="131"/>
      <c r="Y753" s="181"/>
    </row>
    <row r="754">
      <c r="A754" s="131"/>
      <c r="B754" s="131"/>
      <c r="H754" s="131"/>
      <c r="Y754" s="181"/>
    </row>
    <row r="755">
      <c r="A755" s="131"/>
      <c r="B755" s="131"/>
      <c r="H755" s="131"/>
      <c r="Y755" s="181"/>
    </row>
    <row r="756">
      <c r="A756" s="131"/>
      <c r="B756" s="131"/>
      <c r="H756" s="131"/>
      <c r="Y756" s="181"/>
    </row>
    <row r="757">
      <c r="A757" s="131"/>
      <c r="B757" s="131"/>
      <c r="H757" s="131"/>
      <c r="Y757" s="181"/>
    </row>
    <row r="758">
      <c r="A758" s="131"/>
      <c r="B758" s="131"/>
      <c r="H758" s="131"/>
      <c r="Y758" s="181"/>
    </row>
    <row r="759">
      <c r="A759" s="131"/>
      <c r="B759" s="131"/>
      <c r="H759" s="131"/>
      <c r="Y759" s="181"/>
    </row>
    <row r="760">
      <c r="A760" s="131"/>
      <c r="B760" s="131"/>
      <c r="H760" s="131"/>
      <c r="Y760" s="181"/>
    </row>
    <row r="761">
      <c r="A761" s="131"/>
      <c r="B761" s="131"/>
      <c r="H761" s="131"/>
      <c r="Y761" s="181"/>
    </row>
    <row r="762">
      <c r="A762" s="131"/>
      <c r="B762" s="131"/>
      <c r="H762" s="131"/>
      <c r="Y762" s="181"/>
    </row>
    <row r="763">
      <c r="A763" s="131"/>
      <c r="B763" s="131"/>
      <c r="H763" s="131"/>
      <c r="Y763" s="181"/>
    </row>
    <row r="764">
      <c r="A764" s="131"/>
      <c r="B764" s="131"/>
      <c r="H764" s="131"/>
      <c r="Y764" s="181"/>
    </row>
    <row r="765">
      <c r="A765" s="131"/>
      <c r="B765" s="131"/>
      <c r="H765" s="131"/>
      <c r="Y765" s="181"/>
    </row>
    <row r="766">
      <c r="A766" s="131"/>
      <c r="B766" s="131"/>
      <c r="H766" s="131"/>
      <c r="Y766" s="181"/>
    </row>
    <row r="767">
      <c r="A767" s="131"/>
      <c r="B767" s="131"/>
      <c r="H767" s="131"/>
      <c r="Y767" s="181"/>
    </row>
    <row r="768">
      <c r="A768" s="131"/>
      <c r="B768" s="131"/>
      <c r="H768" s="131"/>
      <c r="Y768" s="181"/>
    </row>
    <row r="769">
      <c r="A769" s="131"/>
      <c r="B769" s="131"/>
      <c r="H769" s="131"/>
      <c r="Y769" s="181"/>
    </row>
    <row r="770">
      <c r="A770" s="131"/>
      <c r="B770" s="131"/>
      <c r="H770" s="131"/>
      <c r="Y770" s="181"/>
    </row>
    <row r="771">
      <c r="A771" s="131"/>
      <c r="B771" s="131"/>
      <c r="H771" s="131"/>
      <c r="Y771" s="181"/>
    </row>
    <row r="772">
      <c r="A772" s="131"/>
      <c r="B772" s="131"/>
      <c r="H772" s="131"/>
      <c r="Y772" s="181"/>
    </row>
    <row r="773">
      <c r="A773" s="131"/>
      <c r="B773" s="131"/>
      <c r="H773" s="131"/>
      <c r="Y773" s="181"/>
    </row>
    <row r="774">
      <c r="A774" s="131"/>
      <c r="B774" s="131"/>
      <c r="H774" s="131"/>
      <c r="Y774" s="181"/>
    </row>
    <row r="775">
      <c r="A775" s="131"/>
      <c r="B775" s="131"/>
      <c r="H775" s="131"/>
      <c r="Y775" s="181"/>
    </row>
    <row r="776">
      <c r="A776" s="131"/>
      <c r="B776" s="131"/>
      <c r="H776" s="131"/>
      <c r="Y776" s="181"/>
    </row>
    <row r="777">
      <c r="A777" s="131"/>
      <c r="B777" s="131"/>
      <c r="H777" s="131"/>
      <c r="Y777" s="181"/>
    </row>
    <row r="778">
      <c r="A778" s="131"/>
      <c r="B778" s="131"/>
      <c r="H778" s="131"/>
      <c r="Y778" s="181"/>
    </row>
    <row r="779">
      <c r="A779" s="131"/>
      <c r="B779" s="131"/>
      <c r="H779" s="131"/>
      <c r="Y779" s="181"/>
    </row>
    <row r="780">
      <c r="A780" s="131"/>
      <c r="B780" s="131"/>
      <c r="H780" s="131"/>
      <c r="Y780" s="181"/>
    </row>
    <row r="781">
      <c r="A781" s="131"/>
      <c r="B781" s="131"/>
      <c r="H781" s="131"/>
      <c r="Y781" s="181"/>
    </row>
    <row r="782">
      <c r="A782" s="131"/>
      <c r="B782" s="131"/>
      <c r="H782" s="131"/>
      <c r="Y782" s="181"/>
    </row>
    <row r="783">
      <c r="A783" s="131"/>
      <c r="B783" s="131"/>
      <c r="H783" s="131"/>
      <c r="Y783" s="181"/>
    </row>
    <row r="784">
      <c r="A784" s="131"/>
      <c r="B784" s="131"/>
      <c r="H784" s="131"/>
      <c r="Y784" s="181"/>
    </row>
    <row r="785">
      <c r="A785" s="131"/>
      <c r="B785" s="131"/>
      <c r="H785" s="131"/>
      <c r="Y785" s="181"/>
    </row>
    <row r="786">
      <c r="A786" s="131"/>
      <c r="B786" s="131"/>
      <c r="H786" s="131"/>
      <c r="Y786" s="181"/>
    </row>
    <row r="787">
      <c r="A787" s="131"/>
      <c r="B787" s="131"/>
      <c r="H787" s="131"/>
      <c r="Y787" s="181"/>
    </row>
    <row r="788">
      <c r="A788" s="131"/>
      <c r="B788" s="131"/>
      <c r="H788" s="131"/>
      <c r="Y788" s="181"/>
    </row>
    <row r="789">
      <c r="A789" s="131"/>
      <c r="B789" s="131"/>
      <c r="H789" s="131"/>
      <c r="Y789" s="181"/>
    </row>
    <row r="790">
      <c r="A790" s="131"/>
      <c r="B790" s="131"/>
      <c r="H790" s="131"/>
      <c r="Y790" s="181"/>
    </row>
    <row r="791">
      <c r="A791" s="131"/>
      <c r="B791" s="131"/>
      <c r="H791" s="131"/>
      <c r="Y791" s="179"/>
    </row>
    <row r="792">
      <c r="A792" s="131"/>
      <c r="B792" s="131"/>
      <c r="H792" s="131"/>
      <c r="Y792" s="179"/>
    </row>
    <row r="793">
      <c r="A793" s="131"/>
      <c r="B793" s="131"/>
      <c r="H793" s="131"/>
      <c r="Y793" s="179"/>
    </row>
    <row r="794">
      <c r="A794" s="131"/>
      <c r="B794" s="131"/>
      <c r="H794" s="131"/>
      <c r="Y794" s="179"/>
    </row>
    <row r="795">
      <c r="A795" s="131"/>
      <c r="B795" s="131"/>
      <c r="H795" s="131"/>
      <c r="Y795" s="179"/>
    </row>
    <row r="796">
      <c r="A796" s="131"/>
      <c r="B796" s="131"/>
      <c r="H796" s="131"/>
      <c r="Y796" s="179"/>
    </row>
    <row r="797">
      <c r="A797" s="131"/>
      <c r="B797" s="131"/>
      <c r="H797" s="131"/>
      <c r="Y797" s="179"/>
    </row>
    <row r="798">
      <c r="A798" s="131"/>
      <c r="B798" s="131"/>
      <c r="H798" s="131"/>
      <c r="Y798" s="179"/>
    </row>
    <row r="799">
      <c r="A799" s="131"/>
      <c r="B799" s="131"/>
      <c r="H799" s="131"/>
      <c r="Y799" s="179"/>
    </row>
    <row r="800">
      <c r="A800" s="131"/>
      <c r="B800" s="131"/>
      <c r="H800" s="131"/>
      <c r="Y800" s="179"/>
    </row>
    <row r="801">
      <c r="A801" s="131"/>
      <c r="B801" s="131"/>
      <c r="H801" s="131"/>
      <c r="Y801" s="179"/>
    </row>
    <row r="802">
      <c r="A802" s="131"/>
      <c r="B802" s="131"/>
      <c r="H802" s="131"/>
      <c r="Y802" s="179"/>
    </row>
    <row r="803">
      <c r="A803" s="131"/>
      <c r="B803" s="131"/>
      <c r="H803" s="131"/>
      <c r="Y803" s="179"/>
    </row>
    <row r="804">
      <c r="A804" s="131"/>
      <c r="B804" s="131"/>
      <c r="H804" s="131"/>
      <c r="Y804" s="179"/>
    </row>
    <row r="805">
      <c r="A805" s="131"/>
      <c r="B805" s="131"/>
      <c r="H805" s="131"/>
      <c r="Y805" s="179"/>
    </row>
    <row r="806">
      <c r="A806" s="131"/>
      <c r="B806" s="131"/>
      <c r="H806" s="131"/>
      <c r="Y806" s="179"/>
    </row>
    <row r="807">
      <c r="A807" s="131"/>
      <c r="B807" s="131"/>
      <c r="H807" s="131"/>
      <c r="Y807" s="179"/>
    </row>
    <row r="808">
      <c r="A808" s="131"/>
      <c r="B808" s="131"/>
      <c r="H808" s="131"/>
      <c r="Y808" s="179"/>
    </row>
    <row r="809">
      <c r="A809" s="131"/>
      <c r="B809" s="131"/>
      <c r="H809" s="131"/>
      <c r="Y809" s="179"/>
    </row>
    <row r="810">
      <c r="A810" s="131"/>
      <c r="B810" s="131"/>
      <c r="H810" s="131"/>
      <c r="Y810" s="179"/>
    </row>
    <row r="811">
      <c r="A811" s="131"/>
      <c r="B811" s="131"/>
      <c r="H811" s="131"/>
      <c r="Y811" s="179"/>
    </row>
    <row r="812">
      <c r="A812" s="131"/>
      <c r="B812" s="131"/>
      <c r="H812" s="131"/>
      <c r="Y812" s="179"/>
    </row>
    <row r="813">
      <c r="A813" s="131"/>
      <c r="B813" s="131"/>
      <c r="H813" s="131"/>
      <c r="Y813" s="179"/>
    </row>
    <row r="814">
      <c r="A814" s="131"/>
      <c r="B814" s="131"/>
      <c r="H814" s="131"/>
      <c r="Y814" s="179"/>
    </row>
    <row r="815">
      <c r="A815" s="131"/>
      <c r="B815" s="131"/>
      <c r="H815" s="131"/>
      <c r="Y815" s="179"/>
    </row>
    <row r="816">
      <c r="A816" s="131"/>
      <c r="B816" s="131"/>
      <c r="H816" s="131"/>
      <c r="Y816" s="179"/>
    </row>
    <row r="817">
      <c r="A817" s="131"/>
      <c r="B817" s="131"/>
      <c r="H817" s="131"/>
      <c r="Y817" s="179"/>
    </row>
    <row r="818">
      <c r="A818" s="131"/>
      <c r="B818" s="131"/>
      <c r="H818" s="131"/>
      <c r="Y818" s="179"/>
    </row>
    <row r="819">
      <c r="A819" s="131"/>
      <c r="B819" s="131"/>
      <c r="H819" s="131"/>
      <c r="Y819" s="179"/>
    </row>
    <row r="820">
      <c r="A820" s="131"/>
      <c r="B820" s="131"/>
      <c r="H820" s="131"/>
      <c r="Y820" s="179"/>
    </row>
    <row r="821">
      <c r="A821" s="131"/>
      <c r="B821" s="131"/>
      <c r="H821" s="131"/>
      <c r="Y821" s="179"/>
    </row>
    <row r="822">
      <c r="A822" s="131"/>
      <c r="B822" s="131"/>
      <c r="H822" s="131"/>
      <c r="Y822" s="179"/>
    </row>
    <row r="823">
      <c r="A823" s="131"/>
      <c r="B823" s="131"/>
      <c r="H823" s="131"/>
      <c r="Y823" s="179"/>
    </row>
    <row r="824">
      <c r="A824" s="131"/>
      <c r="B824" s="131"/>
      <c r="H824" s="131"/>
      <c r="Y824" s="179"/>
    </row>
    <row r="825">
      <c r="A825" s="131"/>
      <c r="B825" s="131"/>
      <c r="H825" s="131"/>
      <c r="Y825" s="179"/>
    </row>
    <row r="826">
      <c r="A826" s="131"/>
      <c r="B826" s="131"/>
      <c r="H826" s="131"/>
      <c r="Y826" s="179"/>
    </row>
    <row r="827">
      <c r="A827" s="131"/>
      <c r="B827" s="131"/>
      <c r="H827" s="131"/>
      <c r="Y827" s="179"/>
    </row>
    <row r="828">
      <c r="A828" s="131"/>
      <c r="B828" s="131"/>
      <c r="H828" s="131"/>
      <c r="Y828" s="179"/>
    </row>
    <row r="829">
      <c r="A829" s="131"/>
      <c r="B829" s="131"/>
      <c r="H829" s="131"/>
      <c r="Y829" s="179"/>
    </row>
    <row r="830">
      <c r="A830" s="131"/>
      <c r="B830" s="131"/>
      <c r="H830" s="131"/>
      <c r="Y830" s="179"/>
    </row>
    <row r="831">
      <c r="A831" s="131"/>
      <c r="B831" s="131"/>
      <c r="H831" s="131"/>
      <c r="Y831" s="179"/>
    </row>
    <row r="832">
      <c r="A832" s="131"/>
      <c r="B832" s="131"/>
      <c r="H832" s="131"/>
      <c r="Y832" s="179"/>
    </row>
    <row r="833">
      <c r="A833" s="131"/>
      <c r="B833" s="131"/>
      <c r="H833" s="131"/>
      <c r="Y833" s="179"/>
    </row>
    <row r="834">
      <c r="A834" s="131"/>
      <c r="B834" s="131"/>
      <c r="H834" s="131"/>
      <c r="Y834" s="179"/>
    </row>
    <row r="835">
      <c r="A835" s="131"/>
      <c r="B835" s="131"/>
      <c r="H835" s="131"/>
      <c r="Y835" s="179"/>
    </row>
    <row r="836">
      <c r="A836" s="131"/>
      <c r="B836" s="131"/>
      <c r="H836" s="131"/>
      <c r="Y836" s="179"/>
    </row>
    <row r="837">
      <c r="A837" s="131"/>
      <c r="B837" s="131"/>
      <c r="H837" s="131"/>
      <c r="Y837" s="179"/>
    </row>
    <row r="838">
      <c r="A838" s="131"/>
      <c r="B838" s="131"/>
      <c r="H838" s="131"/>
      <c r="Y838" s="179"/>
    </row>
    <row r="839">
      <c r="A839" s="131"/>
      <c r="B839" s="131"/>
      <c r="H839" s="131"/>
      <c r="Y839" s="179"/>
    </row>
    <row r="840">
      <c r="A840" s="131"/>
      <c r="B840" s="131"/>
      <c r="H840" s="131"/>
      <c r="Y840" s="179"/>
    </row>
    <row r="841">
      <c r="A841" s="131"/>
      <c r="B841" s="131"/>
      <c r="H841" s="131"/>
      <c r="Y841" s="179"/>
    </row>
    <row r="842">
      <c r="A842" s="131"/>
      <c r="B842" s="131"/>
      <c r="H842" s="131"/>
      <c r="Y842" s="179"/>
    </row>
    <row r="843">
      <c r="A843" s="131"/>
      <c r="B843" s="131"/>
      <c r="H843" s="131"/>
      <c r="Y843" s="179"/>
    </row>
    <row r="844">
      <c r="A844" s="131"/>
      <c r="B844" s="131"/>
      <c r="H844" s="131"/>
      <c r="Y844" s="179"/>
    </row>
    <row r="845">
      <c r="A845" s="131"/>
      <c r="B845" s="131"/>
      <c r="H845" s="131"/>
      <c r="Y845" s="179"/>
    </row>
    <row r="846">
      <c r="A846" s="131"/>
      <c r="B846" s="131"/>
      <c r="H846" s="131"/>
      <c r="Y846" s="179"/>
    </row>
    <row r="847">
      <c r="A847" s="131"/>
      <c r="B847" s="131"/>
      <c r="H847" s="131"/>
      <c r="Y847" s="181"/>
    </row>
    <row r="848">
      <c r="A848" s="131"/>
      <c r="B848" s="131"/>
      <c r="H848" s="131"/>
      <c r="Y848" s="181"/>
    </row>
    <row r="849">
      <c r="A849" s="131"/>
      <c r="B849" s="131"/>
      <c r="H849" s="131"/>
      <c r="Y849" s="181"/>
    </row>
    <row r="850">
      <c r="A850" s="131"/>
      <c r="B850" s="131"/>
      <c r="H850" s="131"/>
      <c r="Y850" s="181"/>
    </row>
    <row r="851">
      <c r="A851" s="131"/>
      <c r="B851" s="131"/>
      <c r="H851" s="131"/>
      <c r="Y851" s="181"/>
    </row>
    <row r="852">
      <c r="A852" s="131"/>
      <c r="B852" s="131"/>
      <c r="H852" s="131"/>
      <c r="Y852" s="181"/>
    </row>
    <row r="853">
      <c r="A853" s="131"/>
      <c r="B853" s="131"/>
      <c r="H853" s="131"/>
      <c r="Y853" s="181"/>
    </row>
    <row r="854">
      <c r="A854" s="131"/>
      <c r="B854" s="131"/>
      <c r="H854" s="131"/>
      <c r="Y854" s="181"/>
    </row>
    <row r="855">
      <c r="A855" s="131"/>
      <c r="B855" s="131"/>
      <c r="H855" s="131"/>
      <c r="Y855" s="181"/>
    </row>
    <row r="856">
      <c r="A856" s="131"/>
      <c r="B856" s="131"/>
      <c r="H856" s="131"/>
      <c r="Y856" s="181"/>
    </row>
    <row r="857">
      <c r="A857" s="131"/>
      <c r="B857" s="131"/>
      <c r="H857" s="131"/>
      <c r="Y857" s="181"/>
    </row>
    <row r="858">
      <c r="A858" s="131"/>
      <c r="B858" s="131"/>
      <c r="H858" s="131"/>
      <c r="Y858" s="181"/>
    </row>
    <row r="859">
      <c r="A859" s="131"/>
      <c r="B859" s="131"/>
      <c r="H859" s="131"/>
      <c r="Y859" s="181"/>
    </row>
    <row r="860">
      <c r="A860" s="131"/>
      <c r="B860" s="131"/>
      <c r="H860" s="131"/>
      <c r="Y860" s="181"/>
    </row>
    <row r="861">
      <c r="A861" s="131"/>
      <c r="B861" s="131"/>
      <c r="H861" s="131"/>
      <c r="Y861" s="181"/>
    </row>
    <row r="862">
      <c r="A862" s="131"/>
      <c r="B862" s="131"/>
      <c r="H862" s="131"/>
      <c r="Y862" s="181"/>
    </row>
    <row r="863">
      <c r="A863" s="131"/>
      <c r="B863" s="131"/>
      <c r="H863" s="131"/>
      <c r="Y863" s="181"/>
    </row>
    <row r="864">
      <c r="A864" s="131"/>
      <c r="B864" s="131"/>
      <c r="H864" s="131"/>
      <c r="Y864" s="181"/>
    </row>
    <row r="865">
      <c r="A865" s="131"/>
      <c r="B865" s="131"/>
      <c r="H865" s="131"/>
      <c r="Y865" s="181"/>
    </row>
    <row r="866">
      <c r="A866" s="131"/>
      <c r="B866" s="131"/>
      <c r="H866" s="131"/>
      <c r="Y866" s="181"/>
    </row>
    <row r="867">
      <c r="A867" s="131"/>
      <c r="B867" s="131"/>
      <c r="H867" s="131"/>
      <c r="Y867" s="181"/>
    </row>
    <row r="868">
      <c r="A868" s="131"/>
      <c r="B868" s="131"/>
      <c r="H868" s="131"/>
      <c r="Y868" s="181"/>
    </row>
    <row r="869">
      <c r="A869" s="131"/>
      <c r="B869" s="131"/>
      <c r="H869" s="131"/>
      <c r="Y869" s="181"/>
    </row>
    <row r="870">
      <c r="A870" s="131"/>
      <c r="B870" s="131"/>
      <c r="H870" s="131"/>
      <c r="Y870" s="181"/>
    </row>
    <row r="871">
      <c r="A871" s="131"/>
      <c r="B871" s="131"/>
      <c r="H871" s="131"/>
      <c r="Y871" s="181"/>
    </row>
    <row r="872">
      <c r="A872" s="131"/>
      <c r="B872" s="131"/>
      <c r="H872" s="131"/>
      <c r="Y872" s="181"/>
    </row>
    <row r="873">
      <c r="A873" s="131"/>
      <c r="B873" s="131"/>
      <c r="H873" s="131"/>
      <c r="Y873" s="181"/>
    </row>
    <row r="874">
      <c r="A874" s="131"/>
      <c r="B874" s="131"/>
      <c r="H874" s="131"/>
      <c r="Y874" s="181"/>
    </row>
    <row r="875">
      <c r="A875" s="131"/>
      <c r="B875" s="131"/>
      <c r="H875" s="131"/>
      <c r="Y875" s="181"/>
    </row>
    <row r="876">
      <c r="A876" s="131"/>
      <c r="B876" s="131"/>
      <c r="H876" s="131"/>
      <c r="Y876" s="181"/>
    </row>
    <row r="877">
      <c r="A877" s="131"/>
      <c r="B877" s="131"/>
      <c r="H877" s="131"/>
      <c r="Y877" s="181"/>
    </row>
    <row r="878">
      <c r="A878" s="131"/>
      <c r="B878" s="131"/>
      <c r="H878" s="131"/>
      <c r="Y878" s="181"/>
    </row>
    <row r="879">
      <c r="A879" s="131"/>
      <c r="B879" s="131"/>
      <c r="H879" s="131"/>
      <c r="Y879" s="181"/>
    </row>
    <row r="880">
      <c r="A880" s="131"/>
      <c r="B880" s="131"/>
      <c r="H880" s="131"/>
      <c r="Y880" s="181"/>
    </row>
    <row r="881">
      <c r="A881" s="131"/>
      <c r="B881" s="131"/>
      <c r="H881" s="131"/>
      <c r="Y881" s="181"/>
    </row>
    <row r="882">
      <c r="A882" s="131"/>
      <c r="B882" s="131"/>
      <c r="H882" s="131"/>
      <c r="Y882" s="181"/>
    </row>
    <row r="883">
      <c r="A883" s="131"/>
      <c r="B883" s="131"/>
      <c r="H883" s="131"/>
      <c r="Y883" s="181"/>
    </row>
    <row r="884">
      <c r="A884" s="131"/>
      <c r="B884" s="131"/>
      <c r="H884" s="131"/>
      <c r="Y884" s="181"/>
    </row>
    <row r="885">
      <c r="A885" s="131"/>
      <c r="B885" s="131"/>
      <c r="H885" s="131"/>
      <c r="Y885" s="181"/>
    </row>
    <row r="886">
      <c r="A886" s="131"/>
      <c r="B886" s="131"/>
      <c r="H886" s="131"/>
      <c r="Y886" s="181"/>
    </row>
    <row r="887">
      <c r="A887" s="131"/>
      <c r="B887" s="131"/>
      <c r="H887" s="131"/>
      <c r="Y887" s="181"/>
    </row>
    <row r="888">
      <c r="A888" s="131"/>
      <c r="B888" s="131"/>
      <c r="H888" s="131"/>
      <c r="Y888" s="181"/>
    </row>
    <row r="889">
      <c r="A889" s="131"/>
      <c r="B889" s="131"/>
      <c r="H889" s="131"/>
      <c r="Y889" s="181"/>
    </row>
    <row r="890">
      <c r="A890" s="131"/>
      <c r="B890" s="131"/>
      <c r="H890" s="131"/>
      <c r="Y890" s="181"/>
    </row>
    <row r="891">
      <c r="A891" s="131"/>
      <c r="B891" s="131"/>
      <c r="H891" s="131"/>
      <c r="Y891" s="181"/>
    </row>
    <row r="892">
      <c r="A892" s="131"/>
      <c r="B892" s="131"/>
      <c r="H892" s="131"/>
      <c r="Y892" s="181"/>
    </row>
    <row r="893">
      <c r="A893" s="131"/>
      <c r="B893" s="131"/>
      <c r="H893" s="131"/>
      <c r="Y893" s="181"/>
    </row>
    <row r="894">
      <c r="A894" s="131"/>
      <c r="B894" s="131"/>
      <c r="H894" s="131"/>
      <c r="Y894" s="181"/>
    </row>
    <row r="895">
      <c r="A895" s="131"/>
      <c r="B895" s="131"/>
      <c r="H895" s="131"/>
      <c r="Y895" s="181"/>
    </row>
    <row r="896">
      <c r="A896" s="131"/>
      <c r="B896" s="131"/>
      <c r="H896" s="131"/>
      <c r="Y896" s="181"/>
    </row>
    <row r="897">
      <c r="A897" s="131"/>
      <c r="B897" s="131"/>
      <c r="H897" s="131"/>
      <c r="Y897" s="181"/>
    </row>
    <row r="898">
      <c r="A898" s="131"/>
      <c r="B898" s="131"/>
      <c r="H898" s="131"/>
      <c r="Y898" s="181"/>
    </row>
    <row r="899">
      <c r="A899" s="131"/>
      <c r="B899" s="131"/>
      <c r="H899" s="131"/>
      <c r="Y899" s="181"/>
    </row>
    <row r="900">
      <c r="A900" s="131"/>
      <c r="B900" s="131"/>
      <c r="H900" s="131"/>
      <c r="Y900" s="181"/>
    </row>
    <row r="901">
      <c r="A901" s="131"/>
      <c r="B901" s="131"/>
      <c r="H901" s="131"/>
      <c r="Y901" s="181"/>
    </row>
    <row r="902">
      <c r="A902" s="131"/>
      <c r="B902" s="131"/>
      <c r="H902" s="131"/>
      <c r="Y902" s="181"/>
    </row>
    <row r="903">
      <c r="A903" s="131"/>
      <c r="B903" s="131"/>
      <c r="H903" s="131"/>
      <c r="Y903" s="181"/>
    </row>
    <row r="904">
      <c r="A904" s="131"/>
      <c r="B904" s="131"/>
      <c r="H904" s="131"/>
      <c r="Y904" s="181"/>
    </row>
    <row r="905">
      <c r="A905" s="131"/>
      <c r="B905" s="131"/>
      <c r="H905" s="131"/>
      <c r="Y905" s="181"/>
    </row>
    <row r="906">
      <c r="A906" s="131"/>
      <c r="B906" s="131"/>
      <c r="H906" s="131"/>
      <c r="Y906" s="181"/>
    </row>
    <row r="907">
      <c r="A907" s="131"/>
      <c r="B907" s="131"/>
      <c r="H907" s="131"/>
      <c r="Y907" s="181"/>
    </row>
    <row r="908">
      <c r="A908" s="131"/>
      <c r="B908" s="131"/>
      <c r="H908" s="131"/>
      <c r="Y908" s="181"/>
    </row>
    <row r="909">
      <c r="A909" s="131"/>
      <c r="B909" s="131"/>
      <c r="H909" s="131"/>
      <c r="Y909" s="181"/>
    </row>
    <row r="910">
      <c r="A910" s="131"/>
      <c r="B910" s="131"/>
      <c r="H910" s="131"/>
      <c r="Y910" s="181"/>
    </row>
    <row r="911">
      <c r="A911" s="131"/>
      <c r="B911" s="131"/>
      <c r="H911" s="131"/>
      <c r="Y911" s="181"/>
    </row>
    <row r="912">
      <c r="A912" s="131"/>
      <c r="B912" s="131"/>
      <c r="H912" s="131"/>
      <c r="Y912" s="181"/>
    </row>
    <row r="913">
      <c r="A913" s="131"/>
      <c r="B913" s="131"/>
      <c r="H913" s="131"/>
      <c r="Y913" s="181"/>
    </row>
    <row r="914">
      <c r="A914" s="131"/>
      <c r="B914" s="131"/>
      <c r="H914" s="131"/>
      <c r="Y914" s="181"/>
    </row>
    <row r="915">
      <c r="A915" s="131"/>
      <c r="B915" s="131"/>
      <c r="H915" s="131"/>
      <c r="Y915" s="181"/>
    </row>
    <row r="916">
      <c r="A916" s="131"/>
      <c r="B916" s="131"/>
      <c r="H916" s="131"/>
      <c r="Y916" s="181"/>
    </row>
    <row r="917">
      <c r="A917" s="131"/>
      <c r="B917" s="131"/>
      <c r="H917" s="131"/>
      <c r="Y917" s="181"/>
    </row>
    <row r="918">
      <c r="A918" s="131"/>
      <c r="B918" s="131"/>
      <c r="H918" s="131"/>
      <c r="Y918" s="181"/>
    </row>
    <row r="919">
      <c r="A919" s="131"/>
      <c r="B919" s="131"/>
      <c r="H919" s="131"/>
      <c r="Y919" s="181"/>
    </row>
    <row r="920">
      <c r="A920" s="131"/>
      <c r="B920" s="131"/>
      <c r="H920" s="131"/>
      <c r="Y920" s="181"/>
    </row>
    <row r="921">
      <c r="A921" s="131"/>
      <c r="B921" s="131"/>
      <c r="H921" s="131"/>
      <c r="Y921" s="181"/>
    </row>
    <row r="922">
      <c r="A922" s="131"/>
      <c r="B922" s="131"/>
      <c r="H922" s="131"/>
      <c r="Y922" s="181"/>
    </row>
    <row r="923">
      <c r="A923" s="131"/>
      <c r="B923" s="131"/>
      <c r="H923" s="131"/>
      <c r="Y923" s="181"/>
    </row>
    <row r="924">
      <c r="A924" s="131"/>
      <c r="B924" s="131"/>
      <c r="H924" s="131"/>
      <c r="Y924" s="181"/>
    </row>
    <row r="925">
      <c r="A925" s="131"/>
      <c r="B925" s="131"/>
      <c r="H925" s="131"/>
      <c r="Y925" s="181"/>
    </row>
    <row r="926">
      <c r="A926" s="131"/>
      <c r="B926" s="131"/>
      <c r="H926" s="131"/>
      <c r="Y926" s="181"/>
    </row>
    <row r="927">
      <c r="A927" s="131"/>
      <c r="B927" s="131"/>
      <c r="H927" s="131"/>
      <c r="Y927" s="181"/>
    </row>
    <row r="928">
      <c r="A928" s="131"/>
      <c r="B928" s="131"/>
      <c r="H928" s="131"/>
      <c r="Y928" s="181"/>
    </row>
    <row r="929">
      <c r="A929" s="131"/>
      <c r="B929" s="131"/>
      <c r="H929" s="131"/>
      <c r="Y929" s="181"/>
    </row>
    <row r="930">
      <c r="A930" s="131"/>
      <c r="B930" s="131"/>
      <c r="H930" s="131"/>
      <c r="Y930" s="181"/>
    </row>
    <row r="931">
      <c r="A931" s="131"/>
      <c r="B931" s="131"/>
      <c r="H931" s="131"/>
      <c r="Y931" s="181"/>
    </row>
    <row r="932">
      <c r="A932" s="131"/>
      <c r="B932" s="131"/>
      <c r="H932" s="131"/>
      <c r="Y932" s="181"/>
    </row>
    <row r="933">
      <c r="A933" s="131"/>
      <c r="B933" s="131"/>
      <c r="H933" s="131"/>
      <c r="Y933" s="181"/>
    </row>
    <row r="934">
      <c r="A934" s="131"/>
      <c r="B934" s="131"/>
      <c r="H934" s="131"/>
      <c r="Y934" s="181"/>
    </row>
    <row r="935">
      <c r="A935" s="131"/>
      <c r="B935" s="131"/>
      <c r="H935" s="131"/>
      <c r="Y935" s="181"/>
    </row>
    <row r="936">
      <c r="A936" s="131"/>
      <c r="B936" s="131"/>
      <c r="H936" s="131"/>
      <c r="Y936" s="181"/>
    </row>
    <row r="937">
      <c r="A937" s="131"/>
      <c r="B937" s="131"/>
      <c r="H937" s="131"/>
      <c r="Y937" s="181"/>
    </row>
    <row r="938">
      <c r="A938" s="131"/>
      <c r="B938" s="131"/>
      <c r="H938" s="131"/>
      <c r="Y938" s="181"/>
    </row>
    <row r="939">
      <c r="A939" s="131"/>
      <c r="B939" s="131"/>
      <c r="H939" s="131"/>
      <c r="Y939" s="181"/>
    </row>
    <row r="940">
      <c r="A940" s="131"/>
      <c r="B940" s="131"/>
      <c r="H940" s="131"/>
      <c r="Y940" s="181"/>
    </row>
    <row r="941">
      <c r="A941" s="131"/>
      <c r="B941" s="131"/>
      <c r="H941" s="131"/>
      <c r="Y941" s="181"/>
    </row>
    <row r="942">
      <c r="A942" s="131"/>
      <c r="B942" s="131"/>
      <c r="H942" s="131"/>
      <c r="Y942" s="181"/>
    </row>
    <row r="943">
      <c r="A943" s="131"/>
      <c r="B943" s="131"/>
      <c r="H943" s="131"/>
      <c r="Y943" s="181"/>
    </row>
    <row r="944">
      <c r="A944" s="131"/>
      <c r="B944" s="131"/>
      <c r="H944" s="131"/>
      <c r="Y944" s="181"/>
    </row>
    <row r="945">
      <c r="A945" s="131"/>
      <c r="B945" s="131"/>
      <c r="H945" s="131"/>
      <c r="Y945" s="181"/>
    </row>
    <row r="946">
      <c r="A946" s="131"/>
      <c r="B946" s="131"/>
      <c r="H946" s="131"/>
      <c r="Y946" s="181"/>
    </row>
    <row r="947">
      <c r="A947" s="131"/>
      <c r="B947" s="131"/>
      <c r="H947" s="131"/>
      <c r="Y947" s="181"/>
    </row>
    <row r="948">
      <c r="A948" s="131"/>
      <c r="B948" s="131"/>
      <c r="H948" s="131"/>
      <c r="Y948" s="181"/>
    </row>
    <row r="949">
      <c r="A949" s="131"/>
      <c r="B949" s="131"/>
      <c r="H949" s="131"/>
      <c r="Y949" s="181"/>
    </row>
    <row r="950">
      <c r="A950" s="131"/>
      <c r="B950" s="131"/>
      <c r="H950" s="131"/>
      <c r="Y950" s="181"/>
    </row>
    <row r="951">
      <c r="A951" s="131"/>
      <c r="B951" s="131"/>
      <c r="H951" s="131"/>
      <c r="Y951" s="181"/>
    </row>
    <row r="952">
      <c r="A952" s="131"/>
      <c r="B952" s="131"/>
      <c r="H952" s="131"/>
      <c r="Y952" s="181"/>
    </row>
    <row r="953">
      <c r="A953" s="131"/>
      <c r="B953" s="131"/>
      <c r="H953" s="131"/>
      <c r="Y953" s="181"/>
    </row>
    <row r="954">
      <c r="A954" s="131"/>
      <c r="B954" s="131"/>
      <c r="H954" s="131"/>
      <c r="Y954" s="181"/>
    </row>
    <row r="955">
      <c r="A955" s="131"/>
      <c r="B955" s="131"/>
      <c r="H955" s="131"/>
      <c r="Y955" s="181"/>
    </row>
    <row r="956">
      <c r="A956" s="131"/>
      <c r="B956" s="131"/>
      <c r="H956" s="131"/>
      <c r="Y956" s="181"/>
    </row>
    <row r="957">
      <c r="A957" s="131"/>
      <c r="B957" s="131"/>
      <c r="H957" s="131"/>
      <c r="Y957" s="181"/>
    </row>
    <row r="958">
      <c r="A958" s="131"/>
      <c r="B958" s="131"/>
      <c r="H958" s="131"/>
      <c r="Y958" s="181"/>
    </row>
    <row r="959">
      <c r="A959" s="131"/>
      <c r="B959" s="131"/>
      <c r="H959" s="131"/>
      <c r="Y959" s="181"/>
    </row>
    <row r="960">
      <c r="A960" s="131"/>
      <c r="B960" s="131"/>
      <c r="H960" s="131"/>
      <c r="Y960" s="181"/>
    </row>
    <row r="961">
      <c r="A961" s="131"/>
      <c r="B961" s="131"/>
      <c r="H961" s="131"/>
      <c r="Y961" s="181"/>
    </row>
    <row r="962">
      <c r="A962" s="131"/>
      <c r="B962" s="131"/>
      <c r="H962" s="131"/>
      <c r="Y962" s="181"/>
    </row>
    <row r="963">
      <c r="A963" s="131"/>
      <c r="B963" s="131"/>
      <c r="H963" s="131"/>
      <c r="Y963" s="181"/>
    </row>
    <row r="964">
      <c r="A964" s="131"/>
      <c r="B964" s="131"/>
      <c r="H964" s="131"/>
      <c r="Y964" s="181"/>
    </row>
    <row r="965">
      <c r="A965" s="131"/>
      <c r="B965" s="131"/>
      <c r="H965" s="131"/>
      <c r="Y965" s="181"/>
    </row>
    <row r="966">
      <c r="A966" s="131"/>
      <c r="B966" s="131"/>
      <c r="H966" s="131"/>
      <c r="Y966" s="181"/>
    </row>
    <row r="967">
      <c r="A967" s="131"/>
      <c r="B967" s="131"/>
      <c r="H967" s="131"/>
      <c r="Y967" s="181"/>
    </row>
    <row r="968">
      <c r="A968" s="131"/>
      <c r="B968" s="131"/>
      <c r="H968" s="131"/>
      <c r="Y968" s="181"/>
    </row>
    <row r="969">
      <c r="A969" s="131"/>
      <c r="B969" s="131"/>
      <c r="H969" s="131"/>
      <c r="Y969" s="181"/>
    </row>
    <row r="970">
      <c r="A970" s="131"/>
      <c r="B970" s="131"/>
      <c r="H970" s="131"/>
      <c r="Y970" s="181"/>
    </row>
    <row r="971">
      <c r="A971" s="131"/>
      <c r="B971" s="131"/>
      <c r="H971" s="131"/>
      <c r="Y971" s="181"/>
    </row>
    <row r="972">
      <c r="A972" s="131"/>
      <c r="B972" s="131"/>
      <c r="H972" s="131"/>
      <c r="Y972" s="181"/>
    </row>
    <row r="973">
      <c r="A973" s="131"/>
      <c r="B973" s="131"/>
      <c r="H973" s="131"/>
      <c r="Y973" s="181"/>
    </row>
    <row r="974">
      <c r="A974" s="131"/>
      <c r="B974" s="131"/>
      <c r="H974" s="131"/>
      <c r="Y974" s="181"/>
    </row>
    <row r="975">
      <c r="A975" s="131"/>
      <c r="B975" s="131"/>
      <c r="H975" s="131"/>
      <c r="Y975" s="181"/>
    </row>
    <row r="976">
      <c r="A976" s="131"/>
      <c r="B976" s="131"/>
      <c r="H976" s="131"/>
      <c r="Y976" s="181"/>
    </row>
    <row r="977">
      <c r="A977" s="131"/>
      <c r="B977" s="131"/>
      <c r="H977" s="131"/>
      <c r="Y977" s="181"/>
    </row>
    <row r="978">
      <c r="A978" s="131"/>
      <c r="B978" s="131"/>
      <c r="H978" s="131"/>
      <c r="Y978" s="181"/>
    </row>
    <row r="979">
      <c r="A979" s="131"/>
      <c r="B979" s="131"/>
      <c r="H979" s="131"/>
      <c r="Y979" s="181"/>
    </row>
    <row r="980">
      <c r="A980" s="131"/>
      <c r="B980" s="131"/>
      <c r="H980" s="131"/>
      <c r="Y980" s="181"/>
    </row>
    <row r="981">
      <c r="A981" s="131"/>
      <c r="B981" s="131"/>
      <c r="H981" s="131"/>
      <c r="Y981" s="181"/>
    </row>
    <row r="982">
      <c r="A982" s="131"/>
      <c r="B982" s="131"/>
      <c r="H982" s="131"/>
      <c r="Y982" s="181"/>
    </row>
    <row r="983">
      <c r="A983" s="131"/>
      <c r="B983" s="131"/>
      <c r="H983" s="131"/>
      <c r="Y983" s="181"/>
    </row>
    <row r="984">
      <c r="A984" s="131"/>
      <c r="B984" s="131"/>
      <c r="H984" s="131"/>
      <c r="Y984" s="181"/>
    </row>
    <row r="985">
      <c r="A985" s="131"/>
      <c r="B985" s="131"/>
      <c r="H985" s="131"/>
      <c r="Y985" s="181"/>
    </row>
    <row r="986">
      <c r="A986" s="131"/>
      <c r="B986" s="131"/>
      <c r="H986" s="131"/>
      <c r="Y986" s="181"/>
    </row>
    <row r="987">
      <c r="A987" s="131"/>
      <c r="B987" s="131"/>
      <c r="H987" s="131"/>
      <c r="Y987" s="181"/>
    </row>
    <row r="988">
      <c r="A988" s="131"/>
      <c r="B988" s="131"/>
      <c r="H988" s="131"/>
      <c r="Y988" s="181"/>
    </row>
    <row r="989">
      <c r="A989" s="131"/>
      <c r="B989" s="131"/>
      <c r="H989" s="131"/>
      <c r="Y989" s="181"/>
    </row>
    <row r="990">
      <c r="A990" s="131"/>
      <c r="B990" s="131"/>
      <c r="H990" s="131"/>
      <c r="Y990" s="181"/>
    </row>
    <row r="991">
      <c r="A991" s="131"/>
      <c r="B991" s="131"/>
      <c r="H991" s="131"/>
      <c r="Y991" s="181"/>
    </row>
    <row r="992">
      <c r="A992" s="131"/>
      <c r="B992" s="131"/>
      <c r="H992" s="131"/>
      <c r="Y992" s="181"/>
    </row>
    <row r="993">
      <c r="A993" s="131"/>
      <c r="B993" s="131"/>
      <c r="H993" s="131"/>
      <c r="Y993" s="181"/>
    </row>
    <row r="994">
      <c r="A994" s="131"/>
      <c r="B994" s="131"/>
      <c r="H994" s="131"/>
      <c r="Y994" s="181"/>
    </row>
    <row r="995">
      <c r="A995" s="131"/>
      <c r="B995" s="131"/>
      <c r="H995" s="131"/>
      <c r="Y995" s="181"/>
    </row>
    <row r="996">
      <c r="A996" s="131"/>
      <c r="B996" s="131"/>
      <c r="H996" s="131"/>
      <c r="Y996" s="181"/>
    </row>
  </sheetData>
  <mergeCells count="46">
    <mergeCell ref="E14:H14"/>
    <mergeCell ref="J14:K14"/>
    <mergeCell ref="A15:C15"/>
    <mergeCell ref="E15:H15"/>
    <mergeCell ref="J15:K15"/>
    <mergeCell ref="E16:H16"/>
    <mergeCell ref="J16:K16"/>
    <mergeCell ref="A16:C16"/>
    <mergeCell ref="A17:C17"/>
    <mergeCell ref="E17:H17"/>
    <mergeCell ref="J17:K17"/>
    <mergeCell ref="A18:C18"/>
    <mergeCell ref="J18:K18"/>
    <mergeCell ref="J19:K19"/>
    <mergeCell ref="E18:H18"/>
    <mergeCell ref="E19:H19"/>
    <mergeCell ref="E20:H20"/>
    <mergeCell ref="J20:K20"/>
    <mergeCell ref="E21:H21"/>
    <mergeCell ref="J21:K21"/>
    <mergeCell ref="J22:K22"/>
    <mergeCell ref="J25:K25"/>
    <mergeCell ref="J26:K26"/>
    <mergeCell ref="I27:J27"/>
    <mergeCell ref="A26:C26"/>
    <mergeCell ref="A27:C27"/>
    <mergeCell ref="A19:C19"/>
    <mergeCell ref="A20:C20"/>
    <mergeCell ref="A21:C21"/>
    <mergeCell ref="A22:C22"/>
    <mergeCell ref="A23:C23"/>
    <mergeCell ref="A24:C24"/>
    <mergeCell ref="A25:C25"/>
    <mergeCell ref="F28:G28"/>
    <mergeCell ref="H28:I28"/>
    <mergeCell ref="J28:K28"/>
    <mergeCell ref="N29:O29"/>
    <mergeCell ref="N30:O30"/>
    <mergeCell ref="N31:O31"/>
    <mergeCell ref="E22:H22"/>
    <mergeCell ref="E23:H23"/>
    <mergeCell ref="J23:K23"/>
    <mergeCell ref="E24:H24"/>
    <mergeCell ref="J24:K24"/>
    <mergeCell ref="E25:H25"/>
    <mergeCell ref="E26:H26"/>
  </mergeCells>
  <hyperlinks>
    <hyperlink display="1250345191733156 Bích Hồng" location="2772020!8:13" ref="A15"/>
    <hyperlink display="1250345191733156 Bích Hồng" location="2772020!8:13" ref="E15"/>
    <hyperlink r:id="rId1" ref="I15"/>
    <hyperlink display="3365201730208666 Minhh Hoàa Nguyễn" location="2972020!9:10" ref="A16"/>
    <hyperlink r:id="rId2" ref="I16"/>
    <hyperlink display="3466218956784631 Doan Phuong Anh" location="2972020!29:32" ref="A17"/>
    <hyperlink display="2494074823944059 Phuong Dang" location="2972020!33:33" ref="A18"/>
    <hyperlink display="2071981682855106 Tuyen Nguyen" location="2972020!34:34" ref="A19"/>
    <hyperlink display="2196385107097790 Hương Phạm" location="3072020!15:15" ref="A20"/>
    <hyperlink display="3154228984690301 Lê Thủy" location="3072020!19:20" ref="A21"/>
    <hyperlink display="1788711657884725 Nguyen Diem" location="3072020!32:33" ref="A22"/>
    <hyperlink display="2173577756032992 Song Hân" location="3072020!23:26" ref="A23"/>
    <hyperlink display="3257930267621555 Hien Ngo" location="2972020!57:58" ref="A2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71"/>
    <col customWidth="1" min="3" max="3" width="36.14"/>
    <col customWidth="1" min="4" max="4" width="12.71"/>
    <col customWidth="1" min="5" max="5" width="34.29"/>
    <col customWidth="1" min="6" max="6" width="13.71"/>
    <col customWidth="1" min="7" max="7" width="14.14"/>
    <col customWidth="1" min="8" max="8" width="13.43"/>
    <col customWidth="1" min="9" max="9" width="36.86"/>
  </cols>
  <sheetData>
    <row r="1" ht="34.5" customHeight="1">
      <c r="A1" s="182" t="s">
        <v>639</v>
      </c>
      <c r="B1" s="183" t="s">
        <v>3</v>
      </c>
      <c r="C1" s="184" t="s">
        <v>640</v>
      </c>
      <c r="D1" s="184" t="s">
        <v>5</v>
      </c>
      <c r="E1" s="183" t="s">
        <v>10</v>
      </c>
      <c r="F1" s="183" t="s">
        <v>641</v>
      </c>
      <c r="G1" s="182" t="s">
        <v>642</v>
      </c>
      <c r="H1" s="183" t="s">
        <v>643</v>
      </c>
      <c r="I1" s="183" t="s">
        <v>644</v>
      </c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</row>
    <row r="2" ht="50.25" customHeight="1">
      <c r="A2" s="186"/>
      <c r="B2" s="187"/>
      <c r="C2" s="188"/>
      <c r="D2" s="63"/>
      <c r="E2" s="187"/>
      <c r="F2" s="187"/>
      <c r="G2" s="187"/>
      <c r="H2" s="189"/>
      <c r="I2" s="189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</row>
    <row r="3" ht="99.0" customHeight="1">
      <c r="A3" s="190"/>
      <c r="B3" s="191"/>
      <c r="C3" s="192"/>
      <c r="D3" s="192"/>
      <c r="E3" s="191"/>
      <c r="F3" s="191"/>
      <c r="G3" s="192"/>
      <c r="H3" s="193"/>
      <c r="I3" s="194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</row>
    <row r="4" ht="27.75" customHeight="1">
      <c r="A4" s="190"/>
      <c r="B4" s="191"/>
      <c r="C4" s="192"/>
      <c r="D4" s="192"/>
      <c r="E4" s="191"/>
      <c r="F4" s="191"/>
      <c r="G4" s="192"/>
      <c r="H4" s="192"/>
      <c r="I4" s="191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</row>
    <row r="5" ht="27.75" customHeight="1">
      <c r="A5" s="190"/>
      <c r="B5" s="191"/>
      <c r="C5" s="192"/>
      <c r="D5" s="192"/>
      <c r="E5" s="191"/>
      <c r="F5" s="191"/>
      <c r="G5" s="192"/>
      <c r="H5" s="192"/>
      <c r="I5" s="191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</row>
    <row r="6" ht="27.75" customHeight="1">
      <c r="A6" s="190"/>
      <c r="B6" s="191"/>
      <c r="C6" s="192"/>
      <c r="D6" s="192"/>
      <c r="E6" s="191"/>
      <c r="F6" s="191"/>
      <c r="G6" s="191"/>
      <c r="H6" s="191"/>
      <c r="I6" s="191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</row>
    <row r="7" ht="21.0" customHeight="1">
      <c r="A7" s="186"/>
      <c r="B7" s="187"/>
      <c r="C7" s="195"/>
      <c r="D7" s="195"/>
      <c r="E7" s="187"/>
      <c r="F7" s="187"/>
      <c r="G7" s="195"/>
      <c r="H7" s="19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</row>
    <row r="8" ht="27.75" customHeight="1">
      <c r="A8" s="186"/>
      <c r="B8" s="187"/>
      <c r="C8" s="196"/>
      <c r="D8" s="195"/>
      <c r="E8" s="187"/>
      <c r="F8" s="187"/>
      <c r="G8" s="195"/>
      <c r="H8" s="195"/>
      <c r="I8" s="187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</row>
    <row r="9" ht="27.75" customHeight="1">
      <c r="A9" s="186"/>
      <c r="B9" s="187"/>
      <c r="C9" s="197"/>
      <c r="D9" s="197"/>
      <c r="E9" s="187"/>
      <c r="F9" s="187"/>
      <c r="G9" s="195"/>
      <c r="H9" s="195"/>
      <c r="I9" s="187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</row>
    <row r="10" ht="27.75" customHeight="1">
      <c r="A10" s="186"/>
      <c r="B10" s="187"/>
      <c r="C10" s="195"/>
      <c r="D10" s="195"/>
      <c r="E10" s="187"/>
      <c r="F10" s="187"/>
      <c r="G10" s="195"/>
      <c r="H10" s="195"/>
      <c r="I10" s="187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</row>
    <row r="11" ht="27.75" customHeight="1">
      <c r="A11" s="186"/>
      <c r="B11" s="187"/>
      <c r="C11" s="195"/>
      <c r="D11" s="195"/>
      <c r="E11" s="187"/>
      <c r="F11" s="187"/>
      <c r="G11" s="195"/>
      <c r="H11" s="195"/>
      <c r="I11" s="187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</row>
    <row r="12" ht="27.75" customHeight="1">
      <c r="A12" s="186"/>
      <c r="B12" s="187"/>
      <c r="C12" s="195"/>
      <c r="D12" s="195"/>
      <c r="E12" s="187"/>
      <c r="F12" s="187"/>
      <c r="G12" s="195"/>
      <c r="H12" s="195"/>
      <c r="I12" s="187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</row>
    <row r="13" ht="27.75" customHeight="1">
      <c r="A13" s="186"/>
      <c r="B13" s="187"/>
      <c r="C13" s="195"/>
      <c r="D13" s="195"/>
      <c r="E13" s="187"/>
      <c r="F13" s="187"/>
      <c r="G13" s="195"/>
      <c r="H13" s="195"/>
      <c r="I13" s="187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</row>
    <row r="14" ht="27.75" customHeight="1">
      <c r="A14" s="186"/>
      <c r="B14" s="187"/>
      <c r="C14" s="195"/>
      <c r="D14" s="195"/>
      <c r="E14" s="187"/>
      <c r="F14" s="187"/>
      <c r="G14" s="195"/>
      <c r="H14" s="195"/>
      <c r="I14" s="187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</row>
    <row r="15" ht="27.75" customHeight="1">
      <c r="A15" s="186"/>
      <c r="B15" s="187"/>
      <c r="C15" s="195"/>
      <c r="D15" s="195"/>
      <c r="E15" s="187"/>
      <c r="F15" s="187"/>
      <c r="G15" s="195"/>
      <c r="H15" s="195"/>
      <c r="I15" s="187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</row>
    <row r="16" ht="27.75" customHeight="1">
      <c r="A16" s="186"/>
      <c r="B16" s="187"/>
      <c r="C16" s="195"/>
      <c r="D16" s="195"/>
      <c r="E16" s="187"/>
      <c r="F16" s="187"/>
      <c r="G16" s="195"/>
      <c r="H16" s="195"/>
      <c r="I16" s="187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</row>
    <row r="17" ht="27.75" customHeight="1">
      <c r="A17" s="186"/>
      <c r="B17" s="187"/>
      <c r="C17" s="195"/>
      <c r="D17" s="195"/>
      <c r="E17" s="187"/>
      <c r="F17" s="187"/>
      <c r="G17" s="195"/>
      <c r="H17" s="195"/>
      <c r="I17" s="187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</row>
    <row r="18" ht="27.75" customHeight="1">
      <c r="A18" s="186"/>
      <c r="B18" s="187"/>
      <c r="C18" s="195"/>
      <c r="D18" s="195"/>
      <c r="E18" s="187"/>
      <c r="F18" s="187"/>
      <c r="G18" s="187"/>
      <c r="H18" s="187"/>
      <c r="I18" s="187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</row>
    <row r="19" ht="27.75" customHeight="1">
      <c r="A19" s="190"/>
      <c r="B19" s="191"/>
      <c r="C19" s="192"/>
      <c r="D19" s="192"/>
      <c r="E19" s="191"/>
      <c r="F19" s="191"/>
      <c r="G19" s="192"/>
      <c r="H19" s="192"/>
      <c r="I19" s="191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</row>
    <row r="20" ht="27.75" customHeight="1">
      <c r="A20" s="190"/>
      <c r="B20" s="191"/>
      <c r="C20" s="198"/>
      <c r="D20" s="192"/>
      <c r="E20" s="191"/>
      <c r="F20" s="191"/>
      <c r="G20" s="191"/>
      <c r="H20" s="191"/>
      <c r="I20" s="191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</row>
    <row r="21" ht="27.75" customHeight="1">
      <c r="A21" s="186"/>
      <c r="B21" s="187"/>
      <c r="C21" s="199"/>
      <c r="D21" s="195"/>
      <c r="E21" s="187"/>
      <c r="F21" s="187"/>
      <c r="G21" s="195"/>
      <c r="H21" s="195"/>
      <c r="I21" s="187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</row>
    <row r="22" ht="27.75" customHeight="1">
      <c r="A22" s="186"/>
      <c r="B22" s="187"/>
      <c r="C22" s="195"/>
      <c r="D22" s="195"/>
      <c r="E22" s="187"/>
      <c r="F22" s="187"/>
      <c r="G22" s="187"/>
      <c r="H22" s="187"/>
      <c r="I22" s="187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</row>
    <row r="23" ht="27.75" customHeight="1">
      <c r="A23" s="190"/>
      <c r="B23" s="191"/>
      <c r="C23" s="192"/>
      <c r="D23" s="192"/>
      <c r="E23" s="191"/>
      <c r="F23" s="191"/>
      <c r="G23" s="191"/>
      <c r="H23" s="191"/>
      <c r="I23" s="191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</row>
    <row r="24" ht="27.75" customHeight="1">
      <c r="A24" s="186"/>
      <c r="B24" s="187"/>
      <c r="C24" s="197"/>
      <c r="D24" s="197"/>
      <c r="E24" s="187"/>
      <c r="F24" s="187"/>
      <c r="G24" s="195"/>
      <c r="H24" s="195"/>
      <c r="I24" s="187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</row>
    <row r="25" ht="27.75" customHeight="1">
      <c r="A25" s="186"/>
      <c r="B25" s="187"/>
      <c r="C25" s="195"/>
      <c r="D25" s="195"/>
      <c r="E25" s="187"/>
      <c r="F25" s="187"/>
      <c r="G25" s="195"/>
      <c r="H25" s="195"/>
      <c r="I25" s="187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</row>
    <row r="26" ht="27.75" customHeight="1">
      <c r="A26" s="186"/>
      <c r="B26" s="187"/>
      <c r="C26" s="195"/>
      <c r="D26" s="195"/>
      <c r="E26" s="187"/>
      <c r="F26" s="187"/>
      <c r="G26" s="195"/>
      <c r="H26" s="195"/>
      <c r="I26" s="187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</row>
    <row r="27" ht="27.75" customHeight="1">
      <c r="A27" s="186"/>
      <c r="B27" s="187"/>
      <c r="C27" s="195"/>
      <c r="D27" s="195"/>
      <c r="E27" s="187"/>
      <c r="F27" s="187"/>
      <c r="G27" s="187"/>
      <c r="H27" s="187"/>
      <c r="I27" s="187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</row>
    <row r="28" ht="27.75" customHeight="1">
      <c r="A28" s="190"/>
      <c r="B28" s="191"/>
      <c r="C28" s="192"/>
      <c r="D28" s="192"/>
      <c r="E28" s="191"/>
      <c r="F28" s="191"/>
      <c r="G28" s="192"/>
      <c r="H28" s="193"/>
      <c r="I28" s="191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</row>
    <row r="29" ht="27.75" customHeight="1">
      <c r="A29" s="190"/>
      <c r="B29" s="191"/>
      <c r="C29" s="200"/>
      <c r="D29" s="192"/>
      <c r="E29" s="191"/>
      <c r="F29" s="191"/>
      <c r="G29" s="192"/>
      <c r="H29" s="192"/>
      <c r="I29" s="191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</row>
    <row r="30" ht="27.75" customHeight="1">
      <c r="A30" s="190"/>
      <c r="B30" s="191"/>
      <c r="C30" s="201"/>
      <c r="D30" s="192"/>
      <c r="E30" s="191"/>
      <c r="F30" s="191"/>
      <c r="G30" s="192"/>
      <c r="H30" s="192"/>
      <c r="I30" s="191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</row>
    <row r="31" ht="27.75" customHeight="1">
      <c r="A31" s="190"/>
      <c r="B31" s="191"/>
      <c r="C31" s="192"/>
      <c r="D31" s="192"/>
      <c r="E31" s="191"/>
      <c r="F31" s="191"/>
      <c r="G31" s="191"/>
      <c r="H31" s="191"/>
      <c r="I31" s="191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</row>
    <row r="32" ht="65.25" customHeight="1">
      <c r="A32" s="186"/>
      <c r="B32" s="187"/>
      <c r="C32" s="195"/>
      <c r="D32" s="195"/>
      <c r="E32" s="187"/>
      <c r="F32" s="187"/>
      <c r="G32" s="195"/>
      <c r="H32" s="202"/>
      <c r="I32" s="189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</row>
    <row r="33" ht="27.75" customHeight="1">
      <c r="A33" s="186"/>
      <c r="B33" s="187"/>
      <c r="C33" s="195"/>
      <c r="D33" s="195"/>
      <c r="E33" s="187"/>
      <c r="F33" s="187"/>
      <c r="G33" s="195"/>
      <c r="H33" s="195"/>
      <c r="I33" s="187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</row>
    <row r="34" ht="27.75" customHeight="1">
      <c r="A34" s="186"/>
      <c r="B34" s="187"/>
      <c r="C34" s="195"/>
      <c r="D34" s="195"/>
      <c r="E34" s="187"/>
      <c r="F34" s="187"/>
      <c r="G34" s="195"/>
      <c r="H34" s="195"/>
      <c r="I34" s="187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</row>
    <row r="35" ht="27.75" customHeight="1">
      <c r="A35" s="186"/>
      <c r="B35" s="187"/>
      <c r="C35" s="195"/>
      <c r="D35" s="195"/>
      <c r="E35" s="187"/>
      <c r="F35" s="187"/>
      <c r="G35" s="187"/>
      <c r="H35" s="189"/>
      <c r="I35" s="187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</row>
    <row r="36" ht="27.75" customHeight="1">
      <c r="A36" s="190"/>
      <c r="B36" s="191"/>
      <c r="C36" s="192"/>
      <c r="D36" s="192"/>
      <c r="E36" s="191"/>
      <c r="F36" s="191"/>
      <c r="G36" s="192"/>
      <c r="H36" s="192"/>
      <c r="I36" s="191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</row>
    <row r="37" ht="27.75" customHeight="1">
      <c r="A37" s="190"/>
      <c r="B37" s="191"/>
      <c r="C37" s="198"/>
      <c r="D37" s="192"/>
      <c r="E37" s="191"/>
      <c r="F37" s="191"/>
      <c r="G37" s="192"/>
      <c r="H37" s="192"/>
      <c r="I37" s="191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</row>
    <row r="38" ht="27.75" customHeight="1">
      <c r="A38" s="190"/>
      <c r="B38" s="191"/>
      <c r="C38" s="192"/>
      <c r="D38" s="192"/>
      <c r="E38" s="191"/>
      <c r="F38" s="191"/>
      <c r="G38" s="192"/>
      <c r="H38" s="192"/>
      <c r="I38" s="191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</row>
    <row r="39" ht="27.75" customHeight="1">
      <c r="A39" s="190"/>
      <c r="B39" s="191"/>
      <c r="C39" s="192"/>
      <c r="D39" s="192"/>
      <c r="E39" s="191"/>
      <c r="F39" s="191"/>
      <c r="G39" s="192"/>
      <c r="H39" s="192"/>
      <c r="I39" s="191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</row>
    <row r="40" ht="27.75" customHeight="1">
      <c r="A40" s="190"/>
      <c r="B40" s="191"/>
      <c r="C40" s="192"/>
      <c r="D40" s="192"/>
      <c r="E40" s="191"/>
      <c r="F40" s="191"/>
      <c r="G40" s="191"/>
      <c r="H40" s="191"/>
      <c r="I40" s="191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</row>
    <row r="41" ht="27.75" customHeight="1">
      <c r="A41" s="186"/>
      <c r="B41" s="187"/>
      <c r="C41" s="195"/>
      <c r="D41" s="195"/>
      <c r="E41" s="187"/>
      <c r="F41" s="187"/>
      <c r="G41" s="195"/>
      <c r="H41" s="195"/>
      <c r="I41" s="187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</row>
    <row r="42" ht="27.75" customHeight="1">
      <c r="A42" s="186"/>
      <c r="B42" s="187"/>
      <c r="C42" s="195"/>
      <c r="D42" s="195"/>
      <c r="E42" s="187"/>
      <c r="F42" s="187"/>
      <c r="G42" s="195"/>
      <c r="H42" s="195"/>
      <c r="I42" s="187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</row>
    <row r="43" ht="59.25" customHeight="1">
      <c r="A43" s="186"/>
      <c r="B43" s="187"/>
      <c r="C43" s="195"/>
      <c r="D43" s="195"/>
      <c r="E43" s="187"/>
      <c r="F43" s="187"/>
      <c r="G43" s="187"/>
      <c r="H43" s="187"/>
      <c r="I43" s="189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</row>
    <row r="44">
      <c r="A44" s="55"/>
      <c r="B44" s="55"/>
      <c r="C44" s="55"/>
      <c r="D44" s="55"/>
      <c r="E44" s="55"/>
      <c r="F44" s="55"/>
      <c r="G44" s="55"/>
      <c r="H44" s="55"/>
      <c r="I44" s="86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>
      <c r="A45" s="55"/>
      <c r="B45" s="55"/>
      <c r="C45" s="55"/>
      <c r="D45" s="55"/>
      <c r="E45" s="55"/>
      <c r="F45" s="55"/>
      <c r="G45" s="55"/>
      <c r="H45" s="55"/>
      <c r="I45" s="86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>
      <c r="A46" s="55"/>
      <c r="B46" s="55"/>
      <c r="C46" s="55"/>
      <c r="D46" s="55"/>
      <c r="E46" s="55"/>
      <c r="F46" s="55"/>
      <c r="G46" s="55"/>
      <c r="H46" s="55"/>
      <c r="I46" s="86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>
      <c r="A47" s="55"/>
      <c r="B47" s="55"/>
      <c r="C47" s="55"/>
      <c r="D47" s="55"/>
      <c r="E47" s="55"/>
      <c r="F47" s="55"/>
      <c r="G47" s="55"/>
      <c r="H47" s="55"/>
      <c r="I47" s="86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>
      <c r="A48" s="55"/>
      <c r="B48" s="55"/>
      <c r="C48" s="55"/>
      <c r="D48" s="55"/>
      <c r="E48" s="55"/>
      <c r="F48" s="55"/>
      <c r="G48" s="55"/>
      <c r="H48" s="55"/>
      <c r="I48" s="86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>
      <c r="A49" s="55"/>
      <c r="B49" s="55"/>
      <c r="C49" s="55"/>
      <c r="D49" s="55"/>
      <c r="E49" s="55"/>
      <c r="F49" s="55"/>
      <c r="G49" s="55"/>
      <c r="H49" s="55"/>
      <c r="I49" s="86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>
      <c r="A50" s="55"/>
      <c r="B50" s="55"/>
      <c r="C50" s="55"/>
      <c r="D50" s="55"/>
      <c r="E50" s="55"/>
      <c r="F50" s="55"/>
      <c r="G50" s="55"/>
      <c r="H50" s="55"/>
      <c r="I50" s="86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>
      <c r="A51" s="55"/>
      <c r="B51" s="55"/>
      <c r="C51" s="55"/>
      <c r="D51" s="55"/>
      <c r="E51" s="55"/>
      <c r="F51" s="55"/>
      <c r="G51" s="55"/>
      <c r="H51" s="55"/>
      <c r="I51" s="86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>
      <c r="A52" s="55"/>
      <c r="B52" s="55"/>
      <c r="C52" s="55"/>
      <c r="D52" s="55"/>
      <c r="E52" s="55"/>
      <c r="F52" s="55"/>
      <c r="G52" s="55"/>
      <c r="H52" s="55"/>
      <c r="I52" s="86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>
      <c r="A53" s="55"/>
      <c r="B53" s="55"/>
      <c r="C53" s="55"/>
      <c r="D53" s="55"/>
      <c r="E53" s="55"/>
      <c r="F53" s="55"/>
      <c r="G53" s="55"/>
      <c r="H53" s="55"/>
      <c r="I53" s="86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>
      <c r="A54" s="55"/>
      <c r="B54" s="55"/>
      <c r="C54" s="55"/>
      <c r="D54" s="55"/>
      <c r="E54" s="55"/>
      <c r="F54" s="55"/>
      <c r="G54" s="55"/>
      <c r="H54" s="55"/>
      <c r="I54" s="86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>
      <c r="A55" s="55"/>
      <c r="B55" s="55"/>
      <c r="C55" s="55"/>
      <c r="D55" s="55"/>
      <c r="E55" s="55"/>
      <c r="F55" s="55"/>
      <c r="G55" s="55"/>
      <c r="H55" s="55"/>
      <c r="I55" s="86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>
      <c r="A56" s="55"/>
      <c r="B56" s="55"/>
      <c r="C56" s="55"/>
      <c r="D56" s="55"/>
      <c r="E56" s="55"/>
      <c r="F56" s="55"/>
      <c r="G56" s="55"/>
      <c r="H56" s="55"/>
      <c r="I56" s="86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>
      <c r="A57" s="55"/>
      <c r="B57" s="55"/>
      <c r="C57" s="55"/>
      <c r="D57" s="55"/>
      <c r="E57" s="55"/>
      <c r="F57" s="55"/>
      <c r="G57" s="55"/>
      <c r="H57" s="55"/>
      <c r="I57" s="86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>
      <c r="A58" s="55"/>
      <c r="B58" s="55"/>
      <c r="C58" s="55"/>
      <c r="D58" s="55"/>
      <c r="E58" s="55"/>
      <c r="F58" s="55"/>
      <c r="G58" s="55"/>
      <c r="H58" s="55"/>
      <c r="I58" s="86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>
      <c r="A59" s="55"/>
      <c r="B59" s="55"/>
      <c r="C59" s="55"/>
      <c r="D59" s="55"/>
      <c r="E59" s="55"/>
      <c r="F59" s="55"/>
      <c r="G59" s="55"/>
      <c r="H59" s="55"/>
      <c r="I59" s="86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>
      <c r="A60" s="55"/>
      <c r="B60" s="55"/>
      <c r="C60" s="55"/>
      <c r="D60" s="55"/>
      <c r="E60" s="55"/>
      <c r="F60" s="55"/>
      <c r="G60" s="55"/>
      <c r="H60" s="55"/>
      <c r="I60" s="86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>
      <c r="A61" s="55"/>
      <c r="B61" s="55"/>
      <c r="C61" s="55"/>
      <c r="D61" s="55"/>
      <c r="E61" s="55"/>
      <c r="F61" s="55"/>
      <c r="G61" s="55"/>
      <c r="H61" s="55"/>
      <c r="I61" s="86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>
      <c r="A62" s="55"/>
      <c r="B62" s="55"/>
      <c r="C62" s="55"/>
      <c r="D62" s="55"/>
      <c r="E62" s="55"/>
      <c r="F62" s="55"/>
      <c r="G62" s="55"/>
      <c r="H62" s="55"/>
      <c r="I62" s="86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>
      <c r="A63" s="55"/>
      <c r="B63" s="55"/>
      <c r="C63" s="55"/>
      <c r="D63" s="55"/>
      <c r="E63" s="55"/>
      <c r="F63" s="55"/>
      <c r="G63" s="55"/>
      <c r="H63" s="55"/>
      <c r="I63" s="86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>
      <c r="A64" s="55"/>
      <c r="B64" s="55"/>
      <c r="C64" s="55"/>
      <c r="D64" s="55"/>
      <c r="E64" s="55"/>
      <c r="F64" s="55"/>
      <c r="G64" s="55"/>
      <c r="H64" s="55"/>
      <c r="I64" s="86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>
      <c r="A65" s="55"/>
      <c r="B65" s="55"/>
      <c r="C65" s="55"/>
      <c r="D65" s="55"/>
      <c r="E65" s="55"/>
      <c r="F65" s="55"/>
      <c r="G65" s="55"/>
      <c r="H65" s="55"/>
      <c r="I65" s="86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>
      <c r="A66" s="55"/>
      <c r="B66" s="55"/>
      <c r="C66" s="55"/>
      <c r="D66" s="55"/>
      <c r="E66" s="55"/>
      <c r="F66" s="55"/>
      <c r="G66" s="55"/>
      <c r="H66" s="55"/>
      <c r="I66" s="86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>
      <c r="A67" s="55"/>
      <c r="B67" s="55"/>
      <c r="C67" s="55"/>
      <c r="D67" s="55"/>
      <c r="E67" s="55"/>
      <c r="F67" s="55"/>
      <c r="G67" s="55"/>
      <c r="H67" s="55"/>
      <c r="I67" s="86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>
      <c r="A68" s="55"/>
      <c r="B68" s="55"/>
      <c r="C68" s="55"/>
      <c r="D68" s="55"/>
      <c r="E68" s="55"/>
      <c r="F68" s="55"/>
      <c r="G68" s="55"/>
      <c r="H68" s="55"/>
      <c r="I68" s="86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>
      <c r="A69" s="55"/>
      <c r="B69" s="55"/>
      <c r="C69" s="55"/>
      <c r="D69" s="55"/>
      <c r="E69" s="55"/>
      <c r="F69" s="55"/>
      <c r="G69" s="55"/>
      <c r="H69" s="55"/>
      <c r="I69" s="86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>
      <c r="A70" s="55"/>
      <c r="B70" s="55"/>
      <c r="C70" s="55"/>
      <c r="D70" s="55"/>
      <c r="E70" s="55"/>
      <c r="F70" s="55"/>
      <c r="G70" s="55"/>
      <c r="H70" s="55"/>
      <c r="I70" s="86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>
      <c r="A71" s="55"/>
      <c r="B71" s="55"/>
      <c r="C71" s="55"/>
      <c r="D71" s="55"/>
      <c r="E71" s="55"/>
      <c r="F71" s="55"/>
      <c r="G71" s="55"/>
      <c r="H71" s="55"/>
      <c r="I71" s="86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>
      <c r="A72" s="55"/>
      <c r="B72" s="55"/>
      <c r="C72" s="55"/>
      <c r="D72" s="55"/>
      <c r="E72" s="55"/>
      <c r="F72" s="55"/>
      <c r="G72" s="55"/>
      <c r="H72" s="55"/>
      <c r="I72" s="86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>
      <c r="A73" s="55"/>
      <c r="B73" s="55"/>
      <c r="C73" s="55"/>
      <c r="D73" s="55"/>
      <c r="E73" s="55"/>
      <c r="F73" s="55"/>
      <c r="G73" s="55"/>
      <c r="H73" s="55"/>
      <c r="I73" s="86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>
      <c r="A74" s="55"/>
      <c r="B74" s="55"/>
      <c r="C74" s="55"/>
      <c r="D74" s="55"/>
      <c r="E74" s="55"/>
      <c r="F74" s="55"/>
      <c r="G74" s="55"/>
      <c r="H74" s="55"/>
      <c r="I74" s="86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>
      <c r="A75" s="55"/>
      <c r="B75" s="55"/>
      <c r="C75" s="55"/>
      <c r="D75" s="55"/>
      <c r="E75" s="55"/>
      <c r="F75" s="55"/>
      <c r="G75" s="55"/>
      <c r="H75" s="55"/>
      <c r="I75" s="86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>
      <c r="A76" s="55"/>
      <c r="B76" s="55"/>
      <c r="C76" s="55"/>
      <c r="D76" s="55"/>
      <c r="E76" s="55"/>
      <c r="F76" s="55"/>
      <c r="G76" s="55"/>
      <c r="H76" s="55"/>
      <c r="I76" s="86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>
      <c r="A77" s="55"/>
      <c r="B77" s="55"/>
      <c r="C77" s="55"/>
      <c r="D77" s="55"/>
      <c r="E77" s="55"/>
      <c r="F77" s="55"/>
      <c r="G77" s="55"/>
      <c r="H77" s="55"/>
      <c r="I77" s="86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>
      <c r="A78" s="55"/>
      <c r="B78" s="55"/>
      <c r="C78" s="55"/>
      <c r="D78" s="55"/>
      <c r="E78" s="55"/>
      <c r="F78" s="55"/>
      <c r="G78" s="55"/>
      <c r="H78" s="55"/>
      <c r="I78" s="86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>
      <c r="A79" s="55"/>
      <c r="B79" s="55"/>
      <c r="C79" s="55"/>
      <c r="D79" s="55"/>
      <c r="E79" s="55"/>
      <c r="F79" s="55"/>
      <c r="G79" s="55"/>
      <c r="H79" s="55"/>
      <c r="I79" s="86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>
      <c r="A80" s="55"/>
      <c r="B80" s="55"/>
      <c r="C80" s="55"/>
      <c r="D80" s="55"/>
      <c r="E80" s="55"/>
      <c r="F80" s="55"/>
      <c r="G80" s="55"/>
      <c r="H80" s="55"/>
      <c r="I80" s="86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>
      <c r="A81" s="55"/>
      <c r="B81" s="55"/>
      <c r="C81" s="55"/>
      <c r="D81" s="55"/>
      <c r="E81" s="55"/>
      <c r="F81" s="55"/>
      <c r="G81" s="55"/>
      <c r="H81" s="55"/>
      <c r="I81" s="86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>
      <c r="A82" s="55"/>
      <c r="B82" s="55"/>
      <c r="C82" s="55"/>
      <c r="D82" s="55"/>
      <c r="E82" s="55"/>
      <c r="F82" s="55"/>
      <c r="G82" s="55"/>
      <c r="H82" s="55"/>
      <c r="I82" s="86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>
      <c r="A83" s="55"/>
      <c r="B83" s="55"/>
      <c r="C83" s="55"/>
      <c r="D83" s="55"/>
      <c r="E83" s="55"/>
      <c r="F83" s="55"/>
      <c r="G83" s="55"/>
      <c r="H83" s="55"/>
      <c r="I83" s="86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>
      <c r="A84" s="55"/>
      <c r="B84" s="55"/>
      <c r="C84" s="55"/>
      <c r="D84" s="55"/>
      <c r="E84" s="55"/>
      <c r="F84" s="55"/>
      <c r="G84" s="55"/>
      <c r="H84" s="55"/>
      <c r="I84" s="86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>
      <c r="A85" s="55"/>
      <c r="B85" s="55"/>
      <c r="C85" s="55"/>
      <c r="D85" s="55"/>
      <c r="E85" s="55"/>
      <c r="F85" s="55"/>
      <c r="G85" s="55"/>
      <c r="H85" s="55"/>
      <c r="I85" s="86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>
      <c r="A86" s="55"/>
      <c r="B86" s="55"/>
      <c r="C86" s="55"/>
      <c r="D86" s="55"/>
      <c r="E86" s="55"/>
      <c r="F86" s="55"/>
      <c r="G86" s="55"/>
      <c r="H86" s="55"/>
      <c r="I86" s="86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>
      <c r="A87" s="55"/>
      <c r="B87" s="55"/>
      <c r="C87" s="55"/>
      <c r="D87" s="55"/>
      <c r="E87" s="55"/>
      <c r="F87" s="55"/>
      <c r="G87" s="55"/>
      <c r="H87" s="55"/>
      <c r="I87" s="86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>
      <c r="A88" s="55"/>
      <c r="B88" s="55"/>
      <c r="C88" s="55"/>
      <c r="D88" s="55"/>
      <c r="E88" s="55"/>
      <c r="F88" s="55"/>
      <c r="G88" s="55"/>
      <c r="H88" s="55"/>
      <c r="I88" s="86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>
      <c r="A89" s="55"/>
      <c r="B89" s="55"/>
      <c r="C89" s="55"/>
      <c r="D89" s="55"/>
      <c r="E89" s="55"/>
      <c r="F89" s="55"/>
      <c r="G89" s="55"/>
      <c r="H89" s="55"/>
      <c r="I89" s="86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>
      <c r="A90" s="55"/>
      <c r="B90" s="55"/>
      <c r="C90" s="55"/>
      <c r="D90" s="55"/>
      <c r="E90" s="55"/>
      <c r="F90" s="55"/>
      <c r="G90" s="55"/>
      <c r="H90" s="55"/>
      <c r="I90" s="86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>
      <c r="A91" s="55"/>
      <c r="B91" s="55"/>
      <c r="C91" s="55"/>
      <c r="D91" s="55"/>
      <c r="E91" s="55"/>
      <c r="F91" s="55"/>
      <c r="G91" s="55"/>
      <c r="H91" s="55"/>
      <c r="I91" s="86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>
      <c r="A92" s="55"/>
      <c r="B92" s="55"/>
      <c r="C92" s="55"/>
      <c r="D92" s="55"/>
      <c r="E92" s="55"/>
      <c r="F92" s="55"/>
      <c r="G92" s="55"/>
      <c r="H92" s="55"/>
      <c r="I92" s="86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>
      <c r="A93" s="55"/>
      <c r="B93" s="55"/>
      <c r="C93" s="55"/>
      <c r="D93" s="55"/>
      <c r="E93" s="55"/>
      <c r="F93" s="55"/>
      <c r="G93" s="55"/>
      <c r="H93" s="55"/>
      <c r="I93" s="86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>
      <c r="A94" s="55"/>
      <c r="B94" s="55"/>
      <c r="C94" s="55"/>
      <c r="D94" s="55"/>
      <c r="E94" s="55"/>
      <c r="F94" s="55"/>
      <c r="G94" s="55"/>
      <c r="H94" s="55"/>
      <c r="I94" s="86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>
      <c r="A95" s="55"/>
      <c r="B95" s="55"/>
      <c r="C95" s="55"/>
      <c r="D95" s="55"/>
      <c r="E95" s="55"/>
      <c r="F95" s="55"/>
      <c r="G95" s="55"/>
      <c r="H95" s="55"/>
      <c r="I95" s="86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>
      <c r="A96" s="55"/>
      <c r="B96" s="55"/>
      <c r="C96" s="55"/>
      <c r="D96" s="55"/>
      <c r="E96" s="55"/>
      <c r="F96" s="55"/>
      <c r="G96" s="55"/>
      <c r="H96" s="55"/>
      <c r="I96" s="86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>
      <c r="A97" s="55"/>
      <c r="B97" s="55"/>
      <c r="C97" s="55"/>
      <c r="D97" s="55"/>
      <c r="E97" s="55"/>
      <c r="F97" s="55"/>
      <c r="G97" s="55"/>
      <c r="H97" s="55"/>
      <c r="I97" s="86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>
      <c r="A98" s="55"/>
      <c r="B98" s="55"/>
      <c r="C98" s="55"/>
      <c r="D98" s="55"/>
      <c r="E98" s="55"/>
      <c r="F98" s="55"/>
      <c r="G98" s="55"/>
      <c r="H98" s="55"/>
      <c r="I98" s="86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>
      <c r="A99" s="55"/>
      <c r="B99" s="55"/>
      <c r="C99" s="55"/>
      <c r="D99" s="55"/>
      <c r="E99" s="55"/>
      <c r="F99" s="55"/>
      <c r="G99" s="55"/>
      <c r="H99" s="55"/>
      <c r="I99" s="86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>
      <c r="A100" s="55"/>
      <c r="B100" s="55"/>
      <c r="C100" s="55"/>
      <c r="D100" s="55"/>
      <c r="E100" s="55"/>
      <c r="F100" s="55"/>
      <c r="G100" s="55"/>
      <c r="H100" s="55"/>
      <c r="I100" s="86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>
      <c r="A101" s="55"/>
      <c r="B101" s="55"/>
      <c r="C101" s="55"/>
      <c r="D101" s="55"/>
      <c r="E101" s="55"/>
      <c r="F101" s="55"/>
      <c r="G101" s="55"/>
      <c r="H101" s="55"/>
      <c r="I101" s="86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>
      <c r="A102" s="55"/>
      <c r="B102" s="55"/>
      <c r="C102" s="55"/>
      <c r="D102" s="55"/>
      <c r="E102" s="55"/>
      <c r="F102" s="55"/>
      <c r="G102" s="55"/>
      <c r="H102" s="55"/>
      <c r="I102" s="86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>
      <c r="A103" s="55"/>
      <c r="B103" s="55"/>
      <c r="C103" s="55"/>
      <c r="D103" s="55"/>
      <c r="E103" s="55"/>
      <c r="F103" s="55"/>
      <c r="G103" s="55"/>
      <c r="H103" s="55"/>
      <c r="I103" s="86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>
      <c r="A104" s="55"/>
      <c r="B104" s="55"/>
      <c r="C104" s="55"/>
      <c r="D104" s="55"/>
      <c r="E104" s="55"/>
      <c r="F104" s="55"/>
      <c r="G104" s="55"/>
      <c r="H104" s="55"/>
      <c r="I104" s="86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>
      <c r="A105" s="55"/>
      <c r="B105" s="55"/>
      <c r="C105" s="55"/>
      <c r="D105" s="55"/>
      <c r="E105" s="55"/>
      <c r="F105" s="55"/>
      <c r="G105" s="55"/>
      <c r="H105" s="55"/>
      <c r="I105" s="86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>
      <c r="A106" s="55"/>
      <c r="B106" s="55"/>
      <c r="C106" s="55"/>
      <c r="D106" s="55"/>
      <c r="E106" s="55"/>
      <c r="F106" s="55"/>
      <c r="G106" s="55"/>
      <c r="H106" s="55"/>
      <c r="I106" s="86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>
      <c r="A107" s="55"/>
      <c r="B107" s="55"/>
      <c r="C107" s="55"/>
      <c r="D107" s="55"/>
      <c r="E107" s="55"/>
      <c r="F107" s="55"/>
      <c r="G107" s="55"/>
      <c r="H107" s="55"/>
      <c r="I107" s="86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>
      <c r="A108" s="55"/>
      <c r="B108" s="55"/>
      <c r="C108" s="55"/>
      <c r="D108" s="55"/>
      <c r="E108" s="55"/>
      <c r="F108" s="55"/>
      <c r="G108" s="55"/>
      <c r="H108" s="55"/>
      <c r="I108" s="86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>
      <c r="A109" s="55"/>
      <c r="B109" s="55"/>
      <c r="C109" s="55"/>
      <c r="D109" s="55"/>
      <c r="E109" s="55"/>
      <c r="F109" s="55"/>
      <c r="G109" s="55"/>
      <c r="H109" s="55"/>
      <c r="I109" s="86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>
      <c r="A110" s="55"/>
      <c r="B110" s="55"/>
      <c r="C110" s="55"/>
      <c r="D110" s="55"/>
      <c r="E110" s="55"/>
      <c r="F110" s="55"/>
      <c r="G110" s="55"/>
      <c r="H110" s="55"/>
      <c r="I110" s="86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>
      <c r="A111" s="55"/>
      <c r="B111" s="55"/>
      <c r="C111" s="55"/>
      <c r="D111" s="55"/>
      <c r="E111" s="55"/>
      <c r="F111" s="55"/>
      <c r="G111" s="55"/>
      <c r="H111" s="55"/>
      <c r="I111" s="86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>
      <c r="A112" s="55"/>
      <c r="B112" s="55"/>
      <c r="C112" s="55"/>
      <c r="D112" s="55"/>
      <c r="E112" s="55"/>
      <c r="F112" s="55"/>
      <c r="G112" s="55"/>
      <c r="H112" s="55"/>
      <c r="I112" s="86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</row>
    <row r="113">
      <c r="A113" s="55"/>
      <c r="B113" s="55"/>
      <c r="C113" s="55"/>
      <c r="D113" s="55"/>
      <c r="E113" s="55"/>
      <c r="F113" s="55"/>
      <c r="G113" s="55"/>
      <c r="H113" s="55"/>
      <c r="I113" s="86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</row>
    <row r="114">
      <c r="A114" s="55"/>
      <c r="B114" s="55"/>
      <c r="C114" s="55"/>
      <c r="D114" s="55"/>
      <c r="E114" s="55"/>
      <c r="F114" s="55"/>
      <c r="G114" s="55"/>
      <c r="H114" s="55"/>
      <c r="I114" s="86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</row>
    <row r="115">
      <c r="A115" s="55"/>
      <c r="B115" s="55"/>
      <c r="C115" s="55"/>
      <c r="D115" s="55"/>
      <c r="E115" s="55"/>
      <c r="F115" s="55"/>
      <c r="G115" s="55"/>
      <c r="H115" s="55"/>
      <c r="I115" s="86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</row>
    <row r="116">
      <c r="A116" s="55"/>
      <c r="B116" s="55"/>
      <c r="C116" s="55"/>
      <c r="D116" s="55"/>
      <c r="E116" s="55"/>
      <c r="F116" s="55"/>
      <c r="G116" s="55"/>
      <c r="H116" s="55"/>
      <c r="I116" s="86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</row>
    <row r="117">
      <c r="A117" s="55"/>
      <c r="B117" s="55"/>
      <c r="C117" s="55"/>
      <c r="D117" s="55"/>
      <c r="E117" s="55"/>
      <c r="F117" s="55"/>
      <c r="G117" s="55"/>
      <c r="H117" s="55"/>
      <c r="I117" s="86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</row>
    <row r="118">
      <c r="A118" s="55"/>
      <c r="B118" s="55"/>
      <c r="C118" s="55"/>
      <c r="D118" s="55"/>
      <c r="E118" s="55"/>
      <c r="F118" s="55"/>
      <c r="G118" s="55"/>
      <c r="H118" s="55"/>
      <c r="I118" s="86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</row>
    <row r="119">
      <c r="A119" s="55"/>
      <c r="B119" s="55"/>
      <c r="C119" s="55"/>
      <c r="D119" s="55"/>
      <c r="E119" s="55"/>
      <c r="F119" s="55"/>
      <c r="G119" s="55"/>
      <c r="H119" s="55"/>
      <c r="I119" s="86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</row>
    <row r="120">
      <c r="A120" s="55"/>
      <c r="B120" s="55"/>
      <c r="C120" s="55"/>
      <c r="D120" s="55"/>
      <c r="E120" s="55"/>
      <c r="F120" s="55"/>
      <c r="G120" s="55"/>
      <c r="H120" s="55"/>
      <c r="I120" s="86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</row>
    <row r="121">
      <c r="A121" s="55"/>
      <c r="B121" s="55"/>
      <c r="C121" s="55"/>
      <c r="D121" s="55"/>
      <c r="E121" s="55"/>
      <c r="F121" s="55"/>
      <c r="G121" s="55"/>
      <c r="H121" s="55"/>
      <c r="I121" s="86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</row>
    <row r="122">
      <c r="A122" s="55"/>
      <c r="B122" s="55"/>
      <c r="C122" s="55"/>
      <c r="D122" s="55"/>
      <c r="E122" s="55"/>
      <c r="F122" s="55"/>
      <c r="G122" s="55"/>
      <c r="H122" s="55"/>
      <c r="I122" s="86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</row>
    <row r="123">
      <c r="A123" s="55"/>
      <c r="B123" s="55"/>
      <c r="C123" s="55"/>
      <c r="D123" s="55"/>
      <c r="E123" s="55"/>
      <c r="F123" s="55"/>
      <c r="G123" s="55"/>
      <c r="H123" s="55"/>
      <c r="I123" s="86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</row>
    <row r="124">
      <c r="A124" s="55"/>
      <c r="B124" s="55"/>
      <c r="C124" s="55"/>
      <c r="D124" s="55"/>
      <c r="E124" s="55"/>
      <c r="F124" s="55"/>
      <c r="G124" s="55"/>
      <c r="H124" s="55"/>
      <c r="I124" s="86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</row>
    <row r="125">
      <c r="A125" s="55"/>
      <c r="B125" s="55"/>
      <c r="C125" s="55"/>
      <c r="D125" s="55"/>
      <c r="E125" s="55"/>
      <c r="F125" s="55"/>
      <c r="G125" s="55"/>
      <c r="H125" s="55"/>
      <c r="I125" s="86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</row>
    <row r="126">
      <c r="A126" s="55"/>
      <c r="B126" s="55"/>
      <c r="C126" s="55"/>
      <c r="D126" s="55"/>
      <c r="E126" s="55"/>
      <c r="F126" s="55"/>
      <c r="G126" s="55"/>
      <c r="H126" s="55"/>
      <c r="I126" s="86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</row>
    <row r="127">
      <c r="A127" s="55"/>
      <c r="B127" s="55"/>
      <c r="C127" s="55"/>
      <c r="D127" s="55"/>
      <c r="E127" s="55"/>
      <c r="F127" s="55"/>
      <c r="G127" s="55"/>
      <c r="H127" s="55"/>
      <c r="I127" s="86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</row>
    <row r="128">
      <c r="A128" s="55"/>
      <c r="B128" s="55"/>
      <c r="C128" s="55"/>
      <c r="D128" s="55"/>
      <c r="E128" s="55"/>
      <c r="F128" s="55"/>
      <c r="G128" s="55"/>
      <c r="H128" s="55"/>
      <c r="I128" s="86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</row>
    <row r="129">
      <c r="A129" s="55"/>
      <c r="B129" s="55"/>
      <c r="C129" s="55"/>
      <c r="D129" s="55"/>
      <c r="E129" s="55"/>
      <c r="F129" s="55"/>
      <c r="G129" s="55"/>
      <c r="H129" s="55"/>
      <c r="I129" s="86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</row>
    <row r="130">
      <c r="A130" s="55"/>
      <c r="B130" s="55"/>
      <c r="C130" s="55"/>
      <c r="D130" s="55"/>
      <c r="E130" s="55"/>
      <c r="F130" s="55"/>
      <c r="G130" s="55"/>
      <c r="H130" s="55"/>
      <c r="I130" s="86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</row>
    <row r="131">
      <c r="A131" s="55"/>
      <c r="B131" s="55"/>
      <c r="C131" s="55"/>
      <c r="D131" s="55"/>
      <c r="E131" s="55"/>
      <c r="F131" s="55"/>
      <c r="G131" s="55"/>
      <c r="H131" s="55"/>
      <c r="I131" s="86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</row>
    <row r="132">
      <c r="A132" s="55"/>
      <c r="B132" s="55"/>
      <c r="C132" s="55"/>
      <c r="D132" s="55"/>
      <c r="E132" s="55"/>
      <c r="F132" s="55"/>
      <c r="G132" s="55"/>
      <c r="H132" s="55"/>
      <c r="I132" s="86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</row>
    <row r="133">
      <c r="A133" s="55"/>
      <c r="B133" s="55"/>
      <c r="C133" s="55"/>
      <c r="D133" s="55"/>
      <c r="E133" s="55"/>
      <c r="F133" s="55"/>
      <c r="G133" s="55"/>
      <c r="H133" s="55"/>
      <c r="I133" s="86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</row>
    <row r="134">
      <c r="A134" s="55"/>
      <c r="B134" s="55"/>
      <c r="C134" s="55"/>
      <c r="D134" s="55"/>
      <c r="E134" s="55"/>
      <c r="F134" s="55"/>
      <c r="G134" s="55"/>
      <c r="H134" s="55"/>
      <c r="I134" s="86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</row>
    <row r="135">
      <c r="A135" s="55"/>
      <c r="B135" s="55"/>
      <c r="C135" s="55"/>
      <c r="D135" s="55"/>
      <c r="E135" s="55"/>
      <c r="F135" s="55"/>
      <c r="G135" s="55"/>
      <c r="H135" s="55"/>
      <c r="I135" s="86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</row>
    <row r="136">
      <c r="A136" s="55"/>
      <c r="B136" s="55"/>
      <c r="C136" s="55"/>
      <c r="D136" s="55"/>
      <c r="E136" s="55"/>
      <c r="F136" s="55"/>
      <c r="G136" s="55"/>
      <c r="H136" s="55"/>
      <c r="I136" s="86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</row>
    <row r="137">
      <c r="A137" s="55"/>
      <c r="B137" s="55"/>
      <c r="C137" s="55"/>
      <c r="D137" s="55"/>
      <c r="E137" s="55"/>
      <c r="F137" s="55"/>
      <c r="G137" s="55"/>
      <c r="H137" s="55"/>
      <c r="I137" s="86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</row>
    <row r="138">
      <c r="A138" s="55"/>
      <c r="B138" s="55"/>
      <c r="C138" s="55"/>
      <c r="D138" s="55"/>
      <c r="E138" s="55"/>
      <c r="F138" s="55"/>
      <c r="G138" s="55"/>
      <c r="H138" s="55"/>
      <c r="I138" s="86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</row>
    <row r="139">
      <c r="A139" s="55"/>
      <c r="B139" s="55"/>
      <c r="C139" s="55"/>
      <c r="D139" s="55"/>
      <c r="E139" s="55"/>
      <c r="F139" s="55"/>
      <c r="G139" s="55"/>
      <c r="H139" s="55"/>
      <c r="I139" s="86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</row>
    <row r="140">
      <c r="A140" s="55"/>
      <c r="B140" s="55"/>
      <c r="C140" s="55"/>
      <c r="D140" s="55"/>
      <c r="E140" s="55"/>
      <c r="F140" s="55"/>
      <c r="G140" s="55"/>
      <c r="H140" s="55"/>
      <c r="I140" s="86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</row>
    <row r="141">
      <c r="A141" s="55"/>
      <c r="B141" s="55"/>
      <c r="C141" s="55"/>
      <c r="D141" s="55"/>
      <c r="E141" s="55"/>
      <c r="F141" s="55"/>
      <c r="G141" s="55"/>
      <c r="H141" s="55"/>
      <c r="I141" s="86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</row>
    <row r="142">
      <c r="A142" s="55"/>
      <c r="B142" s="55"/>
      <c r="C142" s="55"/>
      <c r="D142" s="55"/>
      <c r="E142" s="55"/>
      <c r="F142" s="55"/>
      <c r="G142" s="55"/>
      <c r="H142" s="55"/>
      <c r="I142" s="86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</row>
    <row r="143">
      <c r="A143" s="55"/>
      <c r="B143" s="55"/>
      <c r="C143" s="55"/>
      <c r="D143" s="55"/>
      <c r="E143" s="55"/>
      <c r="F143" s="55"/>
      <c r="G143" s="55"/>
      <c r="H143" s="55"/>
      <c r="I143" s="86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</row>
    <row r="144">
      <c r="A144" s="55"/>
      <c r="B144" s="55"/>
      <c r="C144" s="55"/>
      <c r="D144" s="55"/>
      <c r="E144" s="55"/>
      <c r="F144" s="55"/>
      <c r="G144" s="55"/>
      <c r="H144" s="55"/>
      <c r="I144" s="86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</row>
    <row r="145">
      <c r="A145" s="55"/>
      <c r="B145" s="55"/>
      <c r="C145" s="55"/>
      <c r="D145" s="55"/>
      <c r="E145" s="55"/>
      <c r="F145" s="55"/>
      <c r="G145" s="55"/>
      <c r="H145" s="55"/>
      <c r="I145" s="86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</row>
    <row r="146">
      <c r="A146" s="55"/>
      <c r="B146" s="55"/>
      <c r="C146" s="55"/>
      <c r="D146" s="55"/>
      <c r="E146" s="55"/>
      <c r="F146" s="55"/>
      <c r="G146" s="55"/>
      <c r="H146" s="55"/>
      <c r="I146" s="86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</row>
    <row r="147">
      <c r="A147" s="55"/>
      <c r="B147" s="55"/>
      <c r="C147" s="55"/>
      <c r="D147" s="55"/>
      <c r="E147" s="55"/>
      <c r="F147" s="55"/>
      <c r="G147" s="55"/>
      <c r="H147" s="55"/>
      <c r="I147" s="86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</row>
    <row r="148">
      <c r="A148" s="55"/>
      <c r="B148" s="55"/>
      <c r="C148" s="55"/>
      <c r="D148" s="55"/>
      <c r="E148" s="55"/>
      <c r="F148" s="55"/>
      <c r="G148" s="55"/>
      <c r="H148" s="55"/>
      <c r="I148" s="86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</row>
    <row r="149">
      <c r="A149" s="55"/>
      <c r="B149" s="55"/>
      <c r="C149" s="55"/>
      <c r="D149" s="55"/>
      <c r="E149" s="55"/>
      <c r="F149" s="55"/>
      <c r="G149" s="55"/>
      <c r="H149" s="55"/>
      <c r="I149" s="86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</row>
    <row r="150">
      <c r="A150" s="55"/>
      <c r="B150" s="55"/>
      <c r="C150" s="55"/>
      <c r="D150" s="55"/>
      <c r="E150" s="55"/>
      <c r="F150" s="55"/>
      <c r="G150" s="55"/>
      <c r="H150" s="55"/>
      <c r="I150" s="86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</row>
    <row r="151">
      <c r="A151" s="55"/>
      <c r="B151" s="55"/>
      <c r="C151" s="55"/>
      <c r="D151" s="55"/>
      <c r="E151" s="55"/>
      <c r="F151" s="55"/>
      <c r="G151" s="55"/>
      <c r="H151" s="55"/>
      <c r="I151" s="86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</row>
    <row r="152">
      <c r="A152" s="55"/>
      <c r="B152" s="55"/>
      <c r="C152" s="55"/>
      <c r="D152" s="55"/>
      <c r="E152" s="55"/>
      <c r="F152" s="55"/>
      <c r="G152" s="55"/>
      <c r="H152" s="55"/>
      <c r="I152" s="86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</row>
    <row r="153">
      <c r="A153" s="55"/>
      <c r="B153" s="55"/>
      <c r="C153" s="55"/>
      <c r="D153" s="55"/>
      <c r="E153" s="55"/>
      <c r="F153" s="55"/>
      <c r="G153" s="55"/>
      <c r="H153" s="55"/>
      <c r="I153" s="86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</row>
    <row r="154">
      <c r="A154" s="55"/>
      <c r="B154" s="55"/>
      <c r="C154" s="55"/>
      <c r="D154" s="55"/>
      <c r="E154" s="55"/>
      <c r="F154" s="55"/>
      <c r="G154" s="55"/>
      <c r="H154" s="55"/>
      <c r="I154" s="86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</row>
    <row r="155">
      <c r="A155" s="55"/>
      <c r="B155" s="55"/>
      <c r="C155" s="55"/>
      <c r="D155" s="55"/>
      <c r="E155" s="55"/>
      <c r="F155" s="55"/>
      <c r="G155" s="55"/>
      <c r="H155" s="55"/>
      <c r="I155" s="86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</row>
    <row r="156">
      <c r="A156" s="55"/>
      <c r="B156" s="55"/>
      <c r="C156" s="55"/>
      <c r="D156" s="55"/>
      <c r="E156" s="55"/>
      <c r="F156" s="55"/>
      <c r="G156" s="55"/>
      <c r="H156" s="55"/>
      <c r="I156" s="86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</row>
    <row r="157">
      <c r="A157" s="55"/>
      <c r="B157" s="55"/>
      <c r="C157" s="55"/>
      <c r="D157" s="55"/>
      <c r="E157" s="55"/>
      <c r="F157" s="55"/>
      <c r="G157" s="55"/>
      <c r="H157" s="55"/>
      <c r="I157" s="86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</row>
    <row r="158">
      <c r="A158" s="55"/>
      <c r="B158" s="55"/>
      <c r="C158" s="55"/>
      <c r="D158" s="55"/>
      <c r="E158" s="55"/>
      <c r="F158" s="55"/>
      <c r="G158" s="55"/>
      <c r="H158" s="55"/>
      <c r="I158" s="86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</row>
    <row r="159">
      <c r="A159" s="55"/>
      <c r="B159" s="55"/>
      <c r="C159" s="55"/>
      <c r="D159" s="55"/>
      <c r="E159" s="55"/>
      <c r="F159" s="55"/>
      <c r="G159" s="55"/>
      <c r="H159" s="55"/>
      <c r="I159" s="86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</row>
    <row r="160">
      <c r="A160" s="55"/>
      <c r="B160" s="55"/>
      <c r="C160" s="55"/>
      <c r="D160" s="55"/>
      <c r="E160" s="55"/>
      <c r="F160" s="55"/>
      <c r="G160" s="55"/>
      <c r="H160" s="55"/>
      <c r="I160" s="86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</row>
    <row r="161">
      <c r="A161" s="55"/>
      <c r="B161" s="55"/>
      <c r="C161" s="55"/>
      <c r="D161" s="55"/>
      <c r="E161" s="55"/>
      <c r="F161" s="55"/>
      <c r="G161" s="55"/>
      <c r="H161" s="55"/>
      <c r="I161" s="86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</row>
    <row r="162">
      <c r="A162" s="55"/>
      <c r="B162" s="55"/>
      <c r="C162" s="55"/>
      <c r="D162" s="55"/>
      <c r="E162" s="55"/>
      <c r="F162" s="55"/>
      <c r="G162" s="55"/>
      <c r="H162" s="55"/>
      <c r="I162" s="86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</row>
    <row r="163">
      <c r="A163" s="55"/>
      <c r="B163" s="55"/>
      <c r="C163" s="55"/>
      <c r="D163" s="55"/>
      <c r="E163" s="55"/>
      <c r="F163" s="55"/>
      <c r="G163" s="55"/>
      <c r="H163" s="55"/>
      <c r="I163" s="86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</row>
    <row r="164">
      <c r="A164" s="55"/>
      <c r="B164" s="55"/>
      <c r="C164" s="55"/>
      <c r="D164" s="55"/>
      <c r="E164" s="55"/>
      <c r="F164" s="55"/>
      <c r="G164" s="55"/>
      <c r="H164" s="55"/>
      <c r="I164" s="86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</row>
    <row r="165">
      <c r="A165" s="55"/>
      <c r="B165" s="55"/>
      <c r="C165" s="55"/>
      <c r="D165" s="55"/>
      <c r="E165" s="55"/>
      <c r="F165" s="55"/>
      <c r="G165" s="55"/>
      <c r="H165" s="55"/>
      <c r="I165" s="86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</row>
    <row r="166">
      <c r="A166" s="55"/>
      <c r="B166" s="55"/>
      <c r="C166" s="55"/>
      <c r="D166" s="55"/>
      <c r="E166" s="55"/>
      <c r="F166" s="55"/>
      <c r="G166" s="55"/>
      <c r="H166" s="55"/>
      <c r="I166" s="86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</row>
    <row r="167">
      <c r="A167" s="55"/>
      <c r="B167" s="55"/>
      <c r="C167" s="55"/>
      <c r="D167" s="55"/>
      <c r="E167" s="55"/>
      <c r="F167" s="55"/>
      <c r="G167" s="55"/>
      <c r="H167" s="55"/>
      <c r="I167" s="86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</row>
    <row r="168">
      <c r="A168" s="55"/>
      <c r="B168" s="55"/>
      <c r="C168" s="55"/>
      <c r="D168" s="55"/>
      <c r="E168" s="55"/>
      <c r="F168" s="55"/>
      <c r="G168" s="55"/>
      <c r="H168" s="55"/>
      <c r="I168" s="86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</row>
    <row r="169">
      <c r="A169" s="55"/>
      <c r="B169" s="55"/>
      <c r="C169" s="55"/>
      <c r="D169" s="55"/>
      <c r="E169" s="55"/>
      <c r="F169" s="55"/>
      <c r="G169" s="55"/>
      <c r="H169" s="55"/>
      <c r="I169" s="86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</row>
    <row r="170">
      <c r="A170" s="55"/>
      <c r="B170" s="55"/>
      <c r="C170" s="55"/>
      <c r="D170" s="55"/>
      <c r="E170" s="55"/>
      <c r="F170" s="55"/>
      <c r="G170" s="55"/>
      <c r="H170" s="55"/>
      <c r="I170" s="86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</row>
    <row r="171">
      <c r="A171" s="55"/>
      <c r="B171" s="55"/>
      <c r="C171" s="55"/>
      <c r="D171" s="55"/>
      <c r="E171" s="55"/>
      <c r="F171" s="55"/>
      <c r="G171" s="55"/>
      <c r="H171" s="55"/>
      <c r="I171" s="86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</row>
    <row r="172">
      <c r="A172" s="55"/>
      <c r="B172" s="55"/>
      <c r="C172" s="55"/>
      <c r="D172" s="55"/>
      <c r="E172" s="55"/>
      <c r="F172" s="55"/>
      <c r="G172" s="55"/>
      <c r="H172" s="55"/>
      <c r="I172" s="86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</row>
    <row r="173">
      <c r="A173" s="55"/>
      <c r="B173" s="55"/>
      <c r="C173" s="55"/>
      <c r="D173" s="55"/>
      <c r="E173" s="55"/>
      <c r="F173" s="55"/>
      <c r="G173" s="55"/>
      <c r="H173" s="55"/>
      <c r="I173" s="86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</row>
    <row r="174">
      <c r="A174" s="55"/>
      <c r="B174" s="55"/>
      <c r="C174" s="55"/>
      <c r="D174" s="55"/>
      <c r="E174" s="55"/>
      <c r="F174" s="55"/>
      <c r="G174" s="55"/>
      <c r="H174" s="55"/>
      <c r="I174" s="86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</row>
    <row r="175">
      <c r="A175" s="55"/>
      <c r="B175" s="55"/>
      <c r="C175" s="55"/>
      <c r="D175" s="55"/>
      <c r="E175" s="55"/>
      <c r="F175" s="55"/>
      <c r="G175" s="55"/>
      <c r="H175" s="55"/>
      <c r="I175" s="86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</row>
    <row r="176">
      <c r="A176" s="55"/>
      <c r="B176" s="55"/>
      <c r="C176" s="55"/>
      <c r="D176" s="55"/>
      <c r="E176" s="55"/>
      <c r="F176" s="55"/>
      <c r="G176" s="55"/>
      <c r="H176" s="55"/>
      <c r="I176" s="86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</row>
    <row r="177">
      <c r="A177" s="55"/>
      <c r="B177" s="55"/>
      <c r="C177" s="55"/>
      <c r="D177" s="55"/>
      <c r="E177" s="55"/>
      <c r="F177" s="55"/>
      <c r="G177" s="55"/>
      <c r="H177" s="55"/>
      <c r="I177" s="86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</row>
    <row r="178">
      <c r="A178" s="55"/>
      <c r="B178" s="55"/>
      <c r="C178" s="55"/>
      <c r="D178" s="55"/>
      <c r="E178" s="55"/>
      <c r="F178" s="55"/>
      <c r="G178" s="55"/>
      <c r="H178" s="55"/>
      <c r="I178" s="86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</row>
    <row r="179">
      <c r="A179" s="55"/>
      <c r="B179" s="55"/>
      <c r="C179" s="55"/>
      <c r="D179" s="55"/>
      <c r="E179" s="55"/>
      <c r="F179" s="55"/>
      <c r="G179" s="55"/>
      <c r="H179" s="55"/>
      <c r="I179" s="86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</row>
    <row r="180">
      <c r="A180" s="55"/>
      <c r="B180" s="55"/>
      <c r="C180" s="55"/>
      <c r="D180" s="55"/>
      <c r="E180" s="55"/>
      <c r="F180" s="55"/>
      <c r="G180" s="55"/>
      <c r="H180" s="55"/>
      <c r="I180" s="86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</row>
    <row r="181">
      <c r="A181" s="55"/>
      <c r="B181" s="55"/>
      <c r="C181" s="55"/>
      <c r="D181" s="55"/>
      <c r="E181" s="55"/>
      <c r="F181" s="55"/>
      <c r="G181" s="55"/>
      <c r="H181" s="55"/>
      <c r="I181" s="86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</row>
    <row r="182">
      <c r="A182" s="55"/>
      <c r="B182" s="55"/>
      <c r="C182" s="55"/>
      <c r="D182" s="55"/>
      <c r="E182" s="55"/>
      <c r="F182" s="55"/>
      <c r="G182" s="55"/>
      <c r="H182" s="55"/>
      <c r="I182" s="86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</row>
    <row r="183">
      <c r="A183" s="55"/>
      <c r="B183" s="55"/>
      <c r="C183" s="55"/>
      <c r="D183" s="55"/>
      <c r="E183" s="55"/>
      <c r="F183" s="55"/>
      <c r="G183" s="55"/>
      <c r="H183" s="55"/>
      <c r="I183" s="86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</row>
    <row r="184">
      <c r="A184" s="55"/>
      <c r="B184" s="55"/>
      <c r="C184" s="55"/>
      <c r="D184" s="55"/>
      <c r="E184" s="55"/>
      <c r="F184" s="55"/>
      <c r="G184" s="55"/>
      <c r="H184" s="55"/>
      <c r="I184" s="86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</row>
    <row r="185">
      <c r="A185" s="55"/>
      <c r="B185" s="55"/>
      <c r="C185" s="55"/>
      <c r="D185" s="55"/>
      <c r="E185" s="55"/>
      <c r="F185" s="55"/>
      <c r="G185" s="55"/>
      <c r="H185" s="55"/>
      <c r="I185" s="86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</row>
    <row r="186">
      <c r="A186" s="55"/>
      <c r="B186" s="55"/>
      <c r="C186" s="55"/>
      <c r="D186" s="55"/>
      <c r="E186" s="55"/>
      <c r="F186" s="55"/>
      <c r="G186" s="55"/>
      <c r="H186" s="55"/>
      <c r="I186" s="86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</row>
    <row r="187">
      <c r="A187" s="55"/>
      <c r="B187" s="55"/>
      <c r="C187" s="55"/>
      <c r="D187" s="55"/>
      <c r="E187" s="55"/>
      <c r="F187" s="55"/>
      <c r="G187" s="55"/>
      <c r="H187" s="55"/>
      <c r="I187" s="86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</row>
    <row r="188">
      <c r="A188" s="55"/>
      <c r="B188" s="55"/>
      <c r="C188" s="55"/>
      <c r="D188" s="55"/>
      <c r="E188" s="55"/>
      <c r="F188" s="55"/>
      <c r="G188" s="55"/>
      <c r="H188" s="55"/>
      <c r="I188" s="86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</row>
    <row r="189">
      <c r="A189" s="55"/>
      <c r="B189" s="55"/>
      <c r="C189" s="55"/>
      <c r="D189" s="55"/>
      <c r="E189" s="55"/>
      <c r="F189" s="55"/>
      <c r="G189" s="55"/>
      <c r="H189" s="55"/>
      <c r="I189" s="86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</row>
    <row r="190">
      <c r="A190" s="55"/>
      <c r="B190" s="55"/>
      <c r="C190" s="55"/>
      <c r="D190" s="55"/>
      <c r="E190" s="55"/>
      <c r="F190" s="55"/>
      <c r="G190" s="55"/>
      <c r="H190" s="55"/>
      <c r="I190" s="86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</row>
    <row r="191">
      <c r="A191" s="55"/>
      <c r="B191" s="55"/>
      <c r="C191" s="55"/>
      <c r="D191" s="55"/>
      <c r="E191" s="55"/>
      <c r="F191" s="55"/>
      <c r="G191" s="55"/>
      <c r="H191" s="55"/>
      <c r="I191" s="86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</row>
    <row r="192">
      <c r="A192" s="55"/>
      <c r="B192" s="55"/>
      <c r="C192" s="55"/>
      <c r="D192" s="55"/>
      <c r="E192" s="55"/>
      <c r="F192" s="55"/>
      <c r="G192" s="55"/>
      <c r="H192" s="55"/>
      <c r="I192" s="86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</row>
    <row r="193">
      <c r="A193" s="55"/>
      <c r="B193" s="55"/>
      <c r="C193" s="55"/>
      <c r="D193" s="55"/>
      <c r="E193" s="55"/>
      <c r="F193" s="55"/>
      <c r="G193" s="55"/>
      <c r="H193" s="55"/>
      <c r="I193" s="86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</row>
    <row r="194">
      <c r="A194" s="55"/>
      <c r="B194" s="55"/>
      <c r="C194" s="55"/>
      <c r="D194" s="55"/>
      <c r="E194" s="55"/>
      <c r="F194" s="55"/>
      <c r="G194" s="55"/>
      <c r="H194" s="55"/>
      <c r="I194" s="86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</row>
    <row r="195">
      <c r="A195" s="55"/>
      <c r="B195" s="55"/>
      <c r="C195" s="55"/>
      <c r="D195" s="55"/>
      <c r="E195" s="55"/>
      <c r="F195" s="55"/>
      <c r="G195" s="55"/>
      <c r="H195" s="55"/>
      <c r="I195" s="86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</row>
    <row r="196">
      <c r="A196" s="55"/>
      <c r="B196" s="55"/>
      <c r="C196" s="55"/>
      <c r="D196" s="55"/>
      <c r="E196" s="55"/>
      <c r="F196" s="55"/>
      <c r="G196" s="55"/>
      <c r="H196" s="55"/>
      <c r="I196" s="86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</row>
    <row r="197">
      <c r="A197" s="55"/>
      <c r="B197" s="55"/>
      <c r="C197" s="55"/>
      <c r="D197" s="55"/>
      <c r="E197" s="55"/>
      <c r="F197" s="55"/>
      <c r="G197" s="55"/>
      <c r="H197" s="55"/>
      <c r="I197" s="86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</row>
    <row r="198">
      <c r="A198" s="55"/>
      <c r="B198" s="55"/>
      <c r="C198" s="55"/>
      <c r="D198" s="55"/>
      <c r="E198" s="55"/>
      <c r="F198" s="55"/>
      <c r="G198" s="55"/>
      <c r="H198" s="55"/>
      <c r="I198" s="86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</row>
    <row r="199">
      <c r="A199" s="55"/>
      <c r="B199" s="55"/>
      <c r="C199" s="55"/>
      <c r="D199" s="55"/>
      <c r="E199" s="55"/>
      <c r="F199" s="55"/>
      <c r="G199" s="55"/>
      <c r="H199" s="55"/>
      <c r="I199" s="86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</row>
    <row r="200">
      <c r="A200" s="55"/>
      <c r="B200" s="55"/>
      <c r="C200" s="55"/>
      <c r="D200" s="55"/>
      <c r="E200" s="55"/>
      <c r="F200" s="55"/>
      <c r="G200" s="55"/>
      <c r="H200" s="55"/>
      <c r="I200" s="86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</row>
    <row r="201">
      <c r="A201" s="55"/>
      <c r="B201" s="55"/>
      <c r="C201" s="55"/>
      <c r="D201" s="55"/>
      <c r="E201" s="55"/>
      <c r="F201" s="55"/>
      <c r="G201" s="55"/>
      <c r="H201" s="55"/>
      <c r="I201" s="86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</row>
    <row r="202">
      <c r="A202" s="55"/>
      <c r="B202" s="55"/>
      <c r="C202" s="55"/>
      <c r="D202" s="55"/>
      <c r="E202" s="55"/>
      <c r="F202" s="55"/>
      <c r="G202" s="55"/>
      <c r="H202" s="55"/>
      <c r="I202" s="86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</row>
    <row r="203">
      <c r="A203" s="55"/>
      <c r="B203" s="55"/>
      <c r="C203" s="55"/>
      <c r="D203" s="55"/>
      <c r="E203" s="55"/>
      <c r="F203" s="55"/>
      <c r="G203" s="55"/>
      <c r="H203" s="55"/>
      <c r="I203" s="86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</row>
    <row r="204">
      <c r="A204" s="55"/>
      <c r="B204" s="55"/>
      <c r="C204" s="55"/>
      <c r="D204" s="55"/>
      <c r="E204" s="55"/>
      <c r="F204" s="55"/>
      <c r="G204" s="55"/>
      <c r="H204" s="55"/>
      <c r="I204" s="86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</row>
    <row r="205">
      <c r="A205" s="55"/>
      <c r="B205" s="55"/>
      <c r="C205" s="55"/>
      <c r="D205" s="55"/>
      <c r="E205" s="55"/>
      <c r="F205" s="55"/>
      <c r="G205" s="55"/>
      <c r="H205" s="55"/>
      <c r="I205" s="86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</row>
    <row r="206">
      <c r="A206" s="55"/>
      <c r="B206" s="55"/>
      <c r="C206" s="55"/>
      <c r="D206" s="55"/>
      <c r="E206" s="55"/>
      <c r="F206" s="55"/>
      <c r="G206" s="55"/>
      <c r="H206" s="55"/>
      <c r="I206" s="86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</row>
    <row r="207">
      <c r="A207" s="55"/>
      <c r="B207" s="55"/>
      <c r="C207" s="55"/>
      <c r="D207" s="55"/>
      <c r="E207" s="55"/>
      <c r="F207" s="55"/>
      <c r="G207" s="55"/>
      <c r="H207" s="55"/>
      <c r="I207" s="86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</row>
    <row r="208">
      <c r="A208" s="55"/>
      <c r="B208" s="55"/>
      <c r="C208" s="55"/>
      <c r="D208" s="55"/>
      <c r="E208" s="55"/>
      <c r="F208" s="55"/>
      <c r="G208" s="55"/>
      <c r="H208" s="55"/>
      <c r="I208" s="86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</row>
    <row r="209">
      <c r="A209" s="55"/>
      <c r="B209" s="55"/>
      <c r="C209" s="55"/>
      <c r="D209" s="55"/>
      <c r="E209" s="55"/>
      <c r="F209" s="55"/>
      <c r="G209" s="55"/>
      <c r="H209" s="55"/>
      <c r="I209" s="86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</row>
    <row r="210">
      <c r="A210" s="55"/>
      <c r="B210" s="55"/>
      <c r="C210" s="55"/>
      <c r="D210" s="55"/>
      <c r="E210" s="55"/>
      <c r="F210" s="55"/>
      <c r="G210" s="55"/>
      <c r="H210" s="55"/>
      <c r="I210" s="86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</row>
    <row r="211">
      <c r="A211" s="55"/>
      <c r="B211" s="55"/>
      <c r="C211" s="55"/>
      <c r="D211" s="55"/>
      <c r="E211" s="55"/>
      <c r="F211" s="55"/>
      <c r="G211" s="55"/>
      <c r="H211" s="55"/>
      <c r="I211" s="86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</row>
    <row r="212">
      <c r="A212" s="55"/>
      <c r="B212" s="55"/>
      <c r="C212" s="55"/>
      <c r="D212" s="55"/>
      <c r="E212" s="55"/>
      <c r="F212" s="55"/>
      <c r="G212" s="55"/>
      <c r="H212" s="55"/>
      <c r="I212" s="86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</row>
    <row r="213">
      <c r="A213" s="55"/>
      <c r="B213" s="55"/>
      <c r="C213" s="55"/>
      <c r="D213" s="55"/>
      <c r="E213" s="55"/>
      <c r="F213" s="55"/>
      <c r="G213" s="55"/>
      <c r="H213" s="55"/>
      <c r="I213" s="86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</row>
    <row r="214">
      <c r="A214" s="55"/>
      <c r="B214" s="55"/>
      <c r="C214" s="55"/>
      <c r="D214" s="55"/>
      <c r="E214" s="55"/>
      <c r="F214" s="55"/>
      <c r="G214" s="55"/>
      <c r="H214" s="55"/>
      <c r="I214" s="86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</row>
    <row r="215">
      <c r="A215" s="55"/>
      <c r="B215" s="55"/>
      <c r="C215" s="55"/>
      <c r="D215" s="55"/>
      <c r="E215" s="55"/>
      <c r="F215" s="55"/>
      <c r="G215" s="55"/>
      <c r="H215" s="55"/>
      <c r="I215" s="86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</row>
    <row r="216">
      <c r="A216" s="55"/>
      <c r="B216" s="55"/>
      <c r="C216" s="55"/>
      <c r="D216" s="55"/>
      <c r="E216" s="55"/>
      <c r="F216" s="55"/>
      <c r="G216" s="55"/>
      <c r="H216" s="55"/>
      <c r="I216" s="86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</row>
    <row r="217">
      <c r="A217" s="55"/>
      <c r="B217" s="55"/>
      <c r="C217" s="55"/>
      <c r="D217" s="55"/>
      <c r="E217" s="55"/>
      <c r="F217" s="55"/>
      <c r="G217" s="55"/>
      <c r="H217" s="55"/>
      <c r="I217" s="86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</row>
    <row r="218">
      <c r="A218" s="55"/>
      <c r="B218" s="55"/>
      <c r="C218" s="55"/>
      <c r="D218" s="55"/>
      <c r="E218" s="55"/>
      <c r="F218" s="55"/>
      <c r="G218" s="55"/>
      <c r="H218" s="55"/>
      <c r="I218" s="86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</row>
    <row r="219">
      <c r="A219" s="55"/>
      <c r="B219" s="55"/>
      <c r="C219" s="55"/>
      <c r="D219" s="55"/>
      <c r="E219" s="55"/>
      <c r="F219" s="55"/>
      <c r="G219" s="55"/>
      <c r="H219" s="55"/>
      <c r="I219" s="86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</row>
    <row r="220">
      <c r="A220" s="55"/>
      <c r="B220" s="55"/>
      <c r="C220" s="55"/>
      <c r="D220" s="55"/>
      <c r="E220" s="55"/>
      <c r="F220" s="55"/>
      <c r="G220" s="55"/>
      <c r="H220" s="55"/>
      <c r="I220" s="86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</row>
    <row r="221">
      <c r="A221" s="55"/>
      <c r="B221" s="55"/>
      <c r="C221" s="55"/>
      <c r="D221" s="55"/>
      <c r="E221" s="55"/>
      <c r="F221" s="55"/>
      <c r="G221" s="55"/>
      <c r="H221" s="55"/>
      <c r="I221" s="86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</row>
    <row r="222">
      <c r="A222" s="55"/>
      <c r="B222" s="55"/>
      <c r="C222" s="55"/>
      <c r="D222" s="55"/>
      <c r="E222" s="55"/>
      <c r="F222" s="55"/>
      <c r="G222" s="55"/>
      <c r="H222" s="55"/>
      <c r="I222" s="86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</row>
    <row r="223">
      <c r="A223" s="55"/>
      <c r="B223" s="55"/>
      <c r="C223" s="55"/>
      <c r="D223" s="55"/>
      <c r="E223" s="55"/>
      <c r="F223" s="55"/>
      <c r="G223" s="55"/>
      <c r="H223" s="55"/>
      <c r="I223" s="86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</row>
    <row r="224">
      <c r="A224" s="55"/>
      <c r="B224" s="55"/>
      <c r="C224" s="55"/>
      <c r="D224" s="55"/>
      <c r="E224" s="55"/>
      <c r="F224" s="55"/>
      <c r="G224" s="55"/>
      <c r="H224" s="55"/>
      <c r="I224" s="86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</row>
    <row r="225">
      <c r="A225" s="55"/>
      <c r="B225" s="55"/>
      <c r="C225" s="55"/>
      <c r="D225" s="55"/>
      <c r="E225" s="55"/>
      <c r="F225" s="55"/>
      <c r="G225" s="55"/>
      <c r="H225" s="55"/>
      <c r="I225" s="86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</row>
    <row r="226">
      <c r="A226" s="55"/>
      <c r="B226" s="55"/>
      <c r="C226" s="55"/>
      <c r="D226" s="55"/>
      <c r="E226" s="55"/>
      <c r="F226" s="55"/>
      <c r="G226" s="55"/>
      <c r="H226" s="55"/>
      <c r="I226" s="86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</row>
    <row r="227">
      <c r="A227" s="55"/>
      <c r="B227" s="55"/>
      <c r="C227" s="55"/>
      <c r="D227" s="55"/>
      <c r="E227" s="55"/>
      <c r="F227" s="55"/>
      <c r="G227" s="55"/>
      <c r="H227" s="55"/>
      <c r="I227" s="86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</row>
    <row r="228">
      <c r="A228" s="55"/>
      <c r="B228" s="55"/>
      <c r="C228" s="55"/>
      <c r="D228" s="55"/>
      <c r="E228" s="55"/>
      <c r="F228" s="55"/>
      <c r="G228" s="55"/>
      <c r="H228" s="55"/>
      <c r="I228" s="86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</row>
    <row r="229">
      <c r="A229" s="55"/>
      <c r="B229" s="55"/>
      <c r="C229" s="55"/>
      <c r="D229" s="55"/>
      <c r="E229" s="55"/>
      <c r="F229" s="55"/>
      <c r="G229" s="55"/>
      <c r="H229" s="55"/>
      <c r="I229" s="86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</row>
    <row r="230">
      <c r="A230" s="55"/>
      <c r="B230" s="55"/>
      <c r="C230" s="55"/>
      <c r="D230" s="55"/>
      <c r="E230" s="55"/>
      <c r="F230" s="55"/>
      <c r="G230" s="55"/>
      <c r="H230" s="55"/>
      <c r="I230" s="86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</row>
    <row r="231">
      <c r="A231" s="55"/>
      <c r="B231" s="55"/>
      <c r="C231" s="55"/>
      <c r="D231" s="55"/>
      <c r="E231" s="55"/>
      <c r="F231" s="55"/>
      <c r="G231" s="55"/>
      <c r="H231" s="55"/>
      <c r="I231" s="86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</row>
    <row r="232">
      <c r="A232" s="55"/>
      <c r="B232" s="55"/>
      <c r="C232" s="55"/>
      <c r="D232" s="55"/>
      <c r="E232" s="55"/>
      <c r="F232" s="55"/>
      <c r="G232" s="55"/>
      <c r="H232" s="55"/>
      <c r="I232" s="86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</row>
    <row r="233">
      <c r="A233" s="55"/>
      <c r="B233" s="55"/>
      <c r="C233" s="55"/>
      <c r="D233" s="55"/>
      <c r="E233" s="55"/>
      <c r="F233" s="55"/>
      <c r="G233" s="55"/>
      <c r="H233" s="55"/>
      <c r="I233" s="86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</row>
    <row r="234">
      <c r="A234" s="55"/>
      <c r="B234" s="55"/>
      <c r="C234" s="55"/>
      <c r="D234" s="55"/>
      <c r="E234" s="55"/>
      <c r="F234" s="55"/>
      <c r="G234" s="55"/>
      <c r="H234" s="55"/>
      <c r="I234" s="86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</row>
    <row r="235">
      <c r="A235" s="55"/>
      <c r="B235" s="55"/>
      <c r="C235" s="55"/>
      <c r="D235" s="55"/>
      <c r="E235" s="55"/>
      <c r="F235" s="55"/>
      <c r="G235" s="55"/>
      <c r="H235" s="55"/>
      <c r="I235" s="86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</row>
    <row r="236">
      <c r="A236" s="55"/>
      <c r="B236" s="55"/>
      <c r="C236" s="55"/>
      <c r="D236" s="55"/>
      <c r="E236" s="55"/>
      <c r="F236" s="55"/>
      <c r="G236" s="55"/>
      <c r="H236" s="55"/>
      <c r="I236" s="86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</row>
    <row r="237">
      <c r="A237" s="55"/>
      <c r="B237" s="55"/>
      <c r="C237" s="55"/>
      <c r="D237" s="55"/>
      <c r="E237" s="55"/>
      <c r="F237" s="55"/>
      <c r="G237" s="55"/>
      <c r="H237" s="55"/>
      <c r="I237" s="86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</row>
    <row r="238">
      <c r="A238" s="55"/>
      <c r="B238" s="55"/>
      <c r="C238" s="55"/>
      <c r="D238" s="55"/>
      <c r="E238" s="55"/>
      <c r="F238" s="55"/>
      <c r="G238" s="55"/>
      <c r="H238" s="55"/>
      <c r="I238" s="86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</row>
    <row r="239">
      <c r="A239" s="55"/>
      <c r="B239" s="55"/>
      <c r="C239" s="55"/>
      <c r="D239" s="55"/>
      <c r="E239" s="55"/>
      <c r="F239" s="55"/>
      <c r="G239" s="55"/>
      <c r="H239" s="55"/>
      <c r="I239" s="86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</row>
    <row r="240">
      <c r="A240" s="55"/>
      <c r="B240" s="55"/>
      <c r="C240" s="55"/>
      <c r="D240" s="55"/>
      <c r="E240" s="55"/>
      <c r="F240" s="55"/>
      <c r="G240" s="55"/>
      <c r="H240" s="55"/>
      <c r="I240" s="86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</row>
    <row r="241">
      <c r="A241" s="55"/>
      <c r="B241" s="55"/>
      <c r="C241" s="55"/>
      <c r="D241" s="55"/>
      <c r="E241" s="55"/>
      <c r="F241" s="55"/>
      <c r="G241" s="55"/>
      <c r="H241" s="55"/>
      <c r="I241" s="86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</row>
    <row r="242">
      <c r="A242" s="55"/>
      <c r="B242" s="55"/>
      <c r="C242" s="55"/>
      <c r="D242" s="55"/>
      <c r="E242" s="55"/>
      <c r="F242" s="55"/>
      <c r="G242" s="55"/>
      <c r="H242" s="55"/>
      <c r="I242" s="86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</row>
    <row r="243">
      <c r="A243" s="55"/>
      <c r="B243" s="55"/>
      <c r="C243" s="55"/>
      <c r="D243" s="55"/>
      <c r="E243" s="55"/>
      <c r="F243" s="55"/>
      <c r="G243" s="55"/>
      <c r="H243" s="55"/>
      <c r="I243" s="86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</row>
    <row r="244">
      <c r="A244" s="55"/>
      <c r="B244" s="55"/>
      <c r="C244" s="55"/>
      <c r="D244" s="55"/>
      <c r="E244" s="55"/>
      <c r="F244" s="55"/>
      <c r="G244" s="55"/>
      <c r="H244" s="55"/>
      <c r="I244" s="86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</row>
    <row r="245">
      <c r="A245" s="55"/>
      <c r="B245" s="55"/>
      <c r="C245" s="55"/>
      <c r="D245" s="55"/>
      <c r="E245" s="55"/>
      <c r="F245" s="55"/>
      <c r="G245" s="55"/>
      <c r="H245" s="55"/>
      <c r="I245" s="86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</row>
    <row r="246">
      <c r="A246" s="55"/>
      <c r="B246" s="55"/>
      <c r="C246" s="55"/>
      <c r="D246" s="55"/>
      <c r="E246" s="55"/>
      <c r="F246" s="55"/>
      <c r="G246" s="55"/>
      <c r="H246" s="55"/>
      <c r="I246" s="86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</row>
    <row r="247">
      <c r="A247" s="55"/>
      <c r="B247" s="55"/>
      <c r="C247" s="55"/>
      <c r="D247" s="55"/>
      <c r="E247" s="55"/>
      <c r="F247" s="55"/>
      <c r="G247" s="55"/>
      <c r="H247" s="55"/>
      <c r="I247" s="86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</row>
    <row r="248">
      <c r="A248" s="55"/>
      <c r="B248" s="55"/>
      <c r="C248" s="55"/>
      <c r="D248" s="55"/>
      <c r="E248" s="55"/>
      <c r="F248" s="55"/>
      <c r="G248" s="55"/>
      <c r="H248" s="55"/>
      <c r="I248" s="86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</row>
    <row r="249">
      <c r="A249" s="55"/>
      <c r="B249" s="55"/>
      <c r="C249" s="55"/>
      <c r="D249" s="55"/>
      <c r="E249" s="55"/>
      <c r="F249" s="55"/>
      <c r="G249" s="55"/>
      <c r="H249" s="55"/>
      <c r="I249" s="86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</row>
    <row r="250">
      <c r="A250" s="55"/>
      <c r="B250" s="55"/>
      <c r="C250" s="55"/>
      <c r="D250" s="55"/>
      <c r="E250" s="55"/>
      <c r="F250" s="55"/>
      <c r="G250" s="55"/>
      <c r="H250" s="55"/>
      <c r="I250" s="86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</row>
    <row r="251">
      <c r="A251" s="55"/>
      <c r="B251" s="55"/>
      <c r="C251" s="55"/>
      <c r="D251" s="55"/>
      <c r="E251" s="55"/>
      <c r="F251" s="55"/>
      <c r="G251" s="55"/>
      <c r="H251" s="55"/>
      <c r="I251" s="86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</row>
    <row r="252">
      <c r="A252" s="55"/>
      <c r="B252" s="55"/>
      <c r="C252" s="55"/>
      <c r="D252" s="55"/>
      <c r="E252" s="55"/>
      <c r="F252" s="55"/>
      <c r="G252" s="55"/>
      <c r="H252" s="55"/>
      <c r="I252" s="86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</row>
    <row r="253">
      <c r="A253" s="55"/>
      <c r="B253" s="55"/>
      <c r="C253" s="55"/>
      <c r="D253" s="55"/>
      <c r="E253" s="55"/>
      <c r="F253" s="55"/>
      <c r="G253" s="55"/>
      <c r="H253" s="55"/>
      <c r="I253" s="86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</row>
    <row r="254">
      <c r="A254" s="55"/>
      <c r="B254" s="55"/>
      <c r="C254" s="55"/>
      <c r="D254" s="55"/>
      <c r="E254" s="55"/>
      <c r="F254" s="55"/>
      <c r="G254" s="55"/>
      <c r="H254" s="55"/>
      <c r="I254" s="86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</row>
    <row r="255">
      <c r="A255" s="55"/>
      <c r="B255" s="55"/>
      <c r="C255" s="55"/>
      <c r="D255" s="55"/>
      <c r="E255" s="55"/>
      <c r="F255" s="55"/>
      <c r="G255" s="55"/>
      <c r="H255" s="55"/>
      <c r="I255" s="86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</row>
    <row r="256">
      <c r="A256" s="55"/>
      <c r="B256" s="55"/>
      <c r="C256" s="55"/>
      <c r="D256" s="55"/>
      <c r="E256" s="55"/>
      <c r="F256" s="55"/>
      <c r="G256" s="55"/>
      <c r="H256" s="55"/>
      <c r="I256" s="86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</row>
    <row r="257">
      <c r="A257" s="55"/>
      <c r="B257" s="55"/>
      <c r="C257" s="55"/>
      <c r="D257" s="55"/>
      <c r="E257" s="55"/>
      <c r="F257" s="55"/>
      <c r="G257" s="55"/>
      <c r="H257" s="55"/>
      <c r="I257" s="86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</row>
    <row r="258">
      <c r="A258" s="55"/>
      <c r="B258" s="55"/>
      <c r="C258" s="55"/>
      <c r="D258" s="55"/>
      <c r="E258" s="55"/>
      <c r="F258" s="55"/>
      <c r="G258" s="55"/>
      <c r="H258" s="55"/>
      <c r="I258" s="86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</row>
    <row r="259">
      <c r="A259" s="55"/>
      <c r="B259" s="55"/>
      <c r="C259" s="55"/>
      <c r="D259" s="55"/>
      <c r="E259" s="55"/>
      <c r="F259" s="55"/>
      <c r="G259" s="55"/>
      <c r="H259" s="55"/>
      <c r="I259" s="86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</row>
    <row r="260">
      <c r="A260" s="55"/>
      <c r="B260" s="55"/>
      <c r="C260" s="55"/>
      <c r="D260" s="55"/>
      <c r="E260" s="55"/>
      <c r="F260" s="55"/>
      <c r="G260" s="55"/>
      <c r="H260" s="55"/>
      <c r="I260" s="86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</row>
    <row r="261">
      <c r="A261" s="55"/>
      <c r="B261" s="55"/>
      <c r="C261" s="55"/>
      <c r="D261" s="55"/>
      <c r="E261" s="55"/>
      <c r="F261" s="55"/>
      <c r="G261" s="55"/>
      <c r="H261" s="55"/>
      <c r="I261" s="86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</row>
    <row r="262">
      <c r="A262" s="55"/>
      <c r="B262" s="55"/>
      <c r="C262" s="55"/>
      <c r="D262" s="55"/>
      <c r="E262" s="55"/>
      <c r="F262" s="55"/>
      <c r="G262" s="55"/>
      <c r="H262" s="55"/>
      <c r="I262" s="86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</row>
    <row r="263">
      <c r="A263" s="55"/>
      <c r="B263" s="55"/>
      <c r="C263" s="55"/>
      <c r="D263" s="55"/>
      <c r="E263" s="55"/>
      <c r="F263" s="55"/>
      <c r="G263" s="55"/>
      <c r="H263" s="55"/>
      <c r="I263" s="86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</row>
    <row r="264">
      <c r="A264" s="55"/>
      <c r="B264" s="55"/>
      <c r="C264" s="55"/>
      <c r="D264" s="55"/>
      <c r="E264" s="55"/>
      <c r="F264" s="55"/>
      <c r="G264" s="55"/>
      <c r="H264" s="55"/>
      <c r="I264" s="86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</row>
    <row r="265">
      <c r="A265" s="55"/>
      <c r="B265" s="55"/>
      <c r="C265" s="55"/>
      <c r="D265" s="55"/>
      <c r="E265" s="55"/>
      <c r="F265" s="55"/>
      <c r="G265" s="55"/>
      <c r="H265" s="55"/>
      <c r="I265" s="86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</row>
    <row r="266">
      <c r="A266" s="55"/>
      <c r="B266" s="55"/>
      <c r="C266" s="55"/>
      <c r="D266" s="55"/>
      <c r="E266" s="55"/>
      <c r="F266" s="55"/>
      <c r="G266" s="55"/>
      <c r="H266" s="55"/>
      <c r="I266" s="86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</row>
    <row r="267">
      <c r="A267" s="55"/>
      <c r="B267" s="55"/>
      <c r="C267" s="55"/>
      <c r="D267" s="55"/>
      <c r="E267" s="55"/>
      <c r="F267" s="55"/>
      <c r="G267" s="55"/>
      <c r="H267" s="55"/>
      <c r="I267" s="86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</row>
    <row r="268">
      <c r="A268" s="55"/>
      <c r="B268" s="55"/>
      <c r="C268" s="55"/>
      <c r="D268" s="55"/>
      <c r="E268" s="55"/>
      <c r="F268" s="55"/>
      <c r="G268" s="55"/>
      <c r="H268" s="55"/>
      <c r="I268" s="86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</row>
    <row r="269">
      <c r="A269" s="55"/>
      <c r="B269" s="55"/>
      <c r="C269" s="55"/>
      <c r="D269" s="55"/>
      <c r="E269" s="55"/>
      <c r="F269" s="55"/>
      <c r="G269" s="55"/>
      <c r="H269" s="55"/>
      <c r="I269" s="86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</row>
    <row r="270">
      <c r="A270" s="55"/>
      <c r="B270" s="55"/>
      <c r="C270" s="55"/>
      <c r="D270" s="55"/>
      <c r="E270" s="55"/>
      <c r="F270" s="55"/>
      <c r="G270" s="55"/>
      <c r="H270" s="55"/>
      <c r="I270" s="86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</row>
    <row r="271">
      <c r="A271" s="55"/>
      <c r="B271" s="55"/>
      <c r="C271" s="55"/>
      <c r="D271" s="55"/>
      <c r="E271" s="55"/>
      <c r="F271" s="55"/>
      <c r="G271" s="55"/>
      <c r="H271" s="55"/>
      <c r="I271" s="86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</row>
    <row r="272">
      <c r="A272" s="55"/>
      <c r="B272" s="55"/>
      <c r="C272" s="55"/>
      <c r="D272" s="55"/>
      <c r="E272" s="55"/>
      <c r="F272" s="55"/>
      <c r="G272" s="55"/>
      <c r="H272" s="55"/>
      <c r="I272" s="86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</row>
    <row r="273">
      <c r="A273" s="55"/>
      <c r="B273" s="55"/>
      <c r="C273" s="55"/>
      <c r="D273" s="55"/>
      <c r="E273" s="55"/>
      <c r="F273" s="55"/>
      <c r="G273" s="55"/>
      <c r="H273" s="55"/>
      <c r="I273" s="86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</row>
    <row r="274">
      <c r="A274" s="55"/>
      <c r="B274" s="55"/>
      <c r="C274" s="55"/>
      <c r="D274" s="55"/>
      <c r="E274" s="55"/>
      <c r="F274" s="55"/>
      <c r="G274" s="55"/>
      <c r="H274" s="55"/>
      <c r="I274" s="86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</row>
    <row r="275">
      <c r="A275" s="55"/>
      <c r="B275" s="55"/>
      <c r="C275" s="55"/>
      <c r="D275" s="55"/>
      <c r="E275" s="55"/>
      <c r="F275" s="55"/>
      <c r="G275" s="55"/>
      <c r="H275" s="55"/>
      <c r="I275" s="86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</row>
    <row r="276">
      <c r="A276" s="55"/>
      <c r="B276" s="55"/>
      <c r="C276" s="55"/>
      <c r="D276" s="55"/>
      <c r="E276" s="55"/>
      <c r="F276" s="55"/>
      <c r="G276" s="55"/>
      <c r="H276" s="55"/>
      <c r="I276" s="86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</row>
    <row r="277">
      <c r="A277" s="55"/>
      <c r="B277" s="55"/>
      <c r="C277" s="55"/>
      <c r="D277" s="55"/>
      <c r="E277" s="55"/>
      <c r="F277" s="55"/>
      <c r="G277" s="55"/>
      <c r="H277" s="55"/>
      <c r="I277" s="86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</row>
    <row r="278">
      <c r="A278" s="55"/>
      <c r="B278" s="55"/>
      <c r="C278" s="55"/>
      <c r="D278" s="55"/>
      <c r="E278" s="55"/>
      <c r="F278" s="55"/>
      <c r="G278" s="55"/>
      <c r="H278" s="55"/>
      <c r="I278" s="86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</row>
    <row r="279">
      <c r="A279" s="55"/>
      <c r="B279" s="55"/>
      <c r="C279" s="55"/>
      <c r="D279" s="55"/>
      <c r="E279" s="55"/>
      <c r="F279" s="55"/>
      <c r="G279" s="55"/>
      <c r="H279" s="55"/>
      <c r="I279" s="86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</row>
    <row r="280">
      <c r="A280" s="55"/>
      <c r="B280" s="55"/>
      <c r="C280" s="55"/>
      <c r="D280" s="55"/>
      <c r="E280" s="55"/>
      <c r="F280" s="55"/>
      <c r="G280" s="55"/>
      <c r="H280" s="55"/>
      <c r="I280" s="86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</row>
    <row r="281">
      <c r="A281" s="55"/>
      <c r="B281" s="55"/>
      <c r="C281" s="55"/>
      <c r="D281" s="55"/>
      <c r="E281" s="55"/>
      <c r="F281" s="55"/>
      <c r="G281" s="55"/>
      <c r="H281" s="55"/>
      <c r="I281" s="86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</row>
    <row r="282">
      <c r="A282" s="55"/>
      <c r="B282" s="55"/>
      <c r="C282" s="55"/>
      <c r="D282" s="55"/>
      <c r="E282" s="55"/>
      <c r="F282" s="55"/>
      <c r="G282" s="55"/>
      <c r="H282" s="55"/>
      <c r="I282" s="86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</row>
    <row r="283">
      <c r="A283" s="55"/>
      <c r="B283" s="55"/>
      <c r="C283" s="55"/>
      <c r="D283" s="55"/>
      <c r="E283" s="55"/>
      <c r="F283" s="55"/>
      <c r="G283" s="55"/>
      <c r="H283" s="55"/>
      <c r="I283" s="86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</row>
    <row r="284">
      <c r="A284" s="55"/>
      <c r="B284" s="55"/>
      <c r="C284" s="55"/>
      <c r="D284" s="55"/>
      <c r="E284" s="55"/>
      <c r="F284" s="55"/>
      <c r="G284" s="55"/>
      <c r="H284" s="55"/>
      <c r="I284" s="86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</row>
    <row r="285">
      <c r="A285" s="55"/>
      <c r="B285" s="55"/>
      <c r="C285" s="55"/>
      <c r="D285" s="55"/>
      <c r="E285" s="55"/>
      <c r="F285" s="55"/>
      <c r="G285" s="55"/>
      <c r="H285" s="55"/>
      <c r="I285" s="86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</row>
    <row r="286">
      <c r="A286" s="55"/>
      <c r="B286" s="55"/>
      <c r="C286" s="55"/>
      <c r="D286" s="55"/>
      <c r="E286" s="55"/>
      <c r="F286" s="55"/>
      <c r="G286" s="55"/>
      <c r="H286" s="55"/>
      <c r="I286" s="86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</row>
    <row r="287">
      <c r="A287" s="55"/>
      <c r="B287" s="55"/>
      <c r="C287" s="55"/>
      <c r="D287" s="55"/>
      <c r="E287" s="55"/>
      <c r="F287" s="55"/>
      <c r="G287" s="55"/>
      <c r="H287" s="55"/>
      <c r="I287" s="86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</row>
    <row r="288">
      <c r="A288" s="55"/>
      <c r="B288" s="55"/>
      <c r="C288" s="55"/>
      <c r="D288" s="55"/>
      <c r="E288" s="55"/>
      <c r="F288" s="55"/>
      <c r="G288" s="55"/>
      <c r="H288" s="55"/>
      <c r="I288" s="86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</row>
    <row r="289">
      <c r="A289" s="55"/>
      <c r="B289" s="55"/>
      <c r="C289" s="55"/>
      <c r="D289" s="55"/>
      <c r="E289" s="55"/>
      <c r="F289" s="55"/>
      <c r="G289" s="55"/>
      <c r="H289" s="55"/>
      <c r="I289" s="86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</row>
    <row r="290">
      <c r="A290" s="55"/>
      <c r="B290" s="55"/>
      <c r="C290" s="55"/>
      <c r="D290" s="55"/>
      <c r="E290" s="55"/>
      <c r="F290" s="55"/>
      <c r="G290" s="55"/>
      <c r="H290" s="55"/>
      <c r="I290" s="86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</row>
    <row r="291">
      <c r="A291" s="55"/>
      <c r="B291" s="55"/>
      <c r="C291" s="55"/>
      <c r="D291" s="55"/>
      <c r="E291" s="55"/>
      <c r="F291" s="55"/>
      <c r="G291" s="55"/>
      <c r="H291" s="55"/>
      <c r="I291" s="86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</row>
    <row r="292">
      <c r="A292" s="55"/>
      <c r="B292" s="55"/>
      <c r="C292" s="55"/>
      <c r="D292" s="55"/>
      <c r="E292" s="55"/>
      <c r="F292" s="55"/>
      <c r="G292" s="55"/>
      <c r="H292" s="55"/>
      <c r="I292" s="86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</row>
    <row r="293">
      <c r="A293" s="55"/>
      <c r="B293" s="55"/>
      <c r="C293" s="55"/>
      <c r="D293" s="55"/>
      <c r="E293" s="55"/>
      <c r="F293" s="55"/>
      <c r="G293" s="55"/>
      <c r="H293" s="55"/>
      <c r="I293" s="86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</row>
    <row r="294">
      <c r="A294" s="55"/>
      <c r="B294" s="55"/>
      <c r="C294" s="55"/>
      <c r="D294" s="55"/>
      <c r="E294" s="55"/>
      <c r="F294" s="55"/>
      <c r="G294" s="55"/>
      <c r="H294" s="55"/>
      <c r="I294" s="86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</row>
    <row r="295">
      <c r="A295" s="55"/>
      <c r="B295" s="55"/>
      <c r="C295" s="55"/>
      <c r="D295" s="55"/>
      <c r="E295" s="55"/>
      <c r="F295" s="55"/>
      <c r="G295" s="55"/>
      <c r="H295" s="55"/>
      <c r="I295" s="86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</row>
    <row r="296">
      <c r="A296" s="55"/>
      <c r="B296" s="55"/>
      <c r="C296" s="55"/>
      <c r="D296" s="55"/>
      <c r="E296" s="55"/>
      <c r="F296" s="55"/>
      <c r="G296" s="55"/>
      <c r="H296" s="55"/>
      <c r="I296" s="86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</row>
    <row r="297">
      <c r="A297" s="55"/>
      <c r="B297" s="55"/>
      <c r="C297" s="55"/>
      <c r="D297" s="55"/>
      <c r="E297" s="55"/>
      <c r="F297" s="55"/>
      <c r="G297" s="55"/>
      <c r="H297" s="55"/>
      <c r="I297" s="86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</row>
    <row r="298">
      <c r="A298" s="55"/>
      <c r="B298" s="55"/>
      <c r="C298" s="55"/>
      <c r="D298" s="55"/>
      <c r="E298" s="55"/>
      <c r="F298" s="55"/>
      <c r="G298" s="55"/>
      <c r="H298" s="55"/>
      <c r="I298" s="86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</row>
    <row r="299">
      <c r="A299" s="55"/>
      <c r="B299" s="55"/>
      <c r="C299" s="55"/>
      <c r="D299" s="55"/>
      <c r="E299" s="55"/>
      <c r="F299" s="55"/>
      <c r="G299" s="55"/>
      <c r="H299" s="55"/>
      <c r="I299" s="86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</row>
    <row r="300">
      <c r="A300" s="55"/>
      <c r="B300" s="55"/>
      <c r="C300" s="55"/>
      <c r="D300" s="55"/>
      <c r="E300" s="55"/>
      <c r="F300" s="55"/>
      <c r="G300" s="55"/>
      <c r="H300" s="55"/>
      <c r="I300" s="86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</row>
    <row r="301">
      <c r="A301" s="55"/>
      <c r="B301" s="55"/>
      <c r="C301" s="55"/>
      <c r="D301" s="55"/>
      <c r="E301" s="55"/>
      <c r="F301" s="55"/>
      <c r="G301" s="55"/>
      <c r="H301" s="55"/>
      <c r="I301" s="86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</row>
    <row r="302">
      <c r="A302" s="55"/>
      <c r="B302" s="55"/>
      <c r="C302" s="55"/>
      <c r="D302" s="55"/>
      <c r="E302" s="55"/>
      <c r="F302" s="55"/>
      <c r="G302" s="55"/>
      <c r="H302" s="55"/>
      <c r="I302" s="86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</row>
    <row r="303">
      <c r="A303" s="55"/>
      <c r="B303" s="55"/>
      <c r="C303" s="55"/>
      <c r="D303" s="55"/>
      <c r="E303" s="55"/>
      <c r="F303" s="55"/>
      <c r="G303" s="55"/>
      <c r="H303" s="55"/>
      <c r="I303" s="86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</row>
    <row r="304">
      <c r="A304" s="55"/>
      <c r="B304" s="55"/>
      <c r="C304" s="55"/>
      <c r="D304" s="55"/>
      <c r="E304" s="55"/>
      <c r="F304" s="55"/>
      <c r="G304" s="55"/>
      <c r="H304" s="55"/>
      <c r="I304" s="86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</row>
    <row r="305">
      <c r="A305" s="55"/>
      <c r="B305" s="55"/>
      <c r="C305" s="55"/>
      <c r="D305" s="55"/>
      <c r="E305" s="55"/>
      <c r="F305" s="55"/>
      <c r="G305" s="55"/>
      <c r="H305" s="55"/>
      <c r="I305" s="86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</row>
    <row r="306">
      <c r="A306" s="55"/>
      <c r="B306" s="55"/>
      <c r="C306" s="55"/>
      <c r="D306" s="55"/>
      <c r="E306" s="55"/>
      <c r="F306" s="55"/>
      <c r="G306" s="55"/>
      <c r="H306" s="55"/>
      <c r="I306" s="86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</row>
    <row r="307">
      <c r="A307" s="55"/>
      <c r="B307" s="55"/>
      <c r="C307" s="55"/>
      <c r="D307" s="55"/>
      <c r="E307" s="55"/>
      <c r="F307" s="55"/>
      <c r="G307" s="55"/>
      <c r="H307" s="55"/>
      <c r="I307" s="86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</row>
    <row r="308">
      <c r="A308" s="55"/>
      <c r="B308" s="55"/>
      <c r="C308" s="55"/>
      <c r="D308" s="55"/>
      <c r="E308" s="55"/>
      <c r="F308" s="55"/>
      <c r="G308" s="55"/>
      <c r="H308" s="55"/>
      <c r="I308" s="86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</row>
    <row r="309">
      <c r="A309" s="55"/>
      <c r="B309" s="55"/>
      <c r="C309" s="55"/>
      <c r="D309" s="55"/>
      <c r="E309" s="55"/>
      <c r="F309" s="55"/>
      <c r="G309" s="55"/>
      <c r="H309" s="55"/>
      <c r="I309" s="86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</row>
    <row r="310">
      <c r="A310" s="55"/>
      <c r="B310" s="55"/>
      <c r="C310" s="55"/>
      <c r="D310" s="55"/>
      <c r="E310" s="55"/>
      <c r="F310" s="55"/>
      <c r="G310" s="55"/>
      <c r="H310" s="55"/>
      <c r="I310" s="86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</row>
    <row r="311">
      <c r="A311" s="55"/>
      <c r="B311" s="55"/>
      <c r="C311" s="55"/>
      <c r="D311" s="55"/>
      <c r="E311" s="55"/>
      <c r="F311" s="55"/>
      <c r="G311" s="55"/>
      <c r="H311" s="55"/>
      <c r="I311" s="86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</row>
    <row r="312">
      <c r="A312" s="55"/>
      <c r="B312" s="55"/>
      <c r="C312" s="55"/>
      <c r="D312" s="55"/>
      <c r="E312" s="55"/>
      <c r="F312" s="55"/>
      <c r="G312" s="55"/>
      <c r="H312" s="55"/>
      <c r="I312" s="86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</row>
    <row r="313">
      <c r="A313" s="55"/>
      <c r="B313" s="55"/>
      <c r="C313" s="55"/>
      <c r="D313" s="55"/>
      <c r="E313" s="55"/>
      <c r="F313" s="55"/>
      <c r="G313" s="55"/>
      <c r="H313" s="55"/>
      <c r="I313" s="86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</row>
    <row r="314">
      <c r="A314" s="55"/>
      <c r="B314" s="55"/>
      <c r="C314" s="55"/>
      <c r="D314" s="55"/>
      <c r="E314" s="55"/>
      <c r="F314" s="55"/>
      <c r="G314" s="55"/>
      <c r="H314" s="55"/>
      <c r="I314" s="86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</row>
    <row r="315">
      <c r="A315" s="55"/>
      <c r="B315" s="55"/>
      <c r="C315" s="55"/>
      <c r="D315" s="55"/>
      <c r="E315" s="55"/>
      <c r="F315" s="55"/>
      <c r="G315" s="55"/>
      <c r="H315" s="55"/>
      <c r="I315" s="86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</row>
    <row r="316">
      <c r="A316" s="55"/>
      <c r="B316" s="55"/>
      <c r="C316" s="55"/>
      <c r="D316" s="55"/>
      <c r="E316" s="55"/>
      <c r="F316" s="55"/>
      <c r="G316" s="55"/>
      <c r="H316" s="55"/>
      <c r="I316" s="86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</row>
    <row r="317">
      <c r="A317" s="55"/>
      <c r="B317" s="55"/>
      <c r="C317" s="55"/>
      <c r="D317" s="55"/>
      <c r="E317" s="55"/>
      <c r="F317" s="55"/>
      <c r="G317" s="55"/>
      <c r="H317" s="55"/>
      <c r="I317" s="86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</row>
    <row r="318">
      <c r="A318" s="55"/>
      <c r="B318" s="55"/>
      <c r="C318" s="55"/>
      <c r="D318" s="55"/>
      <c r="E318" s="55"/>
      <c r="F318" s="55"/>
      <c r="G318" s="55"/>
      <c r="H318" s="55"/>
      <c r="I318" s="86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</row>
    <row r="319">
      <c r="A319" s="55"/>
      <c r="B319" s="55"/>
      <c r="C319" s="55"/>
      <c r="D319" s="55"/>
      <c r="E319" s="55"/>
      <c r="F319" s="55"/>
      <c r="G319" s="55"/>
      <c r="H319" s="55"/>
      <c r="I319" s="86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</row>
    <row r="320">
      <c r="A320" s="55"/>
      <c r="B320" s="55"/>
      <c r="C320" s="55"/>
      <c r="D320" s="55"/>
      <c r="E320" s="55"/>
      <c r="F320" s="55"/>
      <c r="G320" s="55"/>
      <c r="H320" s="55"/>
      <c r="I320" s="86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</row>
    <row r="321">
      <c r="A321" s="55"/>
      <c r="B321" s="55"/>
      <c r="C321" s="55"/>
      <c r="D321" s="55"/>
      <c r="E321" s="55"/>
      <c r="F321" s="55"/>
      <c r="G321" s="55"/>
      <c r="H321" s="55"/>
      <c r="I321" s="86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</row>
    <row r="322">
      <c r="A322" s="55"/>
      <c r="B322" s="55"/>
      <c r="C322" s="55"/>
      <c r="D322" s="55"/>
      <c r="E322" s="55"/>
      <c r="F322" s="55"/>
      <c r="G322" s="55"/>
      <c r="H322" s="55"/>
      <c r="I322" s="86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</row>
    <row r="323">
      <c r="A323" s="55"/>
      <c r="B323" s="55"/>
      <c r="C323" s="55"/>
      <c r="D323" s="55"/>
      <c r="E323" s="55"/>
      <c r="F323" s="55"/>
      <c r="G323" s="55"/>
      <c r="H323" s="55"/>
      <c r="I323" s="86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</row>
    <row r="324">
      <c r="A324" s="55"/>
      <c r="B324" s="55"/>
      <c r="C324" s="55"/>
      <c r="D324" s="55"/>
      <c r="E324" s="55"/>
      <c r="F324" s="55"/>
      <c r="G324" s="55"/>
      <c r="H324" s="55"/>
      <c r="I324" s="86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</row>
    <row r="325">
      <c r="A325" s="55"/>
      <c r="B325" s="55"/>
      <c r="C325" s="55"/>
      <c r="D325" s="55"/>
      <c r="E325" s="55"/>
      <c r="F325" s="55"/>
      <c r="G325" s="55"/>
      <c r="H325" s="55"/>
      <c r="I325" s="86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</row>
    <row r="326">
      <c r="A326" s="55"/>
      <c r="B326" s="55"/>
      <c r="C326" s="55"/>
      <c r="D326" s="55"/>
      <c r="E326" s="55"/>
      <c r="F326" s="55"/>
      <c r="G326" s="55"/>
      <c r="H326" s="55"/>
      <c r="I326" s="86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</row>
    <row r="327">
      <c r="A327" s="55"/>
      <c r="B327" s="55"/>
      <c r="C327" s="55"/>
      <c r="D327" s="55"/>
      <c r="E327" s="55"/>
      <c r="F327" s="55"/>
      <c r="G327" s="55"/>
      <c r="H327" s="55"/>
      <c r="I327" s="86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</row>
    <row r="328">
      <c r="A328" s="55"/>
      <c r="B328" s="55"/>
      <c r="C328" s="55"/>
      <c r="D328" s="55"/>
      <c r="E328" s="55"/>
      <c r="F328" s="55"/>
      <c r="G328" s="55"/>
      <c r="H328" s="55"/>
      <c r="I328" s="86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</row>
    <row r="329">
      <c r="A329" s="55"/>
      <c r="B329" s="55"/>
      <c r="C329" s="55"/>
      <c r="D329" s="55"/>
      <c r="E329" s="55"/>
      <c r="F329" s="55"/>
      <c r="G329" s="55"/>
      <c r="H329" s="55"/>
      <c r="I329" s="86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</row>
    <row r="330">
      <c r="A330" s="55"/>
      <c r="B330" s="55"/>
      <c r="C330" s="55"/>
      <c r="D330" s="55"/>
      <c r="E330" s="55"/>
      <c r="F330" s="55"/>
      <c r="G330" s="55"/>
      <c r="H330" s="55"/>
      <c r="I330" s="86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</row>
    <row r="331">
      <c r="A331" s="55"/>
      <c r="B331" s="55"/>
      <c r="C331" s="55"/>
      <c r="D331" s="55"/>
      <c r="E331" s="55"/>
      <c r="F331" s="55"/>
      <c r="G331" s="55"/>
      <c r="H331" s="55"/>
      <c r="I331" s="86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</row>
    <row r="332">
      <c r="A332" s="55"/>
      <c r="B332" s="55"/>
      <c r="C332" s="55"/>
      <c r="D332" s="55"/>
      <c r="E332" s="55"/>
      <c r="F332" s="55"/>
      <c r="G332" s="55"/>
      <c r="H332" s="55"/>
      <c r="I332" s="86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</row>
    <row r="333">
      <c r="A333" s="55"/>
      <c r="B333" s="55"/>
      <c r="C333" s="55"/>
      <c r="D333" s="55"/>
      <c r="E333" s="55"/>
      <c r="F333" s="55"/>
      <c r="G333" s="55"/>
      <c r="H333" s="55"/>
      <c r="I333" s="86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</row>
    <row r="334">
      <c r="A334" s="55"/>
      <c r="B334" s="55"/>
      <c r="C334" s="55"/>
      <c r="D334" s="55"/>
      <c r="E334" s="55"/>
      <c r="F334" s="55"/>
      <c r="G334" s="55"/>
      <c r="H334" s="55"/>
      <c r="I334" s="86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</row>
    <row r="335">
      <c r="A335" s="55"/>
      <c r="B335" s="55"/>
      <c r="C335" s="55"/>
      <c r="D335" s="55"/>
      <c r="E335" s="55"/>
      <c r="F335" s="55"/>
      <c r="G335" s="55"/>
      <c r="H335" s="55"/>
      <c r="I335" s="86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</row>
    <row r="336">
      <c r="A336" s="55"/>
      <c r="B336" s="55"/>
      <c r="C336" s="55"/>
      <c r="D336" s="55"/>
      <c r="E336" s="55"/>
      <c r="F336" s="55"/>
      <c r="G336" s="55"/>
      <c r="H336" s="55"/>
      <c r="I336" s="86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</row>
    <row r="337">
      <c r="A337" s="55"/>
      <c r="B337" s="55"/>
      <c r="C337" s="55"/>
      <c r="D337" s="55"/>
      <c r="E337" s="55"/>
      <c r="F337" s="55"/>
      <c r="G337" s="55"/>
      <c r="H337" s="55"/>
      <c r="I337" s="86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</row>
    <row r="338">
      <c r="A338" s="55"/>
      <c r="B338" s="55"/>
      <c r="C338" s="55"/>
      <c r="D338" s="55"/>
      <c r="E338" s="55"/>
      <c r="F338" s="55"/>
      <c r="G338" s="55"/>
      <c r="H338" s="55"/>
      <c r="I338" s="86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</row>
    <row r="339">
      <c r="A339" s="55"/>
      <c r="B339" s="55"/>
      <c r="C339" s="55"/>
      <c r="D339" s="55"/>
      <c r="E339" s="55"/>
      <c r="F339" s="55"/>
      <c r="G339" s="55"/>
      <c r="H339" s="55"/>
      <c r="I339" s="86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</row>
    <row r="340">
      <c r="A340" s="55"/>
      <c r="B340" s="55"/>
      <c r="C340" s="55"/>
      <c r="D340" s="55"/>
      <c r="E340" s="55"/>
      <c r="F340" s="55"/>
      <c r="G340" s="55"/>
      <c r="H340" s="55"/>
      <c r="I340" s="86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</row>
    <row r="341">
      <c r="A341" s="55"/>
      <c r="B341" s="55"/>
      <c r="C341" s="55"/>
      <c r="D341" s="55"/>
      <c r="E341" s="55"/>
      <c r="F341" s="55"/>
      <c r="G341" s="55"/>
      <c r="H341" s="55"/>
      <c r="I341" s="86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</row>
    <row r="342">
      <c r="A342" s="55"/>
      <c r="B342" s="55"/>
      <c r="C342" s="55"/>
      <c r="D342" s="55"/>
      <c r="E342" s="55"/>
      <c r="F342" s="55"/>
      <c r="G342" s="55"/>
      <c r="H342" s="55"/>
      <c r="I342" s="86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</row>
    <row r="343">
      <c r="A343" s="55"/>
      <c r="B343" s="55"/>
      <c r="C343" s="55"/>
      <c r="D343" s="55"/>
      <c r="E343" s="55"/>
      <c r="F343" s="55"/>
      <c r="G343" s="55"/>
      <c r="H343" s="55"/>
      <c r="I343" s="86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</row>
    <row r="344">
      <c r="A344" s="55"/>
      <c r="B344" s="55"/>
      <c r="C344" s="55"/>
      <c r="D344" s="55"/>
      <c r="E344" s="55"/>
      <c r="F344" s="55"/>
      <c r="G344" s="55"/>
      <c r="H344" s="55"/>
      <c r="I344" s="86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</row>
    <row r="345">
      <c r="A345" s="55"/>
      <c r="B345" s="55"/>
      <c r="C345" s="55"/>
      <c r="D345" s="55"/>
      <c r="E345" s="55"/>
      <c r="F345" s="55"/>
      <c r="G345" s="55"/>
      <c r="H345" s="55"/>
      <c r="I345" s="86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</row>
    <row r="346">
      <c r="A346" s="55"/>
      <c r="B346" s="55"/>
      <c r="C346" s="55"/>
      <c r="D346" s="55"/>
      <c r="E346" s="55"/>
      <c r="F346" s="55"/>
      <c r="G346" s="55"/>
      <c r="H346" s="55"/>
      <c r="I346" s="86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</row>
    <row r="347">
      <c r="A347" s="55"/>
      <c r="B347" s="55"/>
      <c r="C347" s="55"/>
      <c r="D347" s="55"/>
      <c r="E347" s="55"/>
      <c r="F347" s="55"/>
      <c r="G347" s="55"/>
      <c r="H347" s="55"/>
      <c r="I347" s="86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</row>
    <row r="348">
      <c r="A348" s="55"/>
      <c r="B348" s="55"/>
      <c r="C348" s="55"/>
      <c r="D348" s="55"/>
      <c r="E348" s="55"/>
      <c r="F348" s="55"/>
      <c r="G348" s="55"/>
      <c r="H348" s="55"/>
      <c r="I348" s="86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</row>
    <row r="349">
      <c r="A349" s="55"/>
      <c r="B349" s="55"/>
      <c r="C349" s="55"/>
      <c r="D349" s="55"/>
      <c r="E349" s="55"/>
      <c r="F349" s="55"/>
      <c r="G349" s="55"/>
      <c r="H349" s="55"/>
      <c r="I349" s="86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</row>
    <row r="350">
      <c r="A350" s="55"/>
      <c r="B350" s="55"/>
      <c r="C350" s="55"/>
      <c r="D350" s="55"/>
      <c r="E350" s="55"/>
      <c r="F350" s="55"/>
      <c r="G350" s="55"/>
      <c r="H350" s="55"/>
      <c r="I350" s="86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</row>
    <row r="351">
      <c r="A351" s="55"/>
      <c r="B351" s="55"/>
      <c r="C351" s="55"/>
      <c r="D351" s="55"/>
      <c r="E351" s="55"/>
      <c r="F351" s="55"/>
      <c r="G351" s="55"/>
      <c r="H351" s="55"/>
      <c r="I351" s="86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</row>
    <row r="352">
      <c r="A352" s="55"/>
      <c r="B352" s="55"/>
      <c r="C352" s="55"/>
      <c r="D352" s="55"/>
      <c r="E352" s="55"/>
      <c r="F352" s="55"/>
      <c r="G352" s="55"/>
      <c r="H352" s="55"/>
      <c r="I352" s="86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</row>
    <row r="353">
      <c r="A353" s="55"/>
      <c r="B353" s="55"/>
      <c r="C353" s="55"/>
      <c r="D353" s="55"/>
      <c r="E353" s="55"/>
      <c r="F353" s="55"/>
      <c r="G353" s="55"/>
      <c r="H353" s="55"/>
      <c r="I353" s="86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</row>
    <row r="354">
      <c r="A354" s="55"/>
      <c r="B354" s="55"/>
      <c r="C354" s="55"/>
      <c r="D354" s="55"/>
      <c r="E354" s="55"/>
      <c r="F354" s="55"/>
      <c r="G354" s="55"/>
      <c r="H354" s="55"/>
      <c r="I354" s="86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</row>
    <row r="355">
      <c r="A355" s="55"/>
      <c r="B355" s="55"/>
      <c r="C355" s="55"/>
      <c r="D355" s="55"/>
      <c r="E355" s="55"/>
      <c r="F355" s="55"/>
      <c r="G355" s="55"/>
      <c r="H355" s="55"/>
      <c r="I355" s="86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</row>
    <row r="356">
      <c r="A356" s="55"/>
      <c r="B356" s="55"/>
      <c r="C356" s="55"/>
      <c r="D356" s="55"/>
      <c r="E356" s="55"/>
      <c r="F356" s="55"/>
      <c r="G356" s="55"/>
      <c r="H356" s="55"/>
      <c r="I356" s="86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</row>
    <row r="357">
      <c r="A357" s="55"/>
      <c r="B357" s="55"/>
      <c r="C357" s="55"/>
      <c r="D357" s="55"/>
      <c r="E357" s="55"/>
      <c r="F357" s="55"/>
      <c r="G357" s="55"/>
      <c r="H357" s="55"/>
      <c r="I357" s="86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</row>
    <row r="358">
      <c r="A358" s="55"/>
      <c r="B358" s="55"/>
      <c r="C358" s="55"/>
      <c r="D358" s="55"/>
      <c r="E358" s="55"/>
      <c r="F358" s="55"/>
      <c r="G358" s="55"/>
      <c r="H358" s="55"/>
      <c r="I358" s="86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</row>
    <row r="359">
      <c r="A359" s="55"/>
      <c r="B359" s="55"/>
      <c r="C359" s="55"/>
      <c r="D359" s="55"/>
      <c r="E359" s="55"/>
      <c r="F359" s="55"/>
      <c r="G359" s="55"/>
      <c r="H359" s="55"/>
      <c r="I359" s="86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</row>
    <row r="360">
      <c r="A360" s="55"/>
      <c r="B360" s="55"/>
      <c r="C360" s="55"/>
      <c r="D360" s="55"/>
      <c r="E360" s="55"/>
      <c r="F360" s="55"/>
      <c r="G360" s="55"/>
      <c r="H360" s="55"/>
      <c r="I360" s="86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</row>
    <row r="361">
      <c r="A361" s="55"/>
      <c r="B361" s="55"/>
      <c r="C361" s="55"/>
      <c r="D361" s="55"/>
      <c r="E361" s="55"/>
      <c r="F361" s="55"/>
      <c r="G361" s="55"/>
      <c r="H361" s="55"/>
      <c r="I361" s="86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</row>
    <row r="362">
      <c r="A362" s="55"/>
      <c r="B362" s="55"/>
      <c r="C362" s="55"/>
      <c r="D362" s="55"/>
      <c r="E362" s="55"/>
      <c r="F362" s="55"/>
      <c r="G362" s="55"/>
      <c r="H362" s="55"/>
      <c r="I362" s="86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</row>
    <row r="363">
      <c r="A363" s="55"/>
      <c r="B363" s="55"/>
      <c r="C363" s="55"/>
      <c r="D363" s="55"/>
      <c r="E363" s="55"/>
      <c r="F363" s="55"/>
      <c r="G363" s="55"/>
      <c r="H363" s="55"/>
      <c r="I363" s="86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</row>
    <row r="364">
      <c r="A364" s="55"/>
      <c r="B364" s="55"/>
      <c r="C364" s="55"/>
      <c r="D364" s="55"/>
      <c r="E364" s="55"/>
      <c r="F364" s="55"/>
      <c r="G364" s="55"/>
      <c r="H364" s="55"/>
      <c r="I364" s="86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</row>
    <row r="365">
      <c r="A365" s="55"/>
      <c r="B365" s="55"/>
      <c r="C365" s="55"/>
      <c r="D365" s="55"/>
      <c r="E365" s="55"/>
      <c r="F365" s="55"/>
      <c r="G365" s="55"/>
      <c r="H365" s="55"/>
      <c r="I365" s="86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</row>
    <row r="366">
      <c r="A366" s="55"/>
      <c r="B366" s="55"/>
      <c r="C366" s="55"/>
      <c r="D366" s="55"/>
      <c r="E366" s="55"/>
      <c r="F366" s="55"/>
      <c r="G366" s="55"/>
      <c r="H366" s="55"/>
      <c r="I366" s="86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</row>
    <row r="367">
      <c r="A367" s="55"/>
      <c r="B367" s="55"/>
      <c r="C367" s="55"/>
      <c r="D367" s="55"/>
      <c r="E367" s="55"/>
      <c r="F367" s="55"/>
      <c r="G367" s="55"/>
      <c r="H367" s="55"/>
      <c r="I367" s="86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</row>
    <row r="368">
      <c r="A368" s="55"/>
      <c r="B368" s="55"/>
      <c r="C368" s="55"/>
      <c r="D368" s="55"/>
      <c r="E368" s="55"/>
      <c r="F368" s="55"/>
      <c r="G368" s="55"/>
      <c r="H368" s="55"/>
      <c r="I368" s="86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</row>
    <row r="369">
      <c r="A369" s="55"/>
      <c r="B369" s="55"/>
      <c r="C369" s="55"/>
      <c r="D369" s="55"/>
      <c r="E369" s="55"/>
      <c r="F369" s="55"/>
      <c r="G369" s="55"/>
      <c r="H369" s="55"/>
      <c r="I369" s="86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</row>
    <row r="370">
      <c r="A370" s="55"/>
      <c r="B370" s="55"/>
      <c r="C370" s="55"/>
      <c r="D370" s="55"/>
      <c r="E370" s="55"/>
      <c r="F370" s="55"/>
      <c r="G370" s="55"/>
      <c r="H370" s="55"/>
      <c r="I370" s="86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</row>
    <row r="371">
      <c r="A371" s="55"/>
      <c r="B371" s="55"/>
      <c r="C371" s="55"/>
      <c r="D371" s="55"/>
      <c r="E371" s="55"/>
      <c r="F371" s="55"/>
      <c r="G371" s="55"/>
      <c r="H371" s="55"/>
      <c r="I371" s="86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</row>
    <row r="372">
      <c r="A372" s="55"/>
      <c r="B372" s="55"/>
      <c r="C372" s="55"/>
      <c r="D372" s="55"/>
      <c r="E372" s="55"/>
      <c r="F372" s="55"/>
      <c r="G372" s="55"/>
      <c r="H372" s="55"/>
      <c r="I372" s="86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</row>
    <row r="373">
      <c r="A373" s="55"/>
      <c r="B373" s="55"/>
      <c r="C373" s="55"/>
      <c r="D373" s="55"/>
      <c r="E373" s="55"/>
      <c r="F373" s="55"/>
      <c r="G373" s="55"/>
      <c r="H373" s="55"/>
      <c r="I373" s="86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</row>
    <row r="374">
      <c r="A374" s="55"/>
      <c r="B374" s="55"/>
      <c r="C374" s="55"/>
      <c r="D374" s="55"/>
      <c r="E374" s="55"/>
      <c r="F374" s="55"/>
      <c r="G374" s="55"/>
      <c r="H374" s="55"/>
      <c r="I374" s="86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</row>
    <row r="375">
      <c r="A375" s="55"/>
      <c r="B375" s="55"/>
      <c r="C375" s="55"/>
      <c r="D375" s="55"/>
      <c r="E375" s="55"/>
      <c r="F375" s="55"/>
      <c r="G375" s="55"/>
      <c r="H375" s="55"/>
      <c r="I375" s="86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</row>
    <row r="376">
      <c r="A376" s="55"/>
      <c r="B376" s="55"/>
      <c r="C376" s="55"/>
      <c r="D376" s="55"/>
      <c r="E376" s="55"/>
      <c r="F376" s="55"/>
      <c r="G376" s="55"/>
      <c r="H376" s="55"/>
      <c r="I376" s="86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</row>
    <row r="377">
      <c r="A377" s="55"/>
      <c r="B377" s="55"/>
      <c r="C377" s="55"/>
      <c r="D377" s="55"/>
      <c r="E377" s="55"/>
      <c r="F377" s="55"/>
      <c r="G377" s="55"/>
      <c r="H377" s="55"/>
      <c r="I377" s="86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</row>
    <row r="378">
      <c r="A378" s="55"/>
      <c r="B378" s="55"/>
      <c r="C378" s="55"/>
      <c r="D378" s="55"/>
      <c r="E378" s="55"/>
      <c r="F378" s="55"/>
      <c r="G378" s="55"/>
      <c r="H378" s="55"/>
      <c r="I378" s="86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</row>
    <row r="379">
      <c r="A379" s="55"/>
      <c r="B379" s="55"/>
      <c r="C379" s="55"/>
      <c r="D379" s="55"/>
      <c r="E379" s="55"/>
      <c r="F379" s="55"/>
      <c r="G379" s="55"/>
      <c r="H379" s="55"/>
      <c r="I379" s="86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</row>
    <row r="380">
      <c r="A380" s="55"/>
      <c r="B380" s="55"/>
      <c r="C380" s="55"/>
      <c r="D380" s="55"/>
      <c r="E380" s="55"/>
      <c r="F380" s="55"/>
      <c r="G380" s="55"/>
      <c r="H380" s="55"/>
      <c r="I380" s="86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</row>
    <row r="381">
      <c r="A381" s="55"/>
      <c r="B381" s="55"/>
      <c r="C381" s="55"/>
      <c r="D381" s="55"/>
      <c r="E381" s="55"/>
      <c r="F381" s="55"/>
      <c r="G381" s="55"/>
      <c r="H381" s="55"/>
      <c r="I381" s="86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</row>
    <row r="382">
      <c r="A382" s="55"/>
      <c r="B382" s="55"/>
      <c r="C382" s="55"/>
      <c r="D382" s="55"/>
      <c r="E382" s="55"/>
      <c r="F382" s="55"/>
      <c r="G382" s="55"/>
      <c r="H382" s="55"/>
      <c r="I382" s="86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</row>
    <row r="383">
      <c r="A383" s="55"/>
      <c r="B383" s="55"/>
      <c r="C383" s="55"/>
      <c r="D383" s="55"/>
      <c r="E383" s="55"/>
      <c r="F383" s="55"/>
      <c r="G383" s="55"/>
      <c r="H383" s="55"/>
      <c r="I383" s="86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</row>
    <row r="384">
      <c r="A384" s="55"/>
      <c r="B384" s="55"/>
      <c r="C384" s="55"/>
      <c r="D384" s="55"/>
      <c r="E384" s="55"/>
      <c r="F384" s="55"/>
      <c r="G384" s="55"/>
      <c r="H384" s="55"/>
      <c r="I384" s="86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</row>
    <row r="385">
      <c r="A385" s="55"/>
      <c r="B385" s="55"/>
      <c r="C385" s="55"/>
      <c r="D385" s="55"/>
      <c r="E385" s="55"/>
      <c r="F385" s="55"/>
      <c r="G385" s="55"/>
      <c r="H385" s="55"/>
      <c r="I385" s="86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</row>
    <row r="386">
      <c r="A386" s="55"/>
      <c r="B386" s="55"/>
      <c r="C386" s="55"/>
      <c r="D386" s="55"/>
      <c r="E386" s="55"/>
      <c r="F386" s="55"/>
      <c r="G386" s="55"/>
      <c r="H386" s="55"/>
      <c r="I386" s="86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</row>
    <row r="387">
      <c r="A387" s="55"/>
      <c r="B387" s="55"/>
      <c r="C387" s="55"/>
      <c r="D387" s="55"/>
      <c r="E387" s="55"/>
      <c r="F387" s="55"/>
      <c r="G387" s="55"/>
      <c r="H387" s="55"/>
      <c r="I387" s="86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</row>
    <row r="388">
      <c r="A388" s="55"/>
      <c r="B388" s="55"/>
      <c r="C388" s="55"/>
      <c r="D388" s="55"/>
      <c r="E388" s="55"/>
      <c r="F388" s="55"/>
      <c r="G388" s="55"/>
      <c r="H388" s="55"/>
      <c r="I388" s="86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</row>
    <row r="389">
      <c r="A389" s="55"/>
      <c r="B389" s="55"/>
      <c r="C389" s="55"/>
      <c r="D389" s="55"/>
      <c r="E389" s="55"/>
      <c r="F389" s="55"/>
      <c r="G389" s="55"/>
      <c r="H389" s="55"/>
      <c r="I389" s="86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</row>
    <row r="390">
      <c r="A390" s="55"/>
      <c r="B390" s="55"/>
      <c r="C390" s="55"/>
      <c r="D390" s="55"/>
      <c r="E390" s="55"/>
      <c r="F390" s="55"/>
      <c r="G390" s="55"/>
      <c r="H390" s="55"/>
      <c r="I390" s="86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</row>
    <row r="391">
      <c r="A391" s="55"/>
      <c r="B391" s="55"/>
      <c r="C391" s="55"/>
      <c r="D391" s="55"/>
      <c r="E391" s="55"/>
      <c r="F391" s="55"/>
      <c r="G391" s="55"/>
      <c r="H391" s="55"/>
      <c r="I391" s="86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</row>
    <row r="392">
      <c r="A392" s="55"/>
      <c r="B392" s="55"/>
      <c r="C392" s="55"/>
      <c r="D392" s="55"/>
      <c r="E392" s="55"/>
      <c r="F392" s="55"/>
      <c r="G392" s="55"/>
      <c r="H392" s="55"/>
      <c r="I392" s="86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</row>
    <row r="393">
      <c r="A393" s="55"/>
      <c r="B393" s="55"/>
      <c r="C393" s="55"/>
      <c r="D393" s="55"/>
      <c r="E393" s="55"/>
      <c r="F393" s="55"/>
      <c r="G393" s="55"/>
      <c r="H393" s="55"/>
      <c r="I393" s="86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</row>
    <row r="394">
      <c r="A394" s="55"/>
      <c r="B394" s="55"/>
      <c r="C394" s="55"/>
      <c r="D394" s="55"/>
      <c r="E394" s="55"/>
      <c r="F394" s="55"/>
      <c r="G394" s="55"/>
      <c r="H394" s="55"/>
      <c r="I394" s="86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</row>
    <row r="395">
      <c r="A395" s="55"/>
      <c r="B395" s="55"/>
      <c r="C395" s="55"/>
      <c r="D395" s="55"/>
      <c r="E395" s="55"/>
      <c r="F395" s="55"/>
      <c r="G395" s="55"/>
      <c r="H395" s="55"/>
      <c r="I395" s="86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</row>
    <row r="396">
      <c r="A396" s="55"/>
      <c r="B396" s="55"/>
      <c r="C396" s="55"/>
      <c r="D396" s="55"/>
      <c r="E396" s="55"/>
      <c r="F396" s="55"/>
      <c r="G396" s="55"/>
      <c r="H396" s="55"/>
      <c r="I396" s="86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</row>
    <row r="397">
      <c r="A397" s="55"/>
      <c r="B397" s="55"/>
      <c r="C397" s="55"/>
      <c r="D397" s="55"/>
      <c r="E397" s="55"/>
      <c r="F397" s="55"/>
      <c r="G397" s="55"/>
      <c r="H397" s="55"/>
      <c r="I397" s="86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</row>
    <row r="398">
      <c r="A398" s="55"/>
      <c r="B398" s="55"/>
      <c r="C398" s="55"/>
      <c r="D398" s="55"/>
      <c r="E398" s="55"/>
      <c r="F398" s="55"/>
      <c r="G398" s="55"/>
      <c r="H398" s="55"/>
      <c r="I398" s="86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</row>
    <row r="399">
      <c r="A399" s="55"/>
      <c r="B399" s="55"/>
      <c r="C399" s="55"/>
      <c r="D399" s="55"/>
      <c r="E399" s="55"/>
      <c r="F399" s="55"/>
      <c r="G399" s="55"/>
      <c r="H399" s="55"/>
      <c r="I399" s="86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</row>
    <row r="400">
      <c r="A400" s="55"/>
      <c r="B400" s="55"/>
      <c r="C400" s="55"/>
      <c r="D400" s="55"/>
      <c r="E400" s="55"/>
      <c r="F400" s="55"/>
      <c r="G400" s="55"/>
      <c r="H400" s="55"/>
      <c r="I400" s="86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</row>
    <row r="401">
      <c r="A401" s="55"/>
      <c r="B401" s="55"/>
      <c r="C401" s="55"/>
      <c r="D401" s="55"/>
      <c r="E401" s="55"/>
      <c r="F401" s="55"/>
      <c r="G401" s="55"/>
      <c r="H401" s="55"/>
      <c r="I401" s="86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</row>
    <row r="402">
      <c r="A402" s="55"/>
      <c r="B402" s="55"/>
      <c r="C402" s="55"/>
      <c r="D402" s="55"/>
      <c r="E402" s="55"/>
      <c r="F402" s="55"/>
      <c r="G402" s="55"/>
      <c r="H402" s="55"/>
      <c r="I402" s="86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</row>
    <row r="403">
      <c r="A403" s="55"/>
      <c r="B403" s="55"/>
      <c r="C403" s="55"/>
      <c r="D403" s="55"/>
      <c r="E403" s="55"/>
      <c r="F403" s="55"/>
      <c r="G403" s="55"/>
      <c r="H403" s="55"/>
      <c r="I403" s="86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</row>
    <row r="404">
      <c r="A404" s="55"/>
      <c r="B404" s="55"/>
      <c r="C404" s="55"/>
      <c r="D404" s="55"/>
      <c r="E404" s="55"/>
      <c r="F404" s="55"/>
      <c r="G404" s="55"/>
      <c r="H404" s="55"/>
      <c r="I404" s="86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</row>
    <row r="405">
      <c r="A405" s="55"/>
      <c r="B405" s="55"/>
      <c r="C405" s="55"/>
      <c r="D405" s="55"/>
      <c r="E405" s="55"/>
      <c r="F405" s="55"/>
      <c r="G405" s="55"/>
      <c r="H405" s="55"/>
      <c r="I405" s="86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</row>
    <row r="406">
      <c r="A406" s="55"/>
      <c r="B406" s="55"/>
      <c r="C406" s="55"/>
      <c r="D406" s="55"/>
      <c r="E406" s="55"/>
      <c r="F406" s="55"/>
      <c r="G406" s="55"/>
      <c r="H406" s="55"/>
      <c r="I406" s="86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</row>
    <row r="407">
      <c r="A407" s="55"/>
      <c r="B407" s="55"/>
      <c r="C407" s="55"/>
      <c r="D407" s="55"/>
      <c r="E407" s="55"/>
      <c r="F407" s="55"/>
      <c r="G407" s="55"/>
      <c r="H407" s="55"/>
      <c r="I407" s="86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</row>
    <row r="408">
      <c r="A408" s="55"/>
      <c r="B408" s="55"/>
      <c r="C408" s="55"/>
      <c r="D408" s="55"/>
      <c r="E408" s="55"/>
      <c r="F408" s="55"/>
      <c r="G408" s="55"/>
      <c r="H408" s="55"/>
      <c r="I408" s="86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</row>
    <row r="409">
      <c r="A409" s="55"/>
      <c r="B409" s="55"/>
      <c r="C409" s="55"/>
      <c r="D409" s="55"/>
      <c r="E409" s="55"/>
      <c r="F409" s="55"/>
      <c r="G409" s="55"/>
      <c r="H409" s="55"/>
      <c r="I409" s="86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</row>
    <row r="410">
      <c r="A410" s="55"/>
      <c r="B410" s="55"/>
      <c r="C410" s="55"/>
      <c r="D410" s="55"/>
      <c r="E410" s="55"/>
      <c r="F410" s="55"/>
      <c r="G410" s="55"/>
      <c r="H410" s="55"/>
      <c r="I410" s="86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</row>
    <row r="411">
      <c r="A411" s="55"/>
      <c r="B411" s="55"/>
      <c r="C411" s="55"/>
      <c r="D411" s="55"/>
      <c r="E411" s="55"/>
      <c r="F411" s="55"/>
      <c r="G411" s="55"/>
      <c r="H411" s="55"/>
      <c r="I411" s="86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</row>
    <row r="412">
      <c r="A412" s="55"/>
      <c r="B412" s="55"/>
      <c r="C412" s="55"/>
      <c r="D412" s="55"/>
      <c r="E412" s="55"/>
      <c r="F412" s="55"/>
      <c r="G412" s="55"/>
      <c r="H412" s="55"/>
      <c r="I412" s="86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</row>
    <row r="413">
      <c r="A413" s="55"/>
      <c r="B413" s="55"/>
      <c r="C413" s="55"/>
      <c r="D413" s="55"/>
      <c r="E413" s="55"/>
      <c r="F413" s="55"/>
      <c r="G413" s="55"/>
      <c r="H413" s="55"/>
      <c r="I413" s="86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</row>
    <row r="414">
      <c r="A414" s="55"/>
      <c r="B414" s="55"/>
      <c r="C414" s="55"/>
      <c r="D414" s="55"/>
      <c r="E414" s="55"/>
      <c r="F414" s="55"/>
      <c r="G414" s="55"/>
      <c r="H414" s="55"/>
      <c r="I414" s="86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</row>
    <row r="415">
      <c r="A415" s="55"/>
      <c r="B415" s="55"/>
      <c r="C415" s="55"/>
      <c r="D415" s="55"/>
      <c r="E415" s="55"/>
      <c r="F415" s="55"/>
      <c r="G415" s="55"/>
      <c r="H415" s="55"/>
      <c r="I415" s="86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</row>
    <row r="416">
      <c r="A416" s="55"/>
      <c r="B416" s="55"/>
      <c r="C416" s="55"/>
      <c r="D416" s="55"/>
      <c r="E416" s="55"/>
      <c r="F416" s="55"/>
      <c r="G416" s="55"/>
      <c r="H416" s="55"/>
      <c r="I416" s="86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</row>
    <row r="417">
      <c r="A417" s="55"/>
      <c r="B417" s="55"/>
      <c r="C417" s="55"/>
      <c r="D417" s="55"/>
      <c r="E417" s="55"/>
      <c r="F417" s="55"/>
      <c r="G417" s="55"/>
      <c r="H417" s="55"/>
      <c r="I417" s="86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</row>
    <row r="418">
      <c r="A418" s="55"/>
      <c r="B418" s="55"/>
      <c r="C418" s="55"/>
      <c r="D418" s="55"/>
      <c r="E418" s="55"/>
      <c r="F418" s="55"/>
      <c r="G418" s="55"/>
      <c r="H418" s="55"/>
      <c r="I418" s="86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</row>
    <row r="419">
      <c r="A419" s="55"/>
      <c r="B419" s="55"/>
      <c r="C419" s="55"/>
      <c r="D419" s="55"/>
      <c r="E419" s="55"/>
      <c r="F419" s="55"/>
      <c r="G419" s="55"/>
      <c r="H419" s="55"/>
      <c r="I419" s="86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</row>
    <row r="420">
      <c r="A420" s="55"/>
      <c r="B420" s="55"/>
      <c r="C420" s="55"/>
      <c r="D420" s="55"/>
      <c r="E420" s="55"/>
      <c r="F420" s="55"/>
      <c r="G420" s="55"/>
      <c r="H420" s="55"/>
      <c r="I420" s="86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</row>
    <row r="421">
      <c r="A421" s="55"/>
      <c r="B421" s="55"/>
      <c r="C421" s="55"/>
      <c r="D421" s="55"/>
      <c r="E421" s="55"/>
      <c r="F421" s="55"/>
      <c r="G421" s="55"/>
      <c r="H421" s="55"/>
      <c r="I421" s="86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</row>
    <row r="422">
      <c r="A422" s="55"/>
      <c r="B422" s="55"/>
      <c r="C422" s="55"/>
      <c r="D422" s="55"/>
      <c r="E422" s="55"/>
      <c r="F422" s="55"/>
      <c r="G422" s="55"/>
      <c r="H422" s="55"/>
      <c r="I422" s="86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</row>
    <row r="423">
      <c r="A423" s="55"/>
      <c r="B423" s="55"/>
      <c r="C423" s="55"/>
      <c r="D423" s="55"/>
      <c r="E423" s="55"/>
      <c r="F423" s="55"/>
      <c r="G423" s="55"/>
      <c r="H423" s="55"/>
      <c r="I423" s="86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</row>
    <row r="424">
      <c r="A424" s="55"/>
      <c r="B424" s="55"/>
      <c r="C424" s="55"/>
      <c r="D424" s="55"/>
      <c r="E424" s="55"/>
      <c r="F424" s="55"/>
      <c r="G424" s="55"/>
      <c r="H424" s="55"/>
      <c r="I424" s="86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</row>
    <row r="425">
      <c r="A425" s="55"/>
      <c r="B425" s="55"/>
      <c r="C425" s="55"/>
      <c r="D425" s="55"/>
      <c r="E425" s="55"/>
      <c r="F425" s="55"/>
      <c r="G425" s="55"/>
      <c r="H425" s="55"/>
      <c r="I425" s="86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</row>
    <row r="426">
      <c r="A426" s="55"/>
      <c r="B426" s="55"/>
      <c r="C426" s="55"/>
      <c r="D426" s="55"/>
      <c r="E426" s="55"/>
      <c r="F426" s="55"/>
      <c r="G426" s="55"/>
      <c r="H426" s="55"/>
      <c r="I426" s="86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</row>
    <row r="427">
      <c r="A427" s="55"/>
      <c r="B427" s="55"/>
      <c r="C427" s="55"/>
      <c r="D427" s="55"/>
      <c r="E427" s="55"/>
      <c r="F427" s="55"/>
      <c r="G427" s="55"/>
      <c r="H427" s="55"/>
      <c r="I427" s="86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</row>
    <row r="428">
      <c r="A428" s="55"/>
      <c r="B428" s="55"/>
      <c r="C428" s="55"/>
      <c r="D428" s="55"/>
      <c r="E428" s="55"/>
      <c r="F428" s="55"/>
      <c r="G428" s="55"/>
      <c r="H428" s="55"/>
      <c r="I428" s="86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</row>
    <row r="429">
      <c r="A429" s="55"/>
      <c r="B429" s="55"/>
      <c r="C429" s="55"/>
      <c r="D429" s="55"/>
      <c r="E429" s="55"/>
      <c r="F429" s="55"/>
      <c r="G429" s="55"/>
      <c r="H429" s="55"/>
      <c r="I429" s="86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</row>
    <row r="430">
      <c r="A430" s="55"/>
      <c r="B430" s="55"/>
      <c r="C430" s="55"/>
      <c r="D430" s="55"/>
      <c r="E430" s="55"/>
      <c r="F430" s="55"/>
      <c r="G430" s="55"/>
      <c r="H430" s="55"/>
      <c r="I430" s="86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</row>
    <row r="431">
      <c r="A431" s="55"/>
      <c r="B431" s="55"/>
      <c r="C431" s="55"/>
      <c r="D431" s="55"/>
      <c r="E431" s="55"/>
      <c r="F431" s="55"/>
      <c r="G431" s="55"/>
      <c r="H431" s="55"/>
      <c r="I431" s="86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</row>
    <row r="432">
      <c r="A432" s="55"/>
      <c r="B432" s="55"/>
      <c r="C432" s="55"/>
      <c r="D432" s="55"/>
      <c r="E432" s="55"/>
      <c r="F432" s="55"/>
      <c r="G432" s="55"/>
      <c r="H432" s="55"/>
      <c r="I432" s="86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</row>
    <row r="433">
      <c r="A433" s="55"/>
      <c r="B433" s="55"/>
      <c r="C433" s="55"/>
      <c r="D433" s="55"/>
      <c r="E433" s="55"/>
      <c r="F433" s="55"/>
      <c r="G433" s="55"/>
      <c r="H433" s="55"/>
      <c r="I433" s="86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</row>
    <row r="434">
      <c r="A434" s="55"/>
      <c r="B434" s="55"/>
      <c r="C434" s="55"/>
      <c r="D434" s="55"/>
      <c r="E434" s="55"/>
      <c r="F434" s="55"/>
      <c r="G434" s="55"/>
      <c r="H434" s="55"/>
      <c r="I434" s="86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</row>
    <row r="435">
      <c r="A435" s="55"/>
      <c r="B435" s="55"/>
      <c r="C435" s="55"/>
      <c r="D435" s="55"/>
      <c r="E435" s="55"/>
      <c r="F435" s="55"/>
      <c r="G435" s="55"/>
      <c r="H435" s="55"/>
      <c r="I435" s="86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</row>
    <row r="436">
      <c r="A436" s="55"/>
      <c r="B436" s="55"/>
      <c r="C436" s="55"/>
      <c r="D436" s="55"/>
      <c r="E436" s="55"/>
      <c r="F436" s="55"/>
      <c r="G436" s="55"/>
      <c r="H436" s="55"/>
      <c r="I436" s="86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</row>
    <row r="437">
      <c r="A437" s="55"/>
      <c r="B437" s="55"/>
      <c r="C437" s="55"/>
      <c r="D437" s="55"/>
      <c r="E437" s="55"/>
      <c r="F437" s="55"/>
      <c r="G437" s="55"/>
      <c r="H437" s="55"/>
      <c r="I437" s="86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</row>
    <row r="438">
      <c r="A438" s="55"/>
      <c r="B438" s="55"/>
      <c r="C438" s="55"/>
      <c r="D438" s="55"/>
      <c r="E438" s="55"/>
      <c r="F438" s="55"/>
      <c r="G438" s="55"/>
      <c r="H438" s="55"/>
      <c r="I438" s="86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</row>
    <row r="439">
      <c r="A439" s="55"/>
      <c r="B439" s="55"/>
      <c r="C439" s="55"/>
      <c r="D439" s="55"/>
      <c r="E439" s="55"/>
      <c r="F439" s="55"/>
      <c r="G439" s="55"/>
      <c r="H439" s="55"/>
      <c r="I439" s="86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</row>
    <row r="440">
      <c r="A440" s="55"/>
      <c r="B440" s="55"/>
      <c r="C440" s="55"/>
      <c r="D440" s="55"/>
      <c r="E440" s="55"/>
      <c r="F440" s="55"/>
      <c r="G440" s="55"/>
      <c r="H440" s="55"/>
      <c r="I440" s="86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</row>
    <row r="441">
      <c r="A441" s="55"/>
      <c r="B441" s="55"/>
      <c r="C441" s="55"/>
      <c r="D441" s="55"/>
      <c r="E441" s="55"/>
      <c r="F441" s="55"/>
      <c r="G441" s="55"/>
      <c r="H441" s="55"/>
      <c r="I441" s="86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</row>
    <row r="442">
      <c r="A442" s="55"/>
      <c r="B442" s="55"/>
      <c r="C442" s="55"/>
      <c r="D442" s="55"/>
      <c r="E442" s="55"/>
      <c r="F442" s="55"/>
      <c r="G442" s="55"/>
      <c r="H442" s="55"/>
      <c r="I442" s="86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</row>
    <row r="443">
      <c r="A443" s="55"/>
      <c r="B443" s="55"/>
      <c r="C443" s="55"/>
      <c r="D443" s="55"/>
      <c r="E443" s="55"/>
      <c r="F443" s="55"/>
      <c r="G443" s="55"/>
      <c r="H443" s="55"/>
      <c r="I443" s="86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</row>
    <row r="444">
      <c r="A444" s="55"/>
      <c r="B444" s="55"/>
      <c r="C444" s="55"/>
      <c r="D444" s="55"/>
      <c r="E444" s="55"/>
      <c r="F444" s="55"/>
      <c r="G444" s="55"/>
      <c r="H444" s="55"/>
      <c r="I444" s="86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</row>
    <row r="445">
      <c r="A445" s="55"/>
      <c r="B445" s="55"/>
      <c r="C445" s="55"/>
      <c r="D445" s="55"/>
      <c r="E445" s="55"/>
      <c r="F445" s="55"/>
      <c r="G445" s="55"/>
      <c r="H445" s="55"/>
      <c r="I445" s="86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</row>
    <row r="446">
      <c r="A446" s="55"/>
      <c r="B446" s="55"/>
      <c r="C446" s="55"/>
      <c r="D446" s="55"/>
      <c r="E446" s="55"/>
      <c r="F446" s="55"/>
      <c r="G446" s="55"/>
      <c r="H446" s="55"/>
      <c r="I446" s="86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</row>
    <row r="447">
      <c r="A447" s="55"/>
      <c r="B447" s="55"/>
      <c r="C447" s="55"/>
      <c r="D447" s="55"/>
      <c r="E447" s="55"/>
      <c r="F447" s="55"/>
      <c r="G447" s="55"/>
      <c r="H447" s="55"/>
      <c r="I447" s="86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</row>
    <row r="448">
      <c r="A448" s="55"/>
      <c r="B448" s="55"/>
      <c r="C448" s="55"/>
      <c r="D448" s="55"/>
      <c r="E448" s="55"/>
      <c r="F448" s="55"/>
      <c r="G448" s="55"/>
      <c r="H448" s="55"/>
      <c r="I448" s="86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</row>
    <row r="449">
      <c r="A449" s="55"/>
      <c r="B449" s="55"/>
      <c r="C449" s="55"/>
      <c r="D449" s="55"/>
      <c r="E449" s="55"/>
      <c r="F449" s="55"/>
      <c r="G449" s="55"/>
      <c r="H449" s="55"/>
      <c r="I449" s="86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</row>
    <row r="450">
      <c r="A450" s="55"/>
      <c r="B450" s="55"/>
      <c r="C450" s="55"/>
      <c r="D450" s="55"/>
      <c r="E450" s="55"/>
      <c r="F450" s="55"/>
      <c r="G450" s="55"/>
      <c r="H450" s="55"/>
      <c r="I450" s="86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</row>
    <row r="451">
      <c r="A451" s="55"/>
      <c r="B451" s="55"/>
      <c r="C451" s="55"/>
      <c r="D451" s="55"/>
      <c r="E451" s="55"/>
      <c r="F451" s="55"/>
      <c r="G451" s="55"/>
      <c r="H451" s="55"/>
      <c r="I451" s="86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</row>
    <row r="452">
      <c r="A452" s="55"/>
      <c r="B452" s="55"/>
      <c r="C452" s="55"/>
      <c r="D452" s="55"/>
      <c r="E452" s="55"/>
      <c r="F452" s="55"/>
      <c r="G452" s="55"/>
      <c r="H452" s="55"/>
      <c r="I452" s="86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</row>
    <row r="453">
      <c r="A453" s="55"/>
      <c r="B453" s="55"/>
      <c r="C453" s="55"/>
      <c r="D453" s="55"/>
      <c r="E453" s="55"/>
      <c r="F453" s="55"/>
      <c r="G453" s="55"/>
      <c r="H453" s="55"/>
      <c r="I453" s="86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</row>
    <row r="454">
      <c r="A454" s="55"/>
      <c r="B454" s="55"/>
      <c r="C454" s="55"/>
      <c r="D454" s="55"/>
      <c r="E454" s="55"/>
      <c r="F454" s="55"/>
      <c r="G454" s="55"/>
      <c r="H454" s="55"/>
      <c r="I454" s="86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</row>
    <row r="455">
      <c r="A455" s="55"/>
      <c r="B455" s="55"/>
      <c r="C455" s="55"/>
      <c r="D455" s="55"/>
      <c r="E455" s="55"/>
      <c r="F455" s="55"/>
      <c r="G455" s="55"/>
      <c r="H455" s="55"/>
      <c r="I455" s="86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</row>
    <row r="456">
      <c r="A456" s="55"/>
      <c r="B456" s="55"/>
      <c r="C456" s="55"/>
      <c r="D456" s="55"/>
      <c r="E456" s="55"/>
      <c r="F456" s="55"/>
      <c r="G456" s="55"/>
      <c r="H456" s="55"/>
      <c r="I456" s="86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</row>
    <row r="457">
      <c r="A457" s="55"/>
      <c r="B457" s="55"/>
      <c r="C457" s="55"/>
      <c r="D457" s="55"/>
      <c r="E457" s="55"/>
      <c r="F457" s="55"/>
      <c r="G457" s="55"/>
      <c r="H457" s="55"/>
      <c r="I457" s="86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</row>
    <row r="458">
      <c r="A458" s="55"/>
      <c r="B458" s="55"/>
      <c r="C458" s="55"/>
      <c r="D458" s="55"/>
      <c r="E458" s="55"/>
      <c r="F458" s="55"/>
      <c r="G458" s="55"/>
      <c r="H458" s="55"/>
      <c r="I458" s="86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</row>
    <row r="459">
      <c r="A459" s="55"/>
      <c r="B459" s="55"/>
      <c r="C459" s="55"/>
      <c r="D459" s="55"/>
      <c r="E459" s="55"/>
      <c r="F459" s="55"/>
      <c r="G459" s="55"/>
      <c r="H459" s="55"/>
      <c r="I459" s="86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</row>
    <row r="460">
      <c r="A460" s="55"/>
      <c r="B460" s="55"/>
      <c r="C460" s="55"/>
      <c r="D460" s="55"/>
      <c r="E460" s="55"/>
      <c r="F460" s="55"/>
      <c r="G460" s="55"/>
      <c r="H460" s="55"/>
      <c r="I460" s="86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</row>
    <row r="461">
      <c r="A461" s="55"/>
      <c r="B461" s="55"/>
      <c r="C461" s="55"/>
      <c r="D461" s="55"/>
      <c r="E461" s="55"/>
      <c r="F461" s="55"/>
      <c r="G461" s="55"/>
      <c r="H461" s="55"/>
      <c r="I461" s="86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</row>
    <row r="462">
      <c r="A462" s="55"/>
      <c r="B462" s="55"/>
      <c r="C462" s="55"/>
      <c r="D462" s="55"/>
      <c r="E462" s="55"/>
      <c r="F462" s="55"/>
      <c r="G462" s="55"/>
      <c r="H462" s="55"/>
      <c r="I462" s="86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</row>
    <row r="463">
      <c r="A463" s="55"/>
      <c r="B463" s="55"/>
      <c r="C463" s="55"/>
      <c r="D463" s="55"/>
      <c r="E463" s="55"/>
      <c r="F463" s="55"/>
      <c r="G463" s="55"/>
      <c r="H463" s="55"/>
      <c r="I463" s="86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</row>
    <row r="464">
      <c r="A464" s="55"/>
      <c r="B464" s="55"/>
      <c r="C464" s="55"/>
      <c r="D464" s="55"/>
      <c r="E464" s="55"/>
      <c r="F464" s="55"/>
      <c r="G464" s="55"/>
      <c r="H464" s="55"/>
      <c r="I464" s="86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</row>
    <row r="465">
      <c r="A465" s="55"/>
      <c r="B465" s="55"/>
      <c r="C465" s="55"/>
      <c r="D465" s="55"/>
      <c r="E465" s="55"/>
      <c r="F465" s="55"/>
      <c r="G465" s="55"/>
      <c r="H465" s="55"/>
      <c r="I465" s="86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</row>
    <row r="466">
      <c r="A466" s="55"/>
      <c r="B466" s="55"/>
      <c r="C466" s="55"/>
      <c r="D466" s="55"/>
      <c r="E466" s="55"/>
      <c r="F466" s="55"/>
      <c r="G466" s="55"/>
      <c r="H466" s="55"/>
      <c r="I466" s="86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</row>
    <row r="467">
      <c r="A467" s="55"/>
      <c r="B467" s="55"/>
      <c r="C467" s="55"/>
      <c r="D467" s="55"/>
      <c r="E467" s="55"/>
      <c r="F467" s="55"/>
      <c r="G467" s="55"/>
      <c r="H467" s="55"/>
      <c r="I467" s="86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</row>
    <row r="468">
      <c r="A468" s="55"/>
      <c r="B468" s="55"/>
      <c r="C468" s="55"/>
      <c r="D468" s="55"/>
      <c r="E468" s="55"/>
      <c r="F468" s="55"/>
      <c r="G468" s="55"/>
      <c r="H468" s="55"/>
      <c r="I468" s="86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</row>
    <row r="469">
      <c r="A469" s="55"/>
      <c r="B469" s="55"/>
      <c r="C469" s="55"/>
      <c r="D469" s="55"/>
      <c r="E469" s="55"/>
      <c r="F469" s="55"/>
      <c r="G469" s="55"/>
      <c r="H469" s="55"/>
      <c r="I469" s="86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</row>
    <row r="470">
      <c r="A470" s="55"/>
      <c r="B470" s="55"/>
      <c r="C470" s="55"/>
      <c r="D470" s="55"/>
      <c r="E470" s="55"/>
      <c r="F470" s="55"/>
      <c r="G470" s="55"/>
      <c r="H470" s="55"/>
      <c r="I470" s="86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</row>
    <row r="471">
      <c r="A471" s="55"/>
      <c r="B471" s="55"/>
      <c r="C471" s="55"/>
      <c r="D471" s="55"/>
      <c r="E471" s="55"/>
      <c r="F471" s="55"/>
      <c r="G471" s="55"/>
      <c r="H471" s="55"/>
      <c r="I471" s="86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</row>
    <row r="472">
      <c r="A472" s="55"/>
      <c r="B472" s="55"/>
      <c r="C472" s="55"/>
      <c r="D472" s="55"/>
      <c r="E472" s="55"/>
      <c r="F472" s="55"/>
      <c r="G472" s="55"/>
      <c r="H472" s="55"/>
      <c r="I472" s="86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</row>
    <row r="473">
      <c r="A473" s="55"/>
      <c r="B473" s="55"/>
      <c r="C473" s="55"/>
      <c r="D473" s="55"/>
      <c r="E473" s="55"/>
      <c r="F473" s="55"/>
      <c r="G473" s="55"/>
      <c r="H473" s="55"/>
      <c r="I473" s="86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</row>
    <row r="474">
      <c r="A474" s="55"/>
      <c r="B474" s="55"/>
      <c r="C474" s="55"/>
      <c r="D474" s="55"/>
      <c r="E474" s="55"/>
      <c r="F474" s="55"/>
      <c r="G474" s="55"/>
      <c r="H474" s="55"/>
      <c r="I474" s="86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</row>
    <row r="475">
      <c r="A475" s="55"/>
      <c r="B475" s="55"/>
      <c r="C475" s="55"/>
      <c r="D475" s="55"/>
      <c r="E475" s="55"/>
      <c r="F475" s="55"/>
      <c r="G475" s="55"/>
      <c r="H475" s="55"/>
      <c r="I475" s="86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</row>
    <row r="476">
      <c r="A476" s="55"/>
      <c r="B476" s="55"/>
      <c r="C476" s="55"/>
      <c r="D476" s="55"/>
      <c r="E476" s="55"/>
      <c r="F476" s="55"/>
      <c r="G476" s="55"/>
      <c r="H476" s="55"/>
      <c r="I476" s="86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</row>
    <row r="477">
      <c r="A477" s="55"/>
      <c r="B477" s="55"/>
      <c r="C477" s="55"/>
      <c r="D477" s="55"/>
      <c r="E477" s="55"/>
      <c r="F477" s="55"/>
      <c r="G477" s="55"/>
      <c r="H477" s="55"/>
      <c r="I477" s="86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</row>
    <row r="478">
      <c r="A478" s="55"/>
      <c r="B478" s="55"/>
      <c r="C478" s="55"/>
      <c r="D478" s="55"/>
      <c r="E478" s="55"/>
      <c r="F478" s="55"/>
      <c r="G478" s="55"/>
      <c r="H478" s="55"/>
      <c r="I478" s="86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</row>
    <row r="479">
      <c r="A479" s="55"/>
      <c r="B479" s="55"/>
      <c r="C479" s="55"/>
      <c r="D479" s="55"/>
      <c r="E479" s="55"/>
      <c r="F479" s="55"/>
      <c r="G479" s="55"/>
      <c r="H479" s="55"/>
      <c r="I479" s="86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</row>
    <row r="480">
      <c r="A480" s="55"/>
      <c r="B480" s="55"/>
      <c r="C480" s="55"/>
      <c r="D480" s="55"/>
      <c r="E480" s="55"/>
      <c r="F480" s="55"/>
      <c r="G480" s="55"/>
      <c r="H480" s="55"/>
      <c r="I480" s="86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</row>
    <row r="481">
      <c r="A481" s="55"/>
      <c r="B481" s="55"/>
      <c r="C481" s="55"/>
      <c r="D481" s="55"/>
      <c r="E481" s="55"/>
      <c r="F481" s="55"/>
      <c r="G481" s="55"/>
      <c r="H481" s="55"/>
      <c r="I481" s="86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</row>
    <row r="482">
      <c r="A482" s="55"/>
      <c r="B482" s="55"/>
      <c r="C482" s="55"/>
      <c r="D482" s="55"/>
      <c r="E482" s="55"/>
      <c r="F482" s="55"/>
      <c r="G482" s="55"/>
      <c r="H482" s="55"/>
      <c r="I482" s="86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</row>
    <row r="483">
      <c r="A483" s="55"/>
      <c r="B483" s="55"/>
      <c r="C483" s="55"/>
      <c r="D483" s="55"/>
      <c r="E483" s="55"/>
      <c r="F483" s="55"/>
      <c r="G483" s="55"/>
      <c r="H483" s="55"/>
      <c r="I483" s="86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</row>
    <row r="484">
      <c r="A484" s="55"/>
      <c r="B484" s="55"/>
      <c r="C484" s="55"/>
      <c r="D484" s="55"/>
      <c r="E484" s="55"/>
      <c r="F484" s="55"/>
      <c r="G484" s="55"/>
      <c r="H484" s="55"/>
      <c r="I484" s="86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</row>
    <row r="485">
      <c r="A485" s="55"/>
      <c r="B485" s="55"/>
      <c r="C485" s="55"/>
      <c r="D485" s="55"/>
      <c r="E485" s="55"/>
      <c r="F485" s="55"/>
      <c r="G485" s="55"/>
      <c r="H485" s="55"/>
      <c r="I485" s="86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</row>
    <row r="486">
      <c r="A486" s="55"/>
      <c r="B486" s="55"/>
      <c r="C486" s="55"/>
      <c r="D486" s="55"/>
      <c r="E486" s="55"/>
      <c r="F486" s="55"/>
      <c r="G486" s="55"/>
      <c r="H486" s="55"/>
      <c r="I486" s="86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</row>
    <row r="487">
      <c r="A487" s="55"/>
      <c r="B487" s="55"/>
      <c r="C487" s="55"/>
      <c r="D487" s="55"/>
      <c r="E487" s="55"/>
      <c r="F487" s="55"/>
      <c r="G487" s="55"/>
      <c r="H487" s="55"/>
      <c r="I487" s="86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</row>
    <row r="488">
      <c r="A488" s="55"/>
      <c r="B488" s="55"/>
      <c r="C488" s="55"/>
      <c r="D488" s="55"/>
      <c r="E488" s="55"/>
      <c r="F488" s="55"/>
      <c r="G488" s="55"/>
      <c r="H488" s="55"/>
      <c r="I488" s="86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</row>
    <row r="489">
      <c r="A489" s="55"/>
      <c r="B489" s="55"/>
      <c r="C489" s="55"/>
      <c r="D489" s="55"/>
      <c r="E489" s="55"/>
      <c r="F489" s="55"/>
      <c r="G489" s="55"/>
      <c r="H489" s="55"/>
      <c r="I489" s="86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</row>
    <row r="490">
      <c r="A490" s="55"/>
      <c r="B490" s="55"/>
      <c r="C490" s="55"/>
      <c r="D490" s="55"/>
      <c r="E490" s="55"/>
      <c r="F490" s="55"/>
      <c r="G490" s="55"/>
      <c r="H490" s="55"/>
      <c r="I490" s="86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</row>
    <row r="491">
      <c r="A491" s="55"/>
      <c r="B491" s="55"/>
      <c r="C491" s="55"/>
      <c r="D491" s="55"/>
      <c r="E491" s="55"/>
      <c r="F491" s="55"/>
      <c r="G491" s="55"/>
      <c r="H491" s="55"/>
      <c r="I491" s="86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</row>
    <row r="492">
      <c r="A492" s="55"/>
      <c r="B492" s="55"/>
      <c r="C492" s="55"/>
      <c r="D492" s="55"/>
      <c r="E492" s="55"/>
      <c r="F492" s="55"/>
      <c r="G492" s="55"/>
      <c r="H492" s="55"/>
      <c r="I492" s="86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</row>
    <row r="493">
      <c r="A493" s="55"/>
      <c r="B493" s="55"/>
      <c r="C493" s="55"/>
      <c r="D493" s="55"/>
      <c r="E493" s="55"/>
      <c r="F493" s="55"/>
      <c r="G493" s="55"/>
      <c r="H493" s="55"/>
      <c r="I493" s="86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</row>
    <row r="494">
      <c r="A494" s="55"/>
      <c r="B494" s="55"/>
      <c r="C494" s="55"/>
      <c r="D494" s="55"/>
      <c r="E494" s="55"/>
      <c r="F494" s="55"/>
      <c r="G494" s="55"/>
      <c r="H494" s="55"/>
      <c r="I494" s="86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</row>
    <row r="495">
      <c r="A495" s="55"/>
      <c r="B495" s="55"/>
      <c r="C495" s="55"/>
      <c r="D495" s="55"/>
      <c r="E495" s="55"/>
      <c r="F495" s="55"/>
      <c r="G495" s="55"/>
      <c r="H495" s="55"/>
      <c r="I495" s="86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</row>
    <row r="496">
      <c r="A496" s="55"/>
      <c r="B496" s="55"/>
      <c r="C496" s="55"/>
      <c r="D496" s="55"/>
      <c r="E496" s="55"/>
      <c r="F496" s="55"/>
      <c r="G496" s="55"/>
      <c r="H496" s="55"/>
      <c r="I496" s="86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</row>
    <row r="497">
      <c r="A497" s="55"/>
      <c r="B497" s="55"/>
      <c r="C497" s="55"/>
      <c r="D497" s="55"/>
      <c r="E497" s="55"/>
      <c r="F497" s="55"/>
      <c r="G497" s="55"/>
      <c r="H497" s="55"/>
      <c r="I497" s="86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</row>
    <row r="498">
      <c r="A498" s="55"/>
      <c r="B498" s="55"/>
      <c r="C498" s="55"/>
      <c r="D498" s="55"/>
      <c r="E498" s="55"/>
      <c r="F498" s="55"/>
      <c r="G498" s="55"/>
      <c r="H498" s="55"/>
      <c r="I498" s="86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</row>
    <row r="499">
      <c r="A499" s="55"/>
      <c r="B499" s="55"/>
      <c r="C499" s="55"/>
      <c r="D499" s="55"/>
      <c r="E499" s="55"/>
      <c r="F499" s="55"/>
      <c r="G499" s="55"/>
      <c r="H499" s="55"/>
      <c r="I499" s="86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</row>
    <row r="500">
      <c r="A500" s="55"/>
      <c r="B500" s="55"/>
      <c r="C500" s="55"/>
      <c r="D500" s="55"/>
      <c r="E500" s="55"/>
      <c r="F500" s="55"/>
      <c r="G500" s="55"/>
      <c r="H500" s="55"/>
      <c r="I500" s="86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</row>
    <row r="501">
      <c r="A501" s="55"/>
      <c r="B501" s="55"/>
      <c r="C501" s="55"/>
      <c r="D501" s="55"/>
      <c r="E501" s="55"/>
      <c r="F501" s="55"/>
      <c r="G501" s="55"/>
      <c r="H501" s="55"/>
      <c r="I501" s="86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</row>
    <row r="502">
      <c r="A502" s="55"/>
      <c r="B502" s="55"/>
      <c r="C502" s="55"/>
      <c r="D502" s="55"/>
      <c r="E502" s="55"/>
      <c r="F502" s="55"/>
      <c r="G502" s="55"/>
      <c r="H502" s="55"/>
      <c r="I502" s="86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</row>
    <row r="503">
      <c r="A503" s="55"/>
      <c r="B503" s="55"/>
      <c r="C503" s="55"/>
      <c r="D503" s="55"/>
      <c r="E503" s="55"/>
      <c r="F503" s="55"/>
      <c r="G503" s="55"/>
      <c r="H503" s="55"/>
      <c r="I503" s="86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</row>
    <row r="504">
      <c r="A504" s="55"/>
      <c r="B504" s="55"/>
      <c r="C504" s="55"/>
      <c r="D504" s="55"/>
      <c r="E504" s="55"/>
      <c r="F504" s="55"/>
      <c r="G504" s="55"/>
      <c r="H504" s="55"/>
      <c r="I504" s="86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</row>
    <row r="505">
      <c r="A505" s="55"/>
      <c r="B505" s="55"/>
      <c r="C505" s="55"/>
      <c r="D505" s="55"/>
      <c r="E505" s="55"/>
      <c r="F505" s="55"/>
      <c r="G505" s="55"/>
      <c r="H505" s="55"/>
      <c r="I505" s="86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</row>
    <row r="506">
      <c r="A506" s="55"/>
      <c r="B506" s="55"/>
      <c r="C506" s="55"/>
      <c r="D506" s="55"/>
      <c r="E506" s="55"/>
      <c r="F506" s="55"/>
      <c r="G506" s="55"/>
      <c r="H506" s="55"/>
      <c r="I506" s="86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</row>
    <row r="507">
      <c r="A507" s="55"/>
      <c r="B507" s="55"/>
      <c r="C507" s="55"/>
      <c r="D507" s="55"/>
      <c r="E507" s="55"/>
      <c r="F507" s="55"/>
      <c r="G507" s="55"/>
      <c r="H507" s="55"/>
      <c r="I507" s="86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</row>
    <row r="508">
      <c r="A508" s="55"/>
      <c r="B508" s="55"/>
      <c r="C508" s="55"/>
      <c r="D508" s="55"/>
      <c r="E508" s="55"/>
      <c r="F508" s="55"/>
      <c r="G508" s="55"/>
      <c r="H508" s="55"/>
      <c r="I508" s="86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</row>
    <row r="509">
      <c r="A509" s="55"/>
      <c r="B509" s="55"/>
      <c r="C509" s="55"/>
      <c r="D509" s="55"/>
      <c r="E509" s="55"/>
      <c r="F509" s="55"/>
      <c r="G509" s="55"/>
      <c r="H509" s="55"/>
      <c r="I509" s="86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</row>
    <row r="510">
      <c r="A510" s="55"/>
      <c r="B510" s="55"/>
      <c r="C510" s="55"/>
      <c r="D510" s="55"/>
      <c r="E510" s="55"/>
      <c r="F510" s="55"/>
      <c r="G510" s="55"/>
      <c r="H510" s="55"/>
      <c r="I510" s="86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</row>
    <row r="511">
      <c r="A511" s="55"/>
      <c r="B511" s="55"/>
      <c r="C511" s="55"/>
      <c r="D511" s="55"/>
      <c r="E511" s="55"/>
      <c r="F511" s="55"/>
      <c r="G511" s="55"/>
      <c r="H511" s="55"/>
      <c r="I511" s="86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</row>
    <row r="512">
      <c r="A512" s="55"/>
      <c r="B512" s="55"/>
      <c r="C512" s="55"/>
      <c r="D512" s="55"/>
      <c r="E512" s="55"/>
      <c r="F512" s="55"/>
      <c r="G512" s="55"/>
      <c r="H512" s="55"/>
      <c r="I512" s="86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</row>
    <row r="513">
      <c r="A513" s="55"/>
      <c r="B513" s="55"/>
      <c r="C513" s="55"/>
      <c r="D513" s="55"/>
      <c r="E513" s="55"/>
      <c r="F513" s="55"/>
      <c r="G513" s="55"/>
      <c r="H513" s="55"/>
      <c r="I513" s="86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</row>
    <row r="514">
      <c r="A514" s="55"/>
      <c r="B514" s="55"/>
      <c r="C514" s="55"/>
      <c r="D514" s="55"/>
      <c r="E514" s="55"/>
      <c r="F514" s="55"/>
      <c r="G514" s="55"/>
      <c r="H514" s="55"/>
      <c r="I514" s="86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</row>
    <row r="515">
      <c r="A515" s="55"/>
      <c r="B515" s="55"/>
      <c r="C515" s="55"/>
      <c r="D515" s="55"/>
      <c r="E515" s="55"/>
      <c r="F515" s="55"/>
      <c r="G515" s="55"/>
      <c r="H515" s="55"/>
      <c r="I515" s="86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</row>
    <row r="516">
      <c r="A516" s="55"/>
      <c r="B516" s="55"/>
      <c r="C516" s="55"/>
      <c r="D516" s="55"/>
      <c r="E516" s="55"/>
      <c r="F516" s="55"/>
      <c r="G516" s="55"/>
      <c r="H516" s="55"/>
      <c r="I516" s="86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</row>
    <row r="517">
      <c r="A517" s="55"/>
      <c r="B517" s="55"/>
      <c r="C517" s="55"/>
      <c r="D517" s="55"/>
      <c r="E517" s="55"/>
      <c r="F517" s="55"/>
      <c r="G517" s="55"/>
      <c r="H517" s="55"/>
      <c r="I517" s="86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</row>
    <row r="518">
      <c r="A518" s="55"/>
      <c r="B518" s="55"/>
      <c r="C518" s="55"/>
      <c r="D518" s="55"/>
      <c r="E518" s="55"/>
      <c r="F518" s="55"/>
      <c r="G518" s="55"/>
      <c r="H518" s="55"/>
      <c r="I518" s="86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</row>
    <row r="519">
      <c r="A519" s="55"/>
      <c r="B519" s="55"/>
      <c r="C519" s="55"/>
      <c r="D519" s="55"/>
      <c r="E519" s="55"/>
      <c r="F519" s="55"/>
      <c r="G519" s="55"/>
      <c r="H519" s="55"/>
      <c r="I519" s="86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</row>
    <row r="520">
      <c r="A520" s="55"/>
      <c r="B520" s="55"/>
      <c r="C520" s="55"/>
      <c r="D520" s="55"/>
      <c r="E520" s="55"/>
      <c r="F520" s="55"/>
      <c r="G520" s="55"/>
      <c r="H520" s="55"/>
      <c r="I520" s="86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</row>
    <row r="521">
      <c r="A521" s="55"/>
      <c r="B521" s="55"/>
      <c r="C521" s="55"/>
      <c r="D521" s="55"/>
      <c r="E521" s="55"/>
      <c r="F521" s="55"/>
      <c r="G521" s="55"/>
      <c r="H521" s="55"/>
      <c r="I521" s="86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</row>
    <row r="522">
      <c r="A522" s="55"/>
      <c r="B522" s="55"/>
      <c r="C522" s="55"/>
      <c r="D522" s="55"/>
      <c r="E522" s="55"/>
      <c r="F522" s="55"/>
      <c r="G522" s="55"/>
      <c r="H522" s="55"/>
      <c r="I522" s="86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</row>
    <row r="523">
      <c r="A523" s="55"/>
      <c r="B523" s="55"/>
      <c r="C523" s="55"/>
      <c r="D523" s="55"/>
      <c r="E523" s="55"/>
      <c r="F523" s="55"/>
      <c r="G523" s="55"/>
      <c r="H523" s="55"/>
      <c r="I523" s="86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</row>
    <row r="524">
      <c r="A524" s="55"/>
      <c r="B524" s="55"/>
      <c r="C524" s="55"/>
      <c r="D524" s="55"/>
      <c r="E524" s="55"/>
      <c r="F524" s="55"/>
      <c r="G524" s="55"/>
      <c r="H524" s="55"/>
      <c r="I524" s="86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</row>
    <row r="525">
      <c r="A525" s="55"/>
      <c r="B525" s="55"/>
      <c r="C525" s="55"/>
      <c r="D525" s="55"/>
      <c r="E525" s="55"/>
      <c r="F525" s="55"/>
      <c r="G525" s="55"/>
      <c r="H525" s="55"/>
      <c r="I525" s="86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</row>
    <row r="526">
      <c r="A526" s="55"/>
      <c r="B526" s="55"/>
      <c r="C526" s="55"/>
      <c r="D526" s="55"/>
      <c r="E526" s="55"/>
      <c r="F526" s="55"/>
      <c r="G526" s="55"/>
      <c r="H526" s="55"/>
      <c r="I526" s="86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</row>
    <row r="527">
      <c r="A527" s="55"/>
      <c r="B527" s="55"/>
      <c r="C527" s="55"/>
      <c r="D527" s="55"/>
      <c r="E527" s="55"/>
      <c r="F527" s="55"/>
      <c r="G527" s="55"/>
      <c r="H527" s="55"/>
      <c r="I527" s="86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</row>
    <row r="528">
      <c r="A528" s="55"/>
      <c r="B528" s="55"/>
      <c r="C528" s="55"/>
      <c r="D528" s="55"/>
      <c r="E528" s="55"/>
      <c r="F528" s="55"/>
      <c r="G528" s="55"/>
      <c r="H528" s="55"/>
      <c r="I528" s="86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</row>
    <row r="529">
      <c r="A529" s="55"/>
      <c r="B529" s="55"/>
      <c r="C529" s="55"/>
      <c r="D529" s="55"/>
      <c r="E529" s="55"/>
      <c r="F529" s="55"/>
      <c r="G529" s="55"/>
      <c r="H529" s="55"/>
      <c r="I529" s="86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</row>
    <row r="530">
      <c r="A530" s="55"/>
      <c r="B530" s="55"/>
      <c r="C530" s="55"/>
      <c r="D530" s="55"/>
      <c r="E530" s="55"/>
      <c r="F530" s="55"/>
      <c r="G530" s="55"/>
      <c r="H530" s="55"/>
      <c r="I530" s="86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</row>
    <row r="531">
      <c r="A531" s="55"/>
      <c r="B531" s="55"/>
      <c r="C531" s="55"/>
      <c r="D531" s="55"/>
      <c r="E531" s="55"/>
      <c r="F531" s="55"/>
      <c r="G531" s="55"/>
      <c r="H531" s="55"/>
      <c r="I531" s="86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</row>
    <row r="532">
      <c r="A532" s="55"/>
      <c r="B532" s="55"/>
      <c r="C532" s="55"/>
      <c r="D532" s="55"/>
      <c r="E532" s="55"/>
      <c r="F532" s="55"/>
      <c r="G532" s="55"/>
      <c r="H532" s="55"/>
      <c r="I532" s="86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</row>
    <row r="533">
      <c r="A533" s="55"/>
      <c r="B533" s="55"/>
      <c r="C533" s="55"/>
      <c r="D533" s="55"/>
      <c r="E533" s="55"/>
      <c r="F533" s="55"/>
      <c r="G533" s="55"/>
      <c r="H533" s="55"/>
      <c r="I533" s="86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</row>
    <row r="534">
      <c r="A534" s="55"/>
      <c r="B534" s="55"/>
      <c r="C534" s="55"/>
      <c r="D534" s="55"/>
      <c r="E534" s="55"/>
      <c r="F534" s="55"/>
      <c r="G534" s="55"/>
      <c r="H534" s="55"/>
      <c r="I534" s="86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</row>
    <row r="535">
      <c r="A535" s="55"/>
      <c r="B535" s="55"/>
      <c r="C535" s="55"/>
      <c r="D535" s="55"/>
      <c r="E535" s="55"/>
      <c r="F535" s="55"/>
      <c r="G535" s="55"/>
      <c r="H535" s="55"/>
      <c r="I535" s="86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</row>
    <row r="536">
      <c r="A536" s="55"/>
      <c r="B536" s="55"/>
      <c r="C536" s="55"/>
      <c r="D536" s="55"/>
      <c r="E536" s="55"/>
      <c r="F536" s="55"/>
      <c r="G536" s="55"/>
      <c r="H536" s="55"/>
      <c r="I536" s="86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</row>
    <row r="537">
      <c r="A537" s="55"/>
      <c r="B537" s="55"/>
      <c r="C537" s="55"/>
      <c r="D537" s="55"/>
      <c r="E537" s="55"/>
      <c r="F537" s="55"/>
      <c r="G537" s="55"/>
      <c r="H537" s="55"/>
      <c r="I537" s="86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</row>
    <row r="538">
      <c r="A538" s="55"/>
      <c r="B538" s="55"/>
      <c r="C538" s="55"/>
      <c r="D538" s="55"/>
      <c r="E538" s="55"/>
      <c r="F538" s="55"/>
      <c r="G538" s="55"/>
      <c r="H538" s="55"/>
      <c r="I538" s="86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</row>
    <row r="539">
      <c r="A539" s="55"/>
      <c r="B539" s="55"/>
      <c r="C539" s="55"/>
      <c r="D539" s="55"/>
      <c r="E539" s="55"/>
      <c r="F539" s="55"/>
      <c r="G539" s="55"/>
      <c r="H539" s="55"/>
      <c r="I539" s="86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</row>
    <row r="540">
      <c r="A540" s="55"/>
      <c r="B540" s="55"/>
      <c r="C540" s="55"/>
      <c r="D540" s="55"/>
      <c r="E540" s="55"/>
      <c r="F540" s="55"/>
      <c r="G540" s="55"/>
      <c r="H540" s="55"/>
      <c r="I540" s="86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</row>
    <row r="541">
      <c r="A541" s="55"/>
      <c r="B541" s="55"/>
      <c r="C541" s="55"/>
      <c r="D541" s="55"/>
      <c r="E541" s="55"/>
      <c r="F541" s="55"/>
      <c r="G541" s="55"/>
      <c r="H541" s="55"/>
      <c r="I541" s="86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</row>
    <row r="542">
      <c r="A542" s="55"/>
      <c r="B542" s="55"/>
      <c r="C542" s="55"/>
      <c r="D542" s="55"/>
      <c r="E542" s="55"/>
      <c r="F542" s="55"/>
      <c r="G542" s="55"/>
      <c r="H542" s="55"/>
      <c r="I542" s="86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</row>
    <row r="543">
      <c r="A543" s="55"/>
      <c r="B543" s="55"/>
      <c r="C543" s="55"/>
      <c r="D543" s="55"/>
      <c r="E543" s="55"/>
      <c r="F543" s="55"/>
      <c r="G543" s="55"/>
      <c r="H543" s="55"/>
      <c r="I543" s="86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</row>
    <row r="544">
      <c r="A544" s="55"/>
      <c r="B544" s="55"/>
      <c r="C544" s="55"/>
      <c r="D544" s="55"/>
      <c r="E544" s="55"/>
      <c r="F544" s="55"/>
      <c r="G544" s="55"/>
      <c r="H544" s="55"/>
      <c r="I544" s="86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</row>
    <row r="545">
      <c r="A545" s="55"/>
      <c r="B545" s="55"/>
      <c r="C545" s="55"/>
      <c r="D545" s="55"/>
      <c r="E545" s="55"/>
      <c r="F545" s="55"/>
      <c r="G545" s="55"/>
      <c r="H545" s="55"/>
      <c r="I545" s="86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</row>
    <row r="546">
      <c r="A546" s="55"/>
      <c r="B546" s="55"/>
      <c r="C546" s="55"/>
      <c r="D546" s="55"/>
      <c r="E546" s="55"/>
      <c r="F546" s="55"/>
      <c r="G546" s="55"/>
      <c r="H546" s="55"/>
      <c r="I546" s="86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</row>
    <row r="547">
      <c r="A547" s="55"/>
      <c r="B547" s="55"/>
      <c r="C547" s="55"/>
      <c r="D547" s="55"/>
      <c r="E547" s="55"/>
      <c r="F547" s="55"/>
      <c r="G547" s="55"/>
      <c r="H547" s="55"/>
      <c r="I547" s="86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</row>
    <row r="548">
      <c r="A548" s="55"/>
      <c r="B548" s="55"/>
      <c r="C548" s="55"/>
      <c r="D548" s="55"/>
      <c r="E548" s="55"/>
      <c r="F548" s="55"/>
      <c r="G548" s="55"/>
      <c r="H548" s="55"/>
      <c r="I548" s="86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</row>
    <row r="549">
      <c r="A549" s="55"/>
      <c r="B549" s="55"/>
      <c r="C549" s="55"/>
      <c r="D549" s="55"/>
      <c r="E549" s="55"/>
      <c r="F549" s="55"/>
      <c r="G549" s="55"/>
      <c r="H549" s="55"/>
      <c r="I549" s="86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</row>
    <row r="550">
      <c r="A550" s="55"/>
      <c r="B550" s="55"/>
      <c r="C550" s="55"/>
      <c r="D550" s="55"/>
      <c r="E550" s="55"/>
      <c r="F550" s="55"/>
      <c r="G550" s="55"/>
      <c r="H550" s="55"/>
      <c r="I550" s="86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</row>
    <row r="551">
      <c r="A551" s="55"/>
      <c r="B551" s="55"/>
      <c r="C551" s="55"/>
      <c r="D551" s="55"/>
      <c r="E551" s="55"/>
      <c r="F551" s="55"/>
      <c r="G551" s="55"/>
      <c r="H551" s="55"/>
      <c r="I551" s="86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</row>
    <row r="552">
      <c r="A552" s="55"/>
      <c r="B552" s="55"/>
      <c r="C552" s="55"/>
      <c r="D552" s="55"/>
      <c r="E552" s="55"/>
      <c r="F552" s="55"/>
      <c r="G552" s="55"/>
      <c r="H552" s="55"/>
      <c r="I552" s="86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</row>
    <row r="553">
      <c r="A553" s="55"/>
      <c r="B553" s="55"/>
      <c r="C553" s="55"/>
      <c r="D553" s="55"/>
      <c r="E553" s="55"/>
      <c r="F553" s="55"/>
      <c r="G553" s="55"/>
      <c r="H553" s="55"/>
      <c r="I553" s="86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</row>
    <row r="554">
      <c r="A554" s="55"/>
      <c r="B554" s="55"/>
      <c r="C554" s="55"/>
      <c r="D554" s="55"/>
      <c r="E554" s="55"/>
      <c r="F554" s="55"/>
      <c r="G554" s="55"/>
      <c r="H554" s="55"/>
      <c r="I554" s="86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</row>
    <row r="555">
      <c r="A555" s="55"/>
      <c r="B555" s="55"/>
      <c r="C555" s="55"/>
      <c r="D555" s="55"/>
      <c r="E555" s="55"/>
      <c r="F555" s="55"/>
      <c r="G555" s="55"/>
      <c r="H555" s="55"/>
      <c r="I555" s="86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</row>
    <row r="556">
      <c r="A556" s="55"/>
      <c r="B556" s="55"/>
      <c r="C556" s="55"/>
      <c r="D556" s="55"/>
      <c r="E556" s="55"/>
      <c r="F556" s="55"/>
      <c r="G556" s="55"/>
      <c r="H556" s="55"/>
      <c r="I556" s="86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</row>
    <row r="557">
      <c r="A557" s="55"/>
      <c r="B557" s="55"/>
      <c r="C557" s="55"/>
      <c r="D557" s="55"/>
      <c r="E557" s="55"/>
      <c r="F557" s="55"/>
      <c r="G557" s="55"/>
      <c r="H557" s="55"/>
      <c r="I557" s="86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</row>
    <row r="558">
      <c r="A558" s="55"/>
      <c r="B558" s="55"/>
      <c r="C558" s="55"/>
      <c r="D558" s="55"/>
      <c r="E558" s="55"/>
      <c r="F558" s="55"/>
      <c r="G558" s="55"/>
      <c r="H558" s="55"/>
      <c r="I558" s="86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</row>
    <row r="559">
      <c r="A559" s="55"/>
      <c r="B559" s="55"/>
      <c r="C559" s="55"/>
      <c r="D559" s="55"/>
      <c r="E559" s="55"/>
      <c r="F559" s="55"/>
      <c r="G559" s="55"/>
      <c r="H559" s="55"/>
      <c r="I559" s="86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</row>
    <row r="560">
      <c r="A560" s="55"/>
      <c r="B560" s="55"/>
      <c r="C560" s="55"/>
      <c r="D560" s="55"/>
      <c r="E560" s="55"/>
      <c r="F560" s="55"/>
      <c r="G560" s="55"/>
      <c r="H560" s="55"/>
      <c r="I560" s="86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</row>
    <row r="561">
      <c r="A561" s="55"/>
      <c r="B561" s="55"/>
      <c r="C561" s="55"/>
      <c r="D561" s="55"/>
      <c r="E561" s="55"/>
      <c r="F561" s="55"/>
      <c r="G561" s="55"/>
      <c r="H561" s="55"/>
      <c r="I561" s="86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</row>
    <row r="562">
      <c r="A562" s="55"/>
      <c r="B562" s="55"/>
      <c r="C562" s="55"/>
      <c r="D562" s="55"/>
      <c r="E562" s="55"/>
      <c r="F562" s="55"/>
      <c r="G562" s="55"/>
      <c r="H562" s="55"/>
      <c r="I562" s="86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</row>
    <row r="563">
      <c r="A563" s="55"/>
      <c r="B563" s="55"/>
      <c r="C563" s="55"/>
      <c r="D563" s="55"/>
      <c r="E563" s="55"/>
      <c r="F563" s="55"/>
      <c r="G563" s="55"/>
      <c r="H563" s="55"/>
      <c r="I563" s="86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</row>
    <row r="564">
      <c r="A564" s="55"/>
      <c r="B564" s="55"/>
      <c r="C564" s="55"/>
      <c r="D564" s="55"/>
      <c r="E564" s="55"/>
      <c r="F564" s="55"/>
      <c r="G564" s="55"/>
      <c r="H564" s="55"/>
      <c r="I564" s="86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</row>
    <row r="565">
      <c r="A565" s="55"/>
      <c r="B565" s="55"/>
      <c r="C565" s="55"/>
      <c r="D565" s="55"/>
      <c r="E565" s="55"/>
      <c r="F565" s="55"/>
      <c r="G565" s="55"/>
      <c r="H565" s="55"/>
      <c r="I565" s="86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</row>
    <row r="566">
      <c r="A566" s="55"/>
      <c r="B566" s="55"/>
      <c r="C566" s="55"/>
      <c r="D566" s="55"/>
      <c r="E566" s="55"/>
      <c r="F566" s="55"/>
      <c r="G566" s="55"/>
      <c r="H566" s="55"/>
      <c r="I566" s="86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</row>
    <row r="567">
      <c r="A567" s="55"/>
      <c r="B567" s="55"/>
      <c r="C567" s="55"/>
      <c r="D567" s="55"/>
      <c r="E567" s="55"/>
      <c r="F567" s="55"/>
      <c r="G567" s="55"/>
      <c r="H567" s="55"/>
      <c r="I567" s="86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</row>
    <row r="568">
      <c r="A568" s="55"/>
      <c r="B568" s="55"/>
      <c r="C568" s="55"/>
      <c r="D568" s="55"/>
      <c r="E568" s="55"/>
      <c r="F568" s="55"/>
      <c r="G568" s="55"/>
      <c r="H568" s="55"/>
      <c r="I568" s="86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</row>
    <row r="569">
      <c r="A569" s="55"/>
      <c r="B569" s="55"/>
      <c r="C569" s="55"/>
      <c r="D569" s="55"/>
      <c r="E569" s="55"/>
      <c r="F569" s="55"/>
      <c r="G569" s="55"/>
      <c r="H569" s="55"/>
      <c r="I569" s="86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</row>
    <row r="570">
      <c r="A570" s="55"/>
      <c r="B570" s="55"/>
      <c r="C570" s="55"/>
      <c r="D570" s="55"/>
      <c r="E570" s="55"/>
      <c r="F570" s="55"/>
      <c r="G570" s="55"/>
      <c r="H570" s="55"/>
      <c r="I570" s="86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</row>
    <row r="571">
      <c r="A571" s="55"/>
      <c r="B571" s="55"/>
      <c r="C571" s="55"/>
      <c r="D571" s="55"/>
      <c r="E571" s="55"/>
      <c r="F571" s="55"/>
      <c r="G571" s="55"/>
      <c r="H571" s="55"/>
      <c r="I571" s="86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</row>
    <row r="572">
      <c r="A572" s="55"/>
      <c r="B572" s="55"/>
      <c r="C572" s="55"/>
      <c r="D572" s="55"/>
      <c r="E572" s="55"/>
      <c r="F572" s="55"/>
      <c r="G572" s="55"/>
      <c r="H572" s="55"/>
      <c r="I572" s="86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</row>
    <row r="573">
      <c r="A573" s="55"/>
      <c r="B573" s="55"/>
      <c r="C573" s="55"/>
      <c r="D573" s="55"/>
      <c r="E573" s="55"/>
      <c r="F573" s="55"/>
      <c r="G573" s="55"/>
      <c r="H573" s="55"/>
      <c r="I573" s="86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</row>
    <row r="574">
      <c r="A574" s="55"/>
      <c r="B574" s="55"/>
      <c r="C574" s="55"/>
      <c r="D574" s="55"/>
      <c r="E574" s="55"/>
      <c r="F574" s="55"/>
      <c r="G574" s="55"/>
      <c r="H574" s="55"/>
      <c r="I574" s="86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</row>
    <row r="575">
      <c r="A575" s="55"/>
      <c r="B575" s="55"/>
      <c r="C575" s="55"/>
      <c r="D575" s="55"/>
      <c r="E575" s="55"/>
      <c r="F575" s="55"/>
      <c r="G575" s="55"/>
      <c r="H575" s="55"/>
      <c r="I575" s="86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</row>
    <row r="576">
      <c r="A576" s="55"/>
      <c r="B576" s="55"/>
      <c r="C576" s="55"/>
      <c r="D576" s="55"/>
      <c r="E576" s="55"/>
      <c r="F576" s="55"/>
      <c r="G576" s="55"/>
      <c r="H576" s="55"/>
      <c r="I576" s="86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</row>
    <row r="577">
      <c r="A577" s="55"/>
      <c r="B577" s="55"/>
      <c r="C577" s="55"/>
      <c r="D577" s="55"/>
      <c r="E577" s="55"/>
      <c r="F577" s="55"/>
      <c r="G577" s="55"/>
      <c r="H577" s="55"/>
      <c r="I577" s="86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</row>
    <row r="578">
      <c r="A578" s="55"/>
      <c r="B578" s="55"/>
      <c r="C578" s="55"/>
      <c r="D578" s="55"/>
      <c r="E578" s="55"/>
      <c r="F578" s="55"/>
      <c r="G578" s="55"/>
      <c r="H578" s="55"/>
      <c r="I578" s="86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</row>
    <row r="579">
      <c r="A579" s="55"/>
      <c r="B579" s="55"/>
      <c r="C579" s="55"/>
      <c r="D579" s="55"/>
      <c r="E579" s="55"/>
      <c r="F579" s="55"/>
      <c r="G579" s="55"/>
      <c r="H579" s="55"/>
      <c r="I579" s="86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</row>
    <row r="580">
      <c r="A580" s="55"/>
      <c r="B580" s="55"/>
      <c r="C580" s="55"/>
      <c r="D580" s="55"/>
      <c r="E580" s="55"/>
      <c r="F580" s="55"/>
      <c r="G580" s="55"/>
      <c r="H580" s="55"/>
      <c r="I580" s="86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</row>
    <row r="581">
      <c r="A581" s="55"/>
      <c r="B581" s="55"/>
      <c r="C581" s="55"/>
      <c r="D581" s="55"/>
      <c r="E581" s="55"/>
      <c r="F581" s="55"/>
      <c r="G581" s="55"/>
      <c r="H581" s="55"/>
      <c r="I581" s="86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</row>
    <row r="582">
      <c r="A582" s="55"/>
      <c r="B582" s="55"/>
      <c r="C582" s="55"/>
      <c r="D582" s="55"/>
      <c r="E582" s="55"/>
      <c r="F582" s="55"/>
      <c r="G582" s="55"/>
      <c r="H582" s="55"/>
      <c r="I582" s="86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</row>
    <row r="583">
      <c r="A583" s="55"/>
      <c r="B583" s="55"/>
      <c r="C583" s="55"/>
      <c r="D583" s="55"/>
      <c r="E583" s="55"/>
      <c r="F583" s="55"/>
      <c r="G583" s="55"/>
      <c r="H583" s="55"/>
      <c r="I583" s="86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</row>
    <row r="584">
      <c r="A584" s="55"/>
      <c r="B584" s="55"/>
      <c r="C584" s="55"/>
      <c r="D584" s="55"/>
      <c r="E584" s="55"/>
      <c r="F584" s="55"/>
      <c r="G584" s="55"/>
      <c r="H584" s="55"/>
      <c r="I584" s="86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</row>
    <row r="585">
      <c r="A585" s="55"/>
      <c r="B585" s="55"/>
      <c r="C585" s="55"/>
      <c r="D585" s="55"/>
      <c r="E585" s="55"/>
      <c r="F585" s="55"/>
      <c r="G585" s="55"/>
      <c r="H585" s="55"/>
      <c r="I585" s="86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</row>
    <row r="586">
      <c r="A586" s="55"/>
      <c r="B586" s="55"/>
      <c r="C586" s="55"/>
      <c r="D586" s="55"/>
      <c r="E586" s="55"/>
      <c r="F586" s="55"/>
      <c r="G586" s="55"/>
      <c r="H586" s="55"/>
      <c r="I586" s="86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</row>
    <row r="587">
      <c r="A587" s="55"/>
      <c r="B587" s="55"/>
      <c r="C587" s="55"/>
      <c r="D587" s="55"/>
      <c r="E587" s="55"/>
      <c r="F587" s="55"/>
      <c r="G587" s="55"/>
      <c r="H587" s="55"/>
      <c r="I587" s="86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</row>
    <row r="588">
      <c r="A588" s="55"/>
      <c r="B588" s="55"/>
      <c r="C588" s="55"/>
      <c r="D588" s="55"/>
      <c r="E588" s="55"/>
      <c r="F588" s="55"/>
      <c r="G588" s="55"/>
      <c r="H588" s="55"/>
      <c r="I588" s="86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</row>
    <row r="589">
      <c r="A589" s="55"/>
      <c r="B589" s="55"/>
      <c r="C589" s="55"/>
      <c r="D589" s="55"/>
      <c r="E589" s="55"/>
      <c r="F589" s="55"/>
      <c r="G589" s="55"/>
      <c r="H589" s="55"/>
      <c r="I589" s="86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</row>
    <row r="590">
      <c r="A590" s="55"/>
      <c r="B590" s="55"/>
      <c r="C590" s="55"/>
      <c r="D590" s="55"/>
      <c r="E590" s="55"/>
      <c r="F590" s="55"/>
      <c r="G590" s="55"/>
      <c r="H590" s="55"/>
      <c r="I590" s="86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</row>
    <row r="591">
      <c r="A591" s="55"/>
      <c r="B591" s="55"/>
      <c r="C591" s="55"/>
      <c r="D591" s="55"/>
      <c r="E591" s="55"/>
      <c r="F591" s="55"/>
      <c r="G591" s="55"/>
      <c r="H591" s="55"/>
      <c r="I591" s="86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</row>
    <row r="592">
      <c r="A592" s="55"/>
      <c r="B592" s="55"/>
      <c r="C592" s="55"/>
      <c r="D592" s="55"/>
      <c r="E592" s="55"/>
      <c r="F592" s="55"/>
      <c r="G592" s="55"/>
      <c r="H592" s="55"/>
      <c r="I592" s="86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</row>
    <row r="593">
      <c r="A593" s="55"/>
      <c r="B593" s="55"/>
      <c r="C593" s="55"/>
      <c r="D593" s="55"/>
      <c r="E593" s="55"/>
      <c r="F593" s="55"/>
      <c r="G593" s="55"/>
      <c r="H593" s="55"/>
      <c r="I593" s="86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</row>
    <row r="594">
      <c r="A594" s="55"/>
      <c r="B594" s="55"/>
      <c r="C594" s="55"/>
      <c r="D594" s="55"/>
      <c r="E594" s="55"/>
      <c r="F594" s="55"/>
      <c r="G594" s="55"/>
      <c r="H594" s="55"/>
      <c r="I594" s="86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</row>
    <row r="595">
      <c r="A595" s="55"/>
      <c r="B595" s="55"/>
      <c r="C595" s="55"/>
      <c r="D595" s="55"/>
      <c r="E595" s="55"/>
      <c r="F595" s="55"/>
      <c r="G595" s="55"/>
      <c r="H595" s="55"/>
      <c r="I595" s="86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</row>
    <row r="596">
      <c r="A596" s="55"/>
      <c r="B596" s="55"/>
      <c r="C596" s="55"/>
      <c r="D596" s="55"/>
      <c r="E596" s="55"/>
      <c r="F596" s="55"/>
      <c r="G596" s="55"/>
      <c r="H596" s="55"/>
      <c r="I596" s="86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</row>
    <row r="597">
      <c r="A597" s="55"/>
      <c r="B597" s="55"/>
      <c r="C597" s="55"/>
      <c r="D597" s="55"/>
      <c r="E597" s="55"/>
      <c r="F597" s="55"/>
      <c r="G597" s="55"/>
      <c r="H597" s="55"/>
      <c r="I597" s="86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</row>
    <row r="598">
      <c r="A598" s="55"/>
      <c r="B598" s="55"/>
      <c r="C598" s="55"/>
      <c r="D598" s="55"/>
      <c r="E598" s="55"/>
      <c r="F598" s="55"/>
      <c r="G598" s="55"/>
      <c r="H598" s="55"/>
      <c r="I598" s="86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</row>
    <row r="599">
      <c r="A599" s="55"/>
      <c r="B599" s="55"/>
      <c r="C599" s="55"/>
      <c r="D599" s="55"/>
      <c r="E599" s="55"/>
      <c r="F599" s="55"/>
      <c r="G599" s="55"/>
      <c r="H599" s="55"/>
      <c r="I599" s="86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</row>
    <row r="600">
      <c r="A600" s="55"/>
      <c r="B600" s="55"/>
      <c r="C600" s="55"/>
      <c r="D600" s="55"/>
      <c r="E600" s="55"/>
      <c r="F600" s="55"/>
      <c r="G600" s="55"/>
      <c r="H600" s="55"/>
      <c r="I600" s="86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</row>
    <row r="601">
      <c r="A601" s="55"/>
      <c r="B601" s="55"/>
      <c r="C601" s="55"/>
      <c r="D601" s="55"/>
      <c r="E601" s="55"/>
      <c r="F601" s="55"/>
      <c r="G601" s="55"/>
      <c r="H601" s="55"/>
      <c r="I601" s="86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</row>
    <row r="602">
      <c r="A602" s="55"/>
      <c r="B602" s="55"/>
      <c r="C602" s="55"/>
      <c r="D602" s="55"/>
      <c r="E602" s="55"/>
      <c r="F602" s="55"/>
      <c r="G602" s="55"/>
      <c r="H602" s="55"/>
      <c r="I602" s="86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</row>
    <row r="603">
      <c r="A603" s="55"/>
      <c r="B603" s="55"/>
      <c r="C603" s="55"/>
      <c r="D603" s="55"/>
      <c r="E603" s="55"/>
      <c r="F603" s="55"/>
      <c r="G603" s="55"/>
      <c r="H603" s="55"/>
      <c r="I603" s="86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</row>
    <row r="604">
      <c r="A604" s="55"/>
      <c r="B604" s="55"/>
      <c r="C604" s="55"/>
      <c r="D604" s="55"/>
      <c r="E604" s="55"/>
      <c r="F604" s="55"/>
      <c r="G604" s="55"/>
      <c r="H604" s="55"/>
      <c r="I604" s="86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</row>
    <row r="605">
      <c r="A605" s="55"/>
      <c r="B605" s="55"/>
      <c r="C605" s="55"/>
      <c r="D605" s="55"/>
      <c r="E605" s="55"/>
      <c r="F605" s="55"/>
      <c r="G605" s="55"/>
      <c r="H605" s="55"/>
      <c r="I605" s="86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</row>
    <row r="606">
      <c r="A606" s="55"/>
      <c r="B606" s="55"/>
      <c r="C606" s="55"/>
      <c r="D606" s="55"/>
      <c r="E606" s="55"/>
      <c r="F606" s="55"/>
      <c r="G606" s="55"/>
      <c r="H606" s="55"/>
      <c r="I606" s="86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</row>
    <row r="607">
      <c r="A607" s="55"/>
      <c r="B607" s="55"/>
      <c r="C607" s="55"/>
      <c r="D607" s="55"/>
      <c r="E607" s="55"/>
      <c r="F607" s="55"/>
      <c r="G607" s="55"/>
      <c r="H607" s="55"/>
      <c r="I607" s="86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</row>
    <row r="608">
      <c r="A608" s="55"/>
      <c r="B608" s="55"/>
      <c r="C608" s="55"/>
      <c r="D608" s="55"/>
      <c r="E608" s="55"/>
      <c r="F608" s="55"/>
      <c r="G608" s="55"/>
      <c r="H608" s="55"/>
      <c r="I608" s="86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</row>
    <row r="609">
      <c r="A609" s="55"/>
      <c r="B609" s="55"/>
      <c r="C609" s="55"/>
      <c r="D609" s="55"/>
      <c r="E609" s="55"/>
      <c r="F609" s="55"/>
      <c r="G609" s="55"/>
      <c r="H609" s="55"/>
      <c r="I609" s="86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</row>
    <row r="610">
      <c r="A610" s="55"/>
      <c r="B610" s="55"/>
      <c r="C610" s="55"/>
      <c r="D610" s="55"/>
      <c r="E610" s="55"/>
      <c r="F610" s="55"/>
      <c r="G610" s="55"/>
      <c r="H610" s="55"/>
      <c r="I610" s="86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</row>
    <row r="611">
      <c r="A611" s="55"/>
      <c r="B611" s="55"/>
      <c r="C611" s="55"/>
      <c r="D611" s="55"/>
      <c r="E611" s="55"/>
      <c r="F611" s="55"/>
      <c r="G611" s="55"/>
      <c r="H611" s="55"/>
      <c r="I611" s="86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</row>
    <row r="612">
      <c r="A612" s="55"/>
      <c r="B612" s="55"/>
      <c r="C612" s="55"/>
      <c r="D612" s="55"/>
      <c r="E612" s="55"/>
      <c r="F612" s="55"/>
      <c r="G612" s="55"/>
      <c r="H612" s="55"/>
      <c r="I612" s="86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</row>
    <row r="613">
      <c r="A613" s="55"/>
      <c r="B613" s="55"/>
      <c r="C613" s="55"/>
      <c r="D613" s="55"/>
      <c r="E613" s="55"/>
      <c r="F613" s="55"/>
      <c r="G613" s="55"/>
      <c r="H613" s="55"/>
      <c r="I613" s="86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</row>
    <row r="614">
      <c r="A614" s="55"/>
      <c r="B614" s="55"/>
      <c r="C614" s="55"/>
      <c r="D614" s="55"/>
      <c r="E614" s="55"/>
      <c r="F614" s="55"/>
      <c r="G614" s="55"/>
      <c r="H614" s="55"/>
      <c r="I614" s="86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</row>
    <row r="615">
      <c r="A615" s="55"/>
      <c r="B615" s="55"/>
      <c r="C615" s="55"/>
      <c r="D615" s="55"/>
      <c r="E615" s="55"/>
      <c r="F615" s="55"/>
      <c r="G615" s="55"/>
      <c r="H615" s="55"/>
      <c r="I615" s="86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</row>
    <row r="616">
      <c r="A616" s="55"/>
      <c r="B616" s="55"/>
      <c r="C616" s="55"/>
      <c r="D616" s="55"/>
      <c r="E616" s="55"/>
      <c r="F616" s="55"/>
      <c r="G616" s="55"/>
      <c r="H616" s="55"/>
      <c r="I616" s="86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</row>
    <row r="617">
      <c r="A617" s="55"/>
      <c r="B617" s="55"/>
      <c r="C617" s="55"/>
      <c r="D617" s="55"/>
      <c r="E617" s="55"/>
      <c r="F617" s="55"/>
      <c r="G617" s="55"/>
      <c r="H617" s="55"/>
      <c r="I617" s="86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</row>
    <row r="618">
      <c r="A618" s="55"/>
      <c r="B618" s="55"/>
      <c r="C618" s="55"/>
      <c r="D618" s="55"/>
      <c r="E618" s="55"/>
      <c r="F618" s="55"/>
      <c r="G618" s="55"/>
      <c r="H618" s="55"/>
      <c r="I618" s="86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</row>
    <row r="619">
      <c r="A619" s="55"/>
      <c r="B619" s="55"/>
      <c r="C619" s="55"/>
      <c r="D619" s="55"/>
      <c r="E619" s="55"/>
      <c r="F619" s="55"/>
      <c r="G619" s="55"/>
      <c r="H619" s="55"/>
      <c r="I619" s="86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</row>
    <row r="620">
      <c r="A620" s="55"/>
      <c r="B620" s="55"/>
      <c r="C620" s="55"/>
      <c r="D620" s="55"/>
      <c r="E620" s="55"/>
      <c r="F620" s="55"/>
      <c r="G620" s="55"/>
      <c r="H620" s="55"/>
      <c r="I620" s="86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</row>
    <row r="621">
      <c r="A621" s="55"/>
      <c r="B621" s="55"/>
      <c r="C621" s="55"/>
      <c r="D621" s="55"/>
      <c r="E621" s="55"/>
      <c r="F621" s="55"/>
      <c r="G621" s="55"/>
      <c r="H621" s="55"/>
      <c r="I621" s="86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</row>
    <row r="622">
      <c r="A622" s="55"/>
      <c r="B622" s="55"/>
      <c r="C622" s="55"/>
      <c r="D622" s="55"/>
      <c r="E622" s="55"/>
      <c r="F622" s="55"/>
      <c r="G622" s="55"/>
      <c r="H622" s="55"/>
      <c r="I622" s="86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</row>
    <row r="623">
      <c r="A623" s="55"/>
      <c r="B623" s="55"/>
      <c r="C623" s="55"/>
      <c r="D623" s="55"/>
      <c r="E623" s="55"/>
      <c r="F623" s="55"/>
      <c r="G623" s="55"/>
      <c r="H623" s="55"/>
      <c r="I623" s="86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</row>
    <row r="624">
      <c r="A624" s="55"/>
      <c r="B624" s="55"/>
      <c r="C624" s="55"/>
      <c r="D624" s="55"/>
      <c r="E624" s="55"/>
      <c r="F624" s="55"/>
      <c r="G624" s="55"/>
      <c r="H624" s="55"/>
      <c r="I624" s="86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</row>
    <row r="625">
      <c r="A625" s="55"/>
      <c r="B625" s="55"/>
      <c r="C625" s="55"/>
      <c r="D625" s="55"/>
      <c r="E625" s="55"/>
      <c r="F625" s="55"/>
      <c r="G625" s="55"/>
      <c r="H625" s="55"/>
      <c r="I625" s="86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</row>
    <row r="626">
      <c r="A626" s="55"/>
      <c r="B626" s="55"/>
      <c r="C626" s="55"/>
      <c r="D626" s="55"/>
      <c r="E626" s="55"/>
      <c r="F626" s="55"/>
      <c r="G626" s="55"/>
      <c r="H626" s="55"/>
      <c r="I626" s="86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</row>
    <row r="627">
      <c r="A627" s="55"/>
      <c r="B627" s="55"/>
      <c r="C627" s="55"/>
      <c r="D627" s="55"/>
      <c r="E627" s="55"/>
      <c r="F627" s="55"/>
      <c r="G627" s="55"/>
      <c r="H627" s="55"/>
      <c r="I627" s="86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</row>
    <row r="628">
      <c r="A628" s="55"/>
      <c r="B628" s="55"/>
      <c r="C628" s="55"/>
      <c r="D628" s="55"/>
      <c r="E628" s="55"/>
      <c r="F628" s="55"/>
      <c r="G628" s="55"/>
      <c r="H628" s="55"/>
      <c r="I628" s="86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</row>
    <row r="629">
      <c r="A629" s="55"/>
      <c r="B629" s="55"/>
      <c r="C629" s="55"/>
      <c r="D629" s="55"/>
      <c r="E629" s="55"/>
      <c r="F629" s="55"/>
      <c r="G629" s="55"/>
      <c r="H629" s="55"/>
      <c r="I629" s="86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</row>
    <row r="630">
      <c r="A630" s="55"/>
      <c r="B630" s="55"/>
      <c r="C630" s="55"/>
      <c r="D630" s="55"/>
      <c r="E630" s="55"/>
      <c r="F630" s="55"/>
      <c r="G630" s="55"/>
      <c r="H630" s="55"/>
      <c r="I630" s="86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</row>
    <row r="631">
      <c r="A631" s="55"/>
      <c r="B631" s="55"/>
      <c r="C631" s="55"/>
      <c r="D631" s="55"/>
      <c r="E631" s="55"/>
      <c r="F631" s="55"/>
      <c r="G631" s="55"/>
      <c r="H631" s="55"/>
      <c r="I631" s="86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</row>
    <row r="632">
      <c r="A632" s="55"/>
      <c r="B632" s="55"/>
      <c r="C632" s="55"/>
      <c r="D632" s="55"/>
      <c r="E632" s="55"/>
      <c r="F632" s="55"/>
      <c r="G632" s="55"/>
      <c r="H632" s="55"/>
      <c r="I632" s="86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</row>
    <row r="633">
      <c r="A633" s="55"/>
      <c r="B633" s="55"/>
      <c r="C633" s="55"/>
      <c r="D633" s="55"/>
      <c r="E633" s="55"/>
      <c r="F633" s="55"/>
      <c r="G633" s="55"/>
      <c r="H633" s="55"/>
      <c r="I633" s="86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</row>
    <row r="634">
      <c r="A634" s="55"/>
      <c r="B634" s="55"/>
      <c r="C634" s="55"/>
      <c r="D634" s="55"/>
      <c r="E634" s="55"/>
      <c r="F634" s="55"/>
      <c r="G634" s="55"/>
      <c r="H634" s="55"/>
      <c r="I634" s="86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</row>
    <row r="635">
      <c r="A635" s="55"/>
      <c r="B635" s="55"/>
      <c r="C635" s="55"/>
      <c r="D635" s="55"/>
      <c r="E635" s="55"/>
      <c r="F635" s="55"/>
      <c r="G635" s="55"/>
      <c r="H635" s="55"/>
      <c r="I635" s="86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</row>
    <row r="636">
      <c r="A636" s="55"/>
      <c r="B636" s="55"/>
      <c r="C636" s="55"/>
      <c r="D636" s="55"/>
      <c r="E636" s="55"/>
      <c r="F636" s="55"/>
      <c r="G636" s="55"/>
      <c r="H636" s="55"/>
      <c r="I636" s="86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</row>
    <row r="637">
      <c r="A637" s="55"/>
      <c r="B637" s="55"/>
      <c r="C637" s="55"/>
      <c r="D637" s="55"/>
      <c r="E637" s="55"/>
      <c r="F637" s="55"/>
      <c r="G637" s="55"/>
      <c r="H637" s="55"/>
      <c r="I637" s="86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</row>
    <row r="638">
      <c r="A638" s="55"/>
      <c r="B638" s="55"/>
      <c r="C638" s="55"/>
      <c r="D638" s="55"/>
      <c r="E638" s="55"/>
      <c r="F638" s="55"/>
      <c r="G638" s="55"/>
      <c r="H638" s="55"/>
      <c r="I638" s="86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</row>
    <row r="639">
      <c r="A639" s="55"/>
      <c r="B639" s="55"/>
      <c r="C639" s="55"/>
      <c r="D639" s="55"/>
      <c r="E639" s="55"/>
      <c r="F639" s="55"/>
      <c r="G639" s="55"/>
      <c r="H639" s="55"/>
      <c r="I639" s="86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</row>
    <row r="640">
      <c r="A640" s="55"/>
      <c r="B640" s="55"/>
      <c r="C640" s="55"/>
      <c r="D640" s="55"/>
      <c r="E640" s="55"/>
      <c r="F640" s="55"/>
      <c r="G640" s="55"/>
      <c r="H640" s="55"/>
      <c r="I640" s="86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</row>
    <row r="641">
      <c r="A641" s="55"/>
      <c r="B641" s="55"/>
      <c r="C641" s="55"/>
      <c r="D641" s="55"/>
      <c r="E641" s="55"/>
      <c r="F641" s="55"/>
      <c r="G641" s="55"/>
      <c r="H641" s="55"/>
      <c r="I641" s="86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</row>
    <row r="642">
      <c r="A642" s="55"/>
      <c r="B642" s="55"/>
      <c r="C642" s="55"/>
      <c r="D642" s="55"/>
      <c r="E642" s="55"/>
      <c r="F642" s="55"/>
      <c r="G642" s="55"/>
      <c r="H642" s="55"/>
      <c r="I642" s="86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</row>
    <row r="643">
      <c r="A643" s="55"/>
      <c r="B643" s="55"/>
      <c r="C643" s="55"/>
      <c r="D643" s="55"/>
      <c r="E643" s="55"/>
      <c r="F643" s="55"/>
      <c r="G643" s="55"/>
      <c r="H643" s="55"/>
      <c r="I643" s="86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</row>
    <row r="644">
      <c r="A644" s="55"/>
      <c r="B644" s="55"/>
      <c r="C644" s="55"/>
      <c r="D644" s="55"/>
      <c r="E644" s="55"/>
      <c r="F644" s="55"/>
      <c r="G644" s="55"/>
      <c r="H644" s="55"/>
      <c r="I644" s="86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</row>
    <row r="645">
      <c r="A645" s="55"/>
      <c r="B645" s="55"/>
      <c r="C645" s="55"/>
      <c r="D645" s="55"/>
      <c r="E645" s="55"/>
      <c r="F645" s="55"/>
      <c r="G645" s="55"/>
      <c r="H645" s="55"/>
      <c r="I645" s="86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</row>
    <row r="646">
      <c r="A646" s="55"/>
      <c r="B646" s="55"/>
      <c r="C646" s="55"/>
      <c r="D646" s="55"/>
      <c r="E646" s="55"/>
      <c r="F646" s="55"/>
      <c r="G646" s="55"/>
      <c r="H646" s="55"/>
      <c r="I646" s="86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</row>
    <row r="647">
      <c r="A647" s="55"/>
      <c r="B647" s="55"/>
      <c r="C647" s="55"/>
      <c r="D647" s="55"/>
      <c r="E647" s="55"/>
      <c r="F647" s="55"/>
      <c r="G647" s="55"/>
      <c r="H647" s="55"/>
      <c r="I647" s="86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</row>
    <row r="648">
      <c r="A648" s="55"/>
      <c r="B648" s="55"/>
      <c r="C648" s="55"/>
      <c r="D648" s="55"/>
      <c r="E648" s="55"/>
      <c r="F648" s="55"/>
      <c r="G648" s="55"/>
      <c r="H648" s="55"/>
      <c r="I648" s="86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</row>
    <row r="649">
      <c r="A649" s="55"/>
      <c r="B649" s="55"/>
      <c r="C649" s="55"/>
      <c r="D649" s="55"/>
      <c r="E649" s="55"/>
      <c r="F649" s="55"/>
      <c r="G649" s="55"/>
      <c r="H649" s="55"/>
      <c r="I649" s="86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</row>
    <row r="650">
      <c r="A650" s="55"/>
      <c r="B650" s="55"/>
      <c r="C650" s="55"/>
      <c r="D650" s="55"/>
      <c r="E650" s="55"/>
      <c r="F650" s="55"/>
      <c r="G650" s="55"/>
      <c r="H650" s="55"/>
      <c r="I650" s="86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</row>
    <row r="651">
      <c r="A651" s="55"/>
      <c r="B651" s="55"/>
      <c r="C651" s="55"/>
      <c r="D651" s="55"/>
      <c r="E651" s="55"/>
      <c r="F651" s="55"/>
      <c r="G651" s="55"/>
      <c r="H651" s="55"/>
      <c r="I651" s="86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</row>
    <row r="652">
      <c r="A652" s="55"/>
      <c r="B652" s="55"/>
      <c r="C652" s="55"/>
      <c r="D652" s="55"/>
      <c r="E652" s="55"/>
      <c r="F652" s="55"/>
      <c r="G652" s="55"/>
      <c r="H652" s="55"/>
      <c r="I652" s="86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</row>
    <row r="653">
      <c r="A653" s="55"/>
      <c r="B653" s="55"/>
      <c r="C653" s="55"/>
      <c r="D653" s="55"/>
      <c r="E653" s="55"/>
      <c r="F653" s="55"/>
      <c r="G653" s="55"/>
      <c r="H653" s="55"/>
      <c r="I653" s="86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</row>
    <row r="654">
      <c r="A654" s="55"/>
      <c r="B654" s="55"/>
      <c r="C654" s="55"/>
      <c r="D654" s="55"/>
      <c r="E654" s="55"/>
      <c r="F654" s="55"/>
      <c r="G654" s="55"/>
      <c r="H654" s="55"/>
      <c r="I654" s="86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</row>
    <row r="655">
      <c r="A655" s="55"/>
      <c r="B655" s="55"/>
      <c r="C655" s="55"/>
      <c r="D655" s="55"/>
      <c r="E655" s="55"/>
      <c r="F655" s="55"/>
      <c r="G655" s="55"/>
      <c r="H655" s="55"/>
      <c r="I655" s="86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</row>
    <row r="656">
      <c r="A656" s="55"/>
      <c r="B656" s="55"/>
      <c r="C656" s="55"/>
      <c r="D656" s="55"/>
      <c r="E656" s="55"/>
      <c r="F656" s="55"/>
      <c r="G656" s="55"/>
      <c r="H656" s="55"/>
      <c r="I656" s="86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</row>
    <row r="657">
      <c r="A657" s="55"/>
      <c r="B657" s="55"/>
      <c r="C657" s="55"/>
      <c r="D657" s="55"/>
      <c r="E657" s="55"/>
      <c r="F657" s="55"/>
      <c r="G657" s="55"/>
      <c r="H657" s="55"/>
      <c r="I657" s="86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</row>
    <row r="658">
      <c r="A658" s="55"/>
      <c r="B658" s="55"/>
      <c r="C658" s="55"/>
      <c r="D658" s="55"/>
      <c r="E658" s="55"/>
      <c r="F658" s="55"/>
      <c r="G658" s="55"/>
      <c r="H658" s="55"/>
      <c r="I658" s="86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</row>
    <row r="659">
      <c r="A659" s="55"/>
      <c r="B659" s="55"/>
      <c r="C659" s="55"/>
      <c r="D659" s="55"/>
      <c r="E659" s="55"/>
      <c r="F659" s="55"/>
      <c r="G659" s="55"/>
      <c r="H659" s="55"/>
      <c r="I659" s="86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</row>
    <row r="660">
      <c r="A660" s="55"/>
      <c r="B660" s="55"/>
      <c r="C660" s="55"/>
      <c r="D660" s="55"/>
      <c r="E660" s="55"/>
      <c r="F660" s="55"/>
      <c r="G660" s="55"/>
      <c r="H660" s="55"/>
      <c r="I660" s="86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</row>
    <row r="661">
      <c r="A661" s="55"/>
      <c r="B661" s="55"/>
      <c r="C661" s="55"/>
      <c r="D661" s="55"/>
      <c r="E661" s="55"/>
      <c r="F661" s="55"/>
      <c r="G661" s="55"/>
      <c r="H661" s="55"/>
      <c r="I661" s="86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</row>
    <row r="662">
      <c r="A662" s="55"/>
      <c r="B662" s="55"/>
      <c r="C662" s="55"/>
      <c r="D662" s="55"/>
      <c r="E662" s="55"/>
      <c r="F662" s="55"/>
      <c r="G662" s="55"/>
      <c r="H662" s="55"/>
      <c r="I662" s="86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</row>
    <row r="663">
      <c r="A663" s="55"/>
      <c r="B663" s="55"/>
      <c r="C663" s="55"/>
      <c r="D663" s="55"/>
      <c r="E663" s="55"/>
      <c r="F663" s="55"/>
      <c r="G663" s="55"/>
      <c r="H663" s="55"/>
      <c r="I663" s="86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</row>
    <row r="664">
      <c r="A664" s="55"/>
      <c r="B664" s="55"/>
      <c r="C664" s="55"/>
      <c r="D664" s="55"/>
      <c r="E664" s="55"/>
      <c r="F664" s="55"/>
      <c r="G664" s="55"/>
      <c r="H664" s="55"/>
      <c r="I664" s="86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</row>
    <row r="665">
      <c r="A665" s="55"/>
      <c r="B665" s="55"/>
      <c r="C665" s="55"/>
      <c r="D665" s="55"/>
      <c r="E665" s="55"/>
      <c r="F665" s="55"/>
      <c r="G665" s="55"/>
      <c r="H665" s="55"/>
      <c r="I665" s="86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</row>
    <row r="666">
      <c r="A666" s="55"/>
      <c r="B666" s="55"/>
      <c r="C666" s="55"/>
      <c r="D666" s="55"/>
      <c r="E666" s="55"/>
      <c r="F666" s="55"/>
      <c r="G666" s="55"/>
      <c r="H666" s="55"/>
      <c r="I666" s="86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</row>
    <row r="667">
      <c r="A667" s="55"/>
      <c r="B667" s="55"/>
      <c r="C667" s="55"/>
      <c r="D667" s="55"/>
      <c r="E667" s="55"/>
      <c r="F667" s="55"/>
      <c r="G667" s="55"/>
      <c r="H667" s="55"/>
      <c r="I667" s="86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</row>
    <row r="668">
      <c r="A668" s="55"/>
      <c r="B668" s="55"/>
      <c r="C668" s="55"/>
      <c r="D668" s="55"/>
      <c r="E668" s="55"/>
      <c r="F668" s="55"/>
      <c r="G668" s="55"/>
      <c r="H668" s="55"/>
      <c r="I668" s="86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</row>
    <row r="669">
      <c r="A669" s="55"/>
      <c r="B669" s="55"/>
      <c r="C669" s="55"/>
      <c r="D669" s="55"/>
      <c r="E669" s="55"/>
      <c r="F669" s="55"/>
      <c r="G669" s="55"/>
      <c r="H669" s="55"/>
      <c r="I669" s="86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</row>
    <row r="670">
      <c r="A670" s="55"/>
      <c r="B670" s="55"/>
      <c r="C670" s="55"/>
      <c r="D670" s="55"/>
      <c r="E670" s="55"/>
      <c r="F670" s="55"/>
      <c r="G670" s="55"/>
      <c r="H670" s="55"/>
      <c r="I670" s="86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</row>
    <row r="671">
      <c r="A671" s="55"/>
      <c r="B671" s="55"/>
      <c r="C671" s="55"/>
      <c r="D671" s="55"/>
      <c r="E671" s="55"/>
      <c r="F671" s="55"/>
      <c r="G671" s="55"/>
      <c r="H671" s="55"/>
      <c r="I671" s="86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</row>
    <row r="672">
      <c r="A672" s="55"/>
      <c r="B672" s="55"/>
      <c r="C672" s="55"/>
      <c r="D672" s="55"/>
      <c r="E672" s="55"/>
      <c r="F672" s="55"/>
      <c r="G672" s="55"/>
      <c r="H672" s="55"/>
      <c r="I672" s="86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</row>
    <row r="673">
      <c r="A673" s="55"/>
      <c r="B673" s="55"/>
      <c r="C673" s="55"/>
      <c r="D673" s="55"/>
      <c r="E673" s="55"/>
      <c r="F673" s="55"/>
      <c r="G673" s="55"/>
      <c r="H673" s="55"/>
      <c r="I673" s="86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</row>
    <row r="674">
      <c r="A674" s="55"/>
      <c r="B674" s="55"/>
      <c r="C674" s="55"/>
      <c r="D674" s="55"/>
      <c r="E674" s="55"/>
      <c r="F674" s="55"/>
      <c r="G674" s="55"/>
      <c r="H674" s="55"/>
      <c r="I674" s="86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</row>
    <row r="675">
      <c r="A675" s="55"/>
      <c r="B675" s="55"/>
      <c r="C675" s="55"/>
      <c r="D675" s="55"/>
      <c r="E675" s="55"/>
      <c r="F675" s="55"/>
      <c r="G675" s="55"/>
      <c r="H675" s="55"/>
      <c r="I675" s="86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</row>
    <row r="676">
      <c r="A676" s="55"/>
      <c r="B676" s="55"/>
      <c r="C676" s="55"/>
      <c r="D676" s="55"/>
      <c r="E676" s="55"/>
      <c r="F676" s="55"/>
      <c r="G676" s="55"/>
      <c r="H676" s="55"/>
      <c r="I676" s="86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</row>
    <row r="677">
      <c r="A677" s="55"/>
      <c r="B677" s="55"/>
      <c r="C677" s="55"/>
      <c r="D677" s="55"/>
      <c r="E677" s="55"/>
      <c r="F677" s="55"/>
      <c r="G677" s="55"/>
      <c r="H677" s="55"/>
      <c r="I677" s="86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</row>
    <row r="678">
      <c r="A678" s="55"/>
      <c r="B678" s="55"/>
      <c r="C678" s="55"/>
      <c r="D678" s="55"/>
      <c r="E678" s="55"/>
      <c r="F678" s="55"/>
      <c r="G678" s="55"/>
      <c r="H678" s="55"/>
      <c r="I678" s="86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</row>
    <row r="679">
      <c r="A679" s="55"/>
      <c r="B679" s="55"/>
      <c r="C679" s="55"/>
      <c r="D679" s="55"/>
      <c r="E679" s="55"/>
      <c r="F679" s="55"/>
      <c r="G679" s="55"/>
      <c r="H679" s="55"/>
      <c r="I679" s="86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</row>
    <row r="680">
      <c r="A680" s="55"/>
      <c r="B680" s="55"/>
      <c r="C680" s="55"/>
      <c r="D680" s="55"/>
      <c r="E680" s="55"/>
      <c r="F680" s="55"/>
      <c r="G680" s="55"/>
      <c r="H680" s="55"/>
      <c r="I680" s="86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</row>
    <row r="681">
      <c r="A681" s="55"/>
      <c r="B681" s="55"/>
      <c r="C681" s="55"/>
      <c r="D681" s="55"/>
      <c r="E681" s="55"/>
      <c r="F681" s="55"/>
      <c r="G681" s="55"/>
      <c r="H681" s="55"/>
      <c r="I681" s="86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</row>
    <row r="682">
      <c r="A682" s="55"/>
      <c r="B682" s="55"/>
      <c r="C682" s="55"/>
      <c r="D682" s="55"/>
      <c r="E682" s="55"/>
      <c r="F682" s="55"/>
      <c r="G682" s="55"/>
      <c r="H682" s="55"/>
      <c r="I682" s="86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</row>
    <row r="683">
      <c r="A683" s="55"/>
      <c r="B683" s="55"/>
      <c r="C683" s="55"/>
      <c r="D683" s="55"/>
      <c r="E683" s="55"/>
      <c r="F683" s="55"/>
      <c r="G683" s="55"/>
      <c r="H683" s="55"/>
      <c r="I683" s="86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</row>
    <row r="684">
      <c r="A684" s="55"/>
      <c r="B684" s="55"/>
      <c r="C684" s="55"/>
      <c r="D684" s="55"/>
      <c r="E684" s="55"/>
      <c r="F684" s="55"/>
      <c r="G684" s="55"/>
      <c r="H684" s="55"/>
      <c r="I684" s="86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</row>
    <row r="685">
      <c r="A685" s="55"/>
      <c r="B685" s="55"/>
      <c r="C685" s="55"/>
      <c r="D685" s="55"/>
      <c r="E685" s="55"/>
      <c r="F685" s="55"/>
      <c r="G685" s="55"/>
      <c r="H685" s="55"/>
      <c r="I685" s="86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</row>
    <row r="686">
      <c r="A686" s="55"/>
      <c r="B686" s="55"/>
      <c r="C686" s="55"/>
      <c r="D686" s="55"/>
      <c r="E686" s="55"/>
      <c r="F686" s="55"/>
      <c r="G686" s="55"/>
      <c r="H686" s="55"/>
      <c r="I686" s="86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</row>
    <row r="687">
      <c r="A687" s="55"/>
      <c r="B687" s="55"/>
      <c r="C687" s="55"/>
      <c r="D687" s="55"/>
      <c r="E687" s="55"/>
      <c r="F687" s="55"/>
      <c r="G687" s="55"/>
      <c r="H687" s="55"/>
      <c r="I687" s="86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</row>
    <row r="688">
      <c r="A688" s="55"/>
      <c r="B688" s="55"/>
      <c r="C688" s="55"/>
      <c r="D688" s="55"/>
      <c r="E688" s="55"/>
      <c r="F688" s="55"/>
      <c r="G688" s="55"/>
      <c r="H688" s="55"/>
      <c r="I688" s="86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</row>
    <row r="689">
      <c r="A689" s="55"/>
      <c r="B689" s="55"/>
      <c r="C689" s="55"/>
      <c r="D689" s="55"/>
      <c r="E689" s="55"/>
      <c r="F689" s="55"/>
      <c r="G689" s="55"/>
      <c r="H689" s="55"/>
      <c r="I689" s="86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</row>
    <row r="690">
      <c r="A690" s="55"/>
      <c r="B690" s="55"/>
      <c r="C690" s="55"/>
      <c r="D690" s="55"/>
      <c r="E690" s="55"/>
      <c r="F690" s="55"/>
      <c r="G690" s="55"/>
      <c r="H690" s="55"/>
      <c r="I690" s="86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</row>
    <row r="691">
      <c r="A691" s="55"/>
      <c r="B691" s="55"/>
      <c r="C691" s="55"/>
      <c r="D691" s="55"/>
      <c r="E691" s="55"/>
      <c r="F691" s="55"/>
      <c r="G691" s="55"/>
      <c r="H691" s="55"/>
      <c r="I691" s="86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</row>
    <row r="692">
      <c r="A692" s="55"/>
      <c r="B692" s="55"/>
      <c r="C692" s="55"/>
      <c r="D692" s="55"/>
      <c r="E692" s="55"/>
      <c r="F692" s="55"/>
      <c r="G692" s="55"/>
      <c r="H692" s="55"/>
      <c r="I692" s="86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</row>
    <row r="693">
      <c r="A693" s="55"/>
      <c r="B693" s="55"/>
      <c r="C693" s="55"/>
      <c r="D693" s="55"/>
      <c r="E693" s="55"/>
      <c r="F693" s="55"/>
      <c r="G693" s="55"/>
      <c r="H693" s="55"/>
      <c r="I693" s="86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</row>
    <row r="694">
      <c r="A694" s="55"/>
      <c r="B694" s="55"/>
      <c r="C694" s="55"/>
      <c r="D694" s="55"/>
      <c r="E694" s="55"/>
      <c r="F694" s="55"/>
      <c r="G694" s="55"/>
      <c r="H694" s="55"/>
      <c r="I694" s="86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</row>
    <row r="695">
      <c r="A695" s="55"/>
      <c r="B695" s="55"/>
      <c r="C695" s="55"/>
      <c r="D695" s="55"/>
      <c r="E695" s="55"/>
      <c r="F695" s="55"/>
      <c r="G695" s="55"/>
      <c r="H695" s="55"/>
      <c r="I695" s="86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</row>
    <row r="696">
      <c r="A696" s="55"/>
      <c r="B696" s="55"/>
      <c r="C696" s="55"/>
      <c r="D696" s="55"/>
      <c r="E696" s="55"/>
      <c r="F696" s="55"/>
      <c r="G696" s="55"/>
      <c r="H696" s="55"/>
      <c r="I696" s="86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</row>
    <row r="697">
      <c r="A697" s="55"/>
      <c r="B697" s="55"/>
      <c r="C697" s="55"/>
      <c r="D697" s="55"/>
      <c r="E697" s="55"/>
      <c r="F697" s="55"/>
      <c r="G697" s="55"/>
      <c r="H697" s="55"/>
      <c r="I697" s="86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</row>
    <row r="698">
      <c r="A698" s="55"/>
      <c r="B698" s="55"/>
      <c r="C698" s="55"/>
      <c r="D698" s="55"/>
      <c r="E698" s="55"/>
      <c r="F698" s="55"/>
      <c r="G698" s="55"/>
      <c r="H698" s="55"/>
      <c r="I698" s="86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</row>
    <row r="699">
      <c r="A699" s="55"/>
      <c r="B699" s="55"/>
      <c r="C699" s="55"/>
      <c r="D699" s="55"/>
      <c r="E699" s="55"/>
      <c r="F699" s="55"/>
      <c r="G699" s="55"/>
      <c r="H699" s="55"/>
      <c r="I699" s="86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</row>
    <row r="700">
      <c r="A700" s="55"/>
      <c r="B700" s="55"/>
      <c r="C700" s="55"/>
      <c r="D700" s="55"/>
      <c r="E700" s="55"/>
      <c r="F700" s="55"/>
      <c r="G700" s="55"/>
      <c r="H700" s="55"/>
      <c r="I700" s="86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</row>
    <row r="701">
      <c r="A701" s="55"/>
      <c r="B701" s="55"/>
      <c r="C701" s="55"/>
      <c r="D701" s="55"/>
      <c r="E701" s="55"/>
      <c r="F701" s="55"/>
      <c r="G701" s="55"/>
      <c r="H701" s="55"/>
      <c r="I701" s="86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</row>
    <row r="702">
      <c r="A702" s="55"/>
      <c r="B702" s="55"/>
      <c r="C702" s="55"/>
      <c r="D702" s="55"/>
      <c r="E702" s="55"/>
      <c r="F702" s="55"/>
      <c r="G702" s="55"/>
      <c r="H702" s="55"/>
      <c r="I702" s="86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</row>
    <row r="703">
      <c r="A703" s="55"/>
      <c r="B703" s="55"/>
      <c r="C703" s="55"/>
      <c r="D703" s="55"/>
      <c r="E703" s="55"/>
      <c r="F703" s="55"/>
      <c r="G703" s="55"/>
      <c r="H703" s="55"/>
      <c r="I703" s="86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</row>
    <row r="704">
      <c r="A704" s="55"/>
      <c r="B704" s="55"/>
      <c r="C704" s="55"/>
      <c r="D704" s="55"/>
      <c r="E704" s="55"/>
      <c r="F704" s="55"/>
      <c r="G704" s="55"/>
      <c r="H704" s="55"/>
      <c r="I704" s="86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</row>
    <row r="705">
      <c r="A705" s="55"/>
      <c r="B705" s="55"/>
      <c r="C705" s="55"/>
      <c r="D705" s="55"/>
      <c r="E705" s="55"/>
      <c r="F705" s="55"/>
      <c r="G705" s="55"/>
      <c r="H705" s="55"/>
      <c r="I705" s="86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</row>
    <row r="706">
      <c r="A706" s="55"/>
      <c r="B706" s="55"/>
      <c r="C706" s="55"/>
      <c r="D706" s="55"/>
      <c r="E706" s="55"/>
      <c r="F706" s="55"/>
      <c r="G706" s="55"/>
      <c r="H706" s="55"/>
      <c r="I706" s="86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</row>
    <row r="707">
      <c r="A707" s="55"/>
      <c r="B707" s="55"/>
      <c r="C707" s="55"/>
      <c r="D707" s="55"/>
      <c r="E707" s="55"/>
      <c r="F707" s="55"/>
      <c r="G707" s="55"/>
      <c r="H707" s="55"/>
      <c r="I707" s="86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</row>
    <row r="708">
      <c r="A708" s="55"/>
      <c r="B708" s="55"/>
      <c r="C708" s="55"/>
      <c r="D708" s="55"/>
      <c r="E708" s="55"/>
      <c r="F708" s="55"/>
      <c r="G708" s="55"/>
      <c r="H708" s="55"/>
      <c r="I708" s="86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</row>
    <row r="709">
      <c r="A709" s="55"/>
      <c r="B709" s="55"/>
      <c r="C709" s="55"/>
      <c r="D709" s="55"/>
      <c r="E709" s="55"/>
      <c r="F709" s="55"/>
      <c r="G709" s="55"/>
      <c r="H709" s="55"/>
      <c r="I709" s="86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</row>
    <row r="710">
      <c r="A710" s="55"/>
      <c r="B710" s="55"/>
      <c r="C710" s="55"/>
      <c r="D710" s="55"/>
      <c r="E710" s="55"/>
      <c r="F710" s="55"/>
      <c r="G710" s="55"/>
      <c r="H710" s="55"/>
      <c r="I710" s="86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</row>
    <row r="711">
      <c r="A711" s="55"/>
      <c r="B711" s="55"/>
      <c r="C711" s="55"/>
      <c r="D711" s="55"/>
      <c r="E711" s="55"/>
      <c r="F711" s="55"/>
      <c r="G711" s="55"/>
      <c r="H711" s="55"/>
      <c r="I711" s="86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</row>
    <row r="712">
      <c r="A712" s="55"/>
      <c r="B712" s="55"/>
      <c r="C712" s="55"/>
      <c r="D712" s="55"/>
      <c r="E712" s="55"/>
      <c r="F712" s="55"/>
      <c r="G712" s="55"/>
      <c r="H712" s="55"/>
      <c r="I712" s="86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</row>
    <row r="713">
      <c r="A713" s="55"/>
      <c r="B713" s="55"/>
      <c r="C713" s="55"/>
      <c r="D713" s="55"/>
      <c r="E713" s="55"/>
      <c r="F713" s="55"/>
      <c r="G713" s="55"/>
      <c r="H713" s="55"/>
      <c r="I713" s="86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</row>
    <row r="714">
      <c r="A714" s="55"/>
      <c r="B714" s="55"/>
      <c r="C714" s="55"/>
      <c r="D714" s="55"/>
      <c r="E714" s="55"/>
      <c r="F714" s="55"/>
      <c r="G714" s="55"/>
      <c r="H714" s="55"/>
      <c r="I714" s="86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</row>
    <row r="715">
      <c r="A715" s="55"/>
      <c r="B715" s="55"/>
      <c r="C715" s="55"/>
      <c r="D715" s="55"/>
      <c r="E715" s="55"/>
      <c r="F715" s="55"/>
      <c r="G715" s="55"/>
      <c r="H715" s="55"/>
      <c r="I715" s="86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</row>
    <row r="716">
      <c r="A716" s="55"/>
      <c r="B716" s="55"/>
      <c r="C716" s="55"/>
      <c r="D716" s="55"/>
      <c r="E716" s="55"/>
      <c r="F716" s="55"/>
      <c r="G716" s="55"/>
      <c r="H716" s="55"/>
      <c r="I716" s="86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</row>
    <row r="717">
      <c r="A717" s="55"/>
      <c r="B717" s="55"/>
      <c r="C717" s="55"/>
      <c r="D717" s="55"/>
      <c r="E717" s="55"/>
      <c r="F717" s="55"/>
      <c r="G717" s="55"/>
      <c r="H717" s="55"/>
      <c r="I717" s="86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</row>
    <row r="718">
      <c r="A718" s="55"/>
      <c r="B718" s="55"/>
      <c r="C718" s="55"/>
      <c r="D718" s="55"/>
      <c r="E718" s="55"/>
      <c r="F718" s="55"/>
      <c r="G718" s="55"/>
      <c r="H718" s="55"/>
      <c r="I718" s="86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</row>
    <row r="719">
      <c r="A719" s="55"/>
      <c r="B719" s="55"/>
      <c r="C719" s="55"/>
      <c r="D719" s="55"/>
      <c r="E719" s="55"/>
      <c r="F719" s="55"/>
      <c r="G719" s="55"/>
      <c r="H719" s="55"/>
      <c r="I719" s="86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</row>
    <row r="720">
      <c r="A720" s="55"/>
      <c r="B720" s="55"/>
      <c r="C720" s="55"/>
      <c r="D720" s="55"/>
      <c r="E720" s="55"/>
      <c r="F720" s="55"/>
      <c r="G720" s="55"/>
      <c r="H720" s="55"/>
      <c r="I720" s="86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</row>
    <row r="721">
      <c r="A721" s="55"/>
      <c r="B721" s="55"/>
      <c r="C721" s="55"/>
      <c r="D721" s="55"/>
      <c r="E721" s="55"/>
      <c r="F721" s="55"/>
      <c r="G721" s="55"/>
      <c r="H721" s="55"/>
      <c r="I721" s="86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</row>
    <row r="722">
      <c r="A722" s="55"/>
      <c r="B722" s="55"/>
      <c r="C722" s="55"/>
      <c r="D722" s="55"/>
      <c r="E722" s="55"/>
      <c r="F722" s="55"/>
      <c r="G722" s="55"/>
      <c r="H722" s="55"/>
      <c r="I722" s="86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</row>
    <row r="723">
      <c r="A723" s="55"/>
      <c r="B723" s="55"/>
      <c r="C723" s="55"/>
      <c r="D723" s="55"/>
      <c r="E723" s="55"/>
      <c r="F723" s="55"/>
      <c r="G723" s="55"/>
      <c r="H723" s="55"/>
      <c r="I723" s="86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</row>
    <row r="724">
      <c r="A724" s="55"/>
      <c r="B724" s="55"/>
      <c r="C724" s="55"/>
      <c r="D724" s="55"/>
      <c r="E724" s="55"/>
      <c r="F724" s="55"/>
      <c r="G724" s="55"/>
      <c r="H724" s="55"/>
      <c r="I724" s="86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</row>
    <row r="725">
      <c r="A725" s="55"/>
      <c r="B725" s="55"/>
      <c r="C725" s="55"/>
      <c r="D725" s="55"/>
      <c r="E725" s="55"/>
      <c r="F725" s="55"/>
      <c r="G725" s="55"/>
      <c r="H725" s="55"/>
      <c r="I725" s="86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</row>
    <row r="726">
      <c r="A726" s="55"/>
      <c r="B726" s="55"/>
      <c r="C726" s="55"/>
      <c r="D726" s="55"/>
      <c r="E726" s="55"/>
      <c r="F726" s="55"/>
      <c r="G726" s="55"/>
      <c r="H726" s="55"/>
      <c r="I726" s="86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</row>
    <row r="727">
      <c r="A727" s="55"/>
      <c r="B727" s="55"/>
      <c r="C727" s="55"/>
      <c r="D727" s="55"/>
      <c r="E727" s="55"/>
      <c r="F727" s="55"/>
      <c r="G727" s="55"/>
      <c r="H727" s="55"/>
      <c r="I727" s="86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</row>
    <row r="728">
      <c r="A728" s="55"/>
      <c r="B728" s="55"/>
      <c r="C728" s="55"/>
      <c r="D728" s="55"/>
      <c r="E728" s="55"/>
      <c r="F728" s="55"/>
      <c r="G728" s="55"/>
      <c r="H728" s="55"/>
      <c r="I728" s="86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</row>
    <row r="729">
      <c r="A729" s="55"/>
      <c r="B729" s="55"/>
      <c r="C729" s="55"/>
      <c r="D729" s="55"/>
      <c r="E729" s="55"/>
      <c r="F729" s="55"/>
      <c r="G729" s="55"/>
      <c r="H729" s="55"/>
      <c r="I729" s="86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</row>
    <row r="730">
      <c r="A730" s="55"/>
      <c r="B730" s="55"/>
      <c r="C730" s="55"/>
      <c r="D730" s="55"/>
      <c r="E730" s="55"/>
      <c r="F730" s="55"/>
      <c r="G730" s="55"/>
      <c r="H730" s="55"/>
      <c r="I730" s="86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</row>
    <row r="731">
      <c r="A731" s="55"/>
      <c r="B731" s="55"/>
      <c r="C731" s="55"/>
      <c r="D731" s="55"/>
      <c r="E731" s="55"/>
      <c r="F731" s="55"/>
      <c r="G731" s="55"/>
      <c r="H731" s="55"/>
      <c r="I731" s="86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</row>
    <row r="732">
      <c r="A732" s="55"/>
      <c r="B732" s="55"/>
      <c r="C732" s="55"/>
      <c r="D732" s="55"/>
      <c r="E732" s="55"/>
      <c r="F732" s="55"/>
      <c r="G732" s="55"/>
      <c r="H732" s="55"/>
      <c r="I732" s="86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</row>
    <row r="733">
      <c r="A733" s="55"/>
      <c r="B733" s="55"/>
      <c r="C733" s="55"/>
      <c r="D733" s="55"/>
      <c r="E733" s="55"/>
      <c r="F733" s="55"/>
      <c r="G733" s="55"/>
      <c r="H733" s="55"/>
      <c r="I733" s="86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</row>
    <row r="734">
      <c r="A734" s="55"/>
      <c r="B734" s="55"/>
      <c r="C734" s="55"/>
      <c r="D734" s="55"/>
      <c r="E734" s="55"/>
      <c r="F734" s="55"/>
      <c r="G734" s="55"/>
      <c r="H734" s="55"/>
      <c r="I734" s="86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</row>
    <row r="735">
      <c r="A735" s="55"/>
      <c r="B735" s="55"/>
      <c r="C735" s="55"/>
      <c r="D735" s="55"/>
      <c r="E735" s="55"/>
      <c r="F735" s="55"/>
      <c r="G735" s="55"/>
      <c r="H735" s="55"/>
      <c r="I735" s="86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</row>
    <row r="736">
      <c r="A736" s="55"/>
      <c r="B736" s="55"/>
      <c r="C736" s="55"/>
      <c r="D736" s="55"/>
      <c r="E736" s="55"/>
      <c r="F736" s="55"/>
      <c r="G736" s="55"/>
      <c r="H736" s="55"/>
      <c r="I736" s="86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</row>
    <row r="737">
      <c r="A737" s="55"/>
      <c r="B737" s="55"/>
      <c r="C737" s="55"/>
      <c r="D737" s="55"/>
      <c r="E737" s="55"/>
      <c r="F737" s="55"/>
      <c r="G737" s="55"/>
      <c r="H737" s="55"/>
      <c r="I737" s="86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</row>
    <row r="738">
      <c r="A738" s="55"/>
      <c r="B738" s="55"/>
      <c r="C738" s="55"/>
      <c r="D738" s="55"/>
      <c r="E738" s="55"/>
      <c r="F738" s="55"/>
      <c r="G738" s="55"/>
      <c r="H738" s="55"/>
      <c r="I738" s="86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</row>
    <row r="739">
      <c r="A739" s="55"/>
      <c r="B739" s="55"/>
      <c r="C739" s="55"/>
      <c r="D739" s="55"/>
      <c r="E739" s="55"/>
      <c r="F739" s="55"/>
      <c r="G739" s="55"/>
      <c r="H739" s="55"/>
      <c r="I739" s="86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</row>
    <row r="740">
      <c r="A740" s="55"/>
      <c r="B740" s="55"/>
      <c r="C740" s="55"/>
      <c r="D740" s="55"/>
      <c r="E740" s="55"/>
      <c r="F740" s="55"/>
      <c r="G740" s="55"/>
      <c r="H740" s="55"/>
      <c r="I740" s="86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</row>
    <row r="741">
      <c r="A741" s="55"/>
      <c r="B741" s="55"/>
      <c r="C741" s="55"/>
      <c r="D741" s="55"/>
      <c r="E741" s="55"/>
      <c r="F741" s="55"/>
      <c r="G741" s="55"/>
      <c r="H741" s="55"/>
      <c r="I741" s="86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</row>
    <row r="742">
      <c r="A742" s="55"/>
      <c r="B742" s="55"/>
      <c r="C742" s="55"/>
      <c r="D742" s="55"/>
      <c r="E742" s="55"/>
      <c r="F742" s="55"/>
      <c r="G742" s="55"/>
      <c r="H742" s="55"/>
      <c r="I742" s="86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</row>
    <row r="743">
      <c r="A743" s="55"/>
      <c r="B743" s="55"/>
      <c r="C743" s="55"/>
      <c r="D743" s="55"/>
      <c r="E743" s="55"/>
      <c r="F743" s="55"/>
      <c r="G743" s="55"/>
      <c r="H743" s="55"/>
      <c r="I743" s="86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</row>
    <row r="744">
      <c r="A744" s="55"/>
      <c r="B744" s="55"/>
      <c r="C744" s="55"/>
      <c r="D744" s="55"/>
      <c r="E744" s="55"/>
      <c r="F744" s="55"/>
      <c r="G744" s="55"/>
      <c r="H744" s="55"/>
      <c r="I744" s="86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</row>
    <row r="745">
      <c r="A745" s="55"/>
      <c r="B745" s="55"/>
      <c r="C745" s="55"/>
      <c r="D745" s="55"/>
      <c r="E745" s="55"/>
      <c r="F745" s="55"/>
      <c r="G745" s="55"/>
      <c r="H745" s="55"/>
      <c r="I745" s="86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</row>
    <row r="746">
      <c r="A746" s="55"/>
      <c r="B746" s="55"/>
      <c r="C746" s="55"/>
      <c r="D746" s="55"/>
      <c r="E746" s="55"/>
      <c r="F746" s="55"/>
      <c r="G746" s="55"/>
      <c r="H746" s="55"/>
      <c r="I746" s="86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</row>
    <row r="747">
      <c r="A747" s="55"/>
      <c r="B747" s="55"/>
      <c r="C747" s="55"/>
      <c r="D747" s="55"/>
      <c r="E747" s="55"/>
      <c r="F747" s="55"/>
      <c r="G747" s="55"/>
      <c r="H747" s="55"/>
      <c r="I747" s="86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</row>
    <row r="748">
      <c r="A748" s="55"/>
      <c r="B748" s="55"/>
      <c r="C748" s="55"/>
      <c r="D748" s="55"/>
      <c r="E748" s="55"/>
      <c r="F748" s="55"/>
      <c r="G748" s="55"/>
      <c r="H748" s="55"/>
      <c r="I748" s="86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</row>
    <row r="749">
      <c r="A749" s="55"/>
      <c r="B749" s="55"/>
      <c r="C749" s="55"/>
      <c r="D749" s="55"/>
      <c r="E749" s="55"/>
      <c r="F749" s="55"/>
      <c r="G749" s="55"/>
      <c r="H749" s="55"/>
      <c r="I749" s="86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</row>
    <row r="750">
      <c r="A750" s="55"/>
      <c r="B750" s="55"/>
      <c r="C750" s="55"/>
      <c r="D750" s="55"/>
      <c r="E750" s="55"/>
      <c r="F750" s="55"/>
      <c r="G750" s="55"/>
      <c r="H750" s="55"/>
      <c r="I750" s="86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</row>
    <row r="751">
      <c r="A751" s="55"/>
      <c r="B751" s="55"/>
      <c r="C751" s="55"/>
      <c r="D751" s="55"/>
      <c r="E751" s="55"/>
      <c r="F751" s="55"/>
      <c r="G751" s="55"/>
      <c r="H751" s="55"/>
      <c r="I751" s="86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</row>
    <row r="752">
      <c r="A752" s="55"/>
      <c r="B752" s="55"/>
      <c r="C752" s="55"/>
      <c r="D752" s="55"/>
      <c r="E752" s="55"/>
      <c r="F752" s="55"/>
      <c r="G752" s="55"/>
      <c r="H752" s="55"/>
      <c r="I752" s="86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</row>
    <row r="753">
      <c r="A753" s="55"/>
      <c r="B753" s="55"/>
      <c r="C753" s="55"/>
      <c r="D753" s="55"/>
      <c r="E753" s="55"/>
      <c r="F753" s="55"/>
      <c r="G753" s="55"/>
      <c r="H753" s="55"/>
      <c r="I753" s="86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</row>
    <row r="754">
      <c r="A754" s="55"/>
      <c r="B754" s="55"/>
      <c r="C754" s="55"/>
      <c r="D754" s="55"/>
      <c r="E754" s="55"/>
      <c r="F754" s="55"/>
      <c r="G754" s="55"/>
      <c r="H754" s="55"/>
      <c r="I754" s="86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</row>
    <row r="755">
      <c r="A755" s="55"/>
      <c r="B755" s="55"/>
      <c r="C755" s="55"/>
      <c r="D755" s="55"/>
      <c r="E755" s="55"/>
      <c r="F755" s="55"/>
      <c r="G755" s="55"/>
      <c r="H755" s="55"/>
      <c r="I755" s="86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</row>
    <row r="756">
      <c r="A756" s="55"/>
      <c r="B756" s="55"/>
      <c r="C756" s="55"/>
      <c r="D756" s="55"/>
      <c r="E756" s="55"/>
      <c r="F756" s="55"/>
      <c r="G756" s="55"/>
      <c r="H756" s="55"/>
      <c r="I756" s="86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</row>
    <row r="757">
      <c r="A757" s="55"/>
      <c r="B757" s="55"/>
      <c r="C757" s="55"/>
      <c r="D757" s="55"/>
      <c r="E757" s="55"/>
      <c r="F757" s="55"/>
      <c r="G757" s="55"/>
      <c r="H757" s="55"/>
      <c r="I757" s="86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</row>
    <row r="758">
      <c r="A758" s="55"/>
      <c r="B758" s="55"/>
      <c r="C758" s="55"/>
      <c r="D758" s="55"/>
      <c r="E758" s="55"/>
      <c r="F758" s="55"/>
      <c r="G758" s="55"/>
      <c r="H758" s="55"/>
      <c r="I758" s="86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</row>
    <row r="759">
      <c r="A759" s="55"/>
      <c r="B759" s="55"/>
      <c r="C759" s="55"/>
      <c r="D759" s="55"/>
      <c r="E759" s="55"/>
      <c r="F759" s="55"/>
      <c r="G759" s="55"/>
      <c r="H759" s="55"/>
      <c r="I759" s="86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</row>
    <row r="760">
      <c r="A760" s="55"/>
      <c r="B760" s="55"/>
      <c r="C760" s="55"/>
      <c r="D760" s="55"/>
      <c r="E760" s="55"/>
      <c r="F760" s="55"/>
      <c r="G760" s="55"/>
      <c r="H760" s="55"/>
      <c r="I760" s="86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</row>
    <row r="761">
      <c r="A761" s="55"/>
      <c r="B761" s="55"/>
      <c r="C761" s="55"/>
      <c r="D761" s="55"/>
      <c r="E761" s="55"/>
      <c r="F761" s="55"/>
      <c r="G761" s="55"/>
      <c r="H761" s="55"/>
      <c r="I761" s="86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</row>
    <row r="762">
      <c r="A762" s="55"/>
      <c r="B762" s="55"/>
      <c r="C762" s="55"/>
      <c r="D762" s="55"/>
      <c r="E762" s="55"/>
      <c r="F762" s="55"/>
      <c r="G762" s="55"/>
      <c r="H762" s="55"/>
      <c r="I762" s="86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</row>
    <row r="763">
      <c r="A763" s="55"/>
      <c r="B763" s="55"/>
      <c r="C763" s="55"/>
      <c r="D763" s="55"/>
      <c r="E763" s="55"/>
      <c r="F763" s="55"/>
      <c r="G763" s="55"/>
      <c r="H763" s="55"/>
      <c r="I763" s="86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</row>
    <row r="764">
      <c r="A764" s="55"/>
      <c r="B764" s="55"/>
      <c r="C764" s="55"/>
      <c r="D764" s="55"/>
      <c r="E764" s="55"/>
      <c r="F764" s="55"/>
      <c r="G764" s="55"/>
      <c r="H764" s="55"/>
      <c r="I764" s="86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</row>
    <row r="765">
      <c r="A765" s="55"/>
      <c r="B765" s="55"/>
      <c r="C765" s="55"/>
      <c r="D765" s="55"/>
      <c r="E765" s="55"/>
      <c r="F765" s="55"/>
      <c r="G765" s="55"/>
      <c r="H765" s="55"/>
      <c r="I765" s="86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</row>
    <row r="766">
      <c r="A766" s="55"/>
      <c r="B766" s="55"/>
      <c r="C766" s="55"/>
      <c r="D766" s="55"/>
      <c r="E766" s="55"/>
      <c r="F766" s="55"/>
      <c r="G766" s="55"/>
      <c r="H766" s="55"/>
      <c r="I766" s="86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</row>
    <row r="767">
      <c r="A767" s="55"/>
      <c r="B767" s="55"/>
      <c r="C767" s="55"/>
      <c r="D767" s="55"/>
      <c r="E767" s="55"/>
      <c r="F767" s="55"/>
      <c r="G767" s="55"/>
      <c r="H767" s="55"/>
      <c r="I767" s="86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</row>
    <row r="768">
      <c r="A768" s="55"/>
      <c r="B768" s="55"/>
      <c r="C768" s="55"/>
      <c r="D768" s="55"/>
      <c r="E768" s="55"/>
      <c r="F768" s="55"/>
      <c r="G768" s="55"/>
      <c r="H768" s="55"/>
      <c r="I768" s="86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</row>
    <row r="769">
      <c r="A769" s="55"/>
      <c r="B769" s="55"/>
      <c r="C769" s="55"/>
      <c r="D769" s="55"/>
      <c r="E769" s="55"/>
      <c r="F769" s="55"/>
      <c r="G769" s="55"/>
      <c r="H769" s="55"/>
      <c r="I769" s="86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</row>
    <row r="770">
      <c r="A770" s="55"/>
      <c r="B770" s="55"/>
      <c r="C770" s="55"/>
      <c r="D770" s="55"/>
      <c r="E770" s="55"/>
      <c r="F770" s="55"/>
      <c r="G770" s="55"/>
      <c r="H770" s="55"/>
      <c r="I770" s="86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</row>
    <row r="771">
      <c r="A771" s="55"/>
      <c r="B771" s="55"/>
      <c r="C771" s="55"/>
      <c r="D771" s="55"/>
      <c r="E771" s="55"/>
      <c r="F771" s="55"/>
      <c r="G771" s="55"/>
      <c r="H771" s="55"/>
      <c r="I771" s="86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</row>
    <row r="772">
      <c r="A772" s="55"/>
      <c r="B772" s="55"/>
      <c r="C772" s="55"/>
      <c r="D772" s="55"/>
      <c r="E772" s="55"/>
      <c r="F772" s="55"/>
      <c r="G772" s="55"/>
      <c r="H772" s="55"/>
      <c r="I772" s="86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</row>
    <row r="773">
      <c r="A773" s="55"/>
      <c r="B773" s="55"/>
      <c r="C773" s="55"/>
      <c r="D773" s="55"/>
      <c r="E773" s="55"/>
      <c r="F773" s="55"/>
      <c r="G773" s="55"/>
      <c r="H773" s="55"/>
      <c r="I773" s="86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</row>
    <row r="774">
      <c r="A774" s="55"/>
      <c r="B774" s="55"/>
      <c r="C774" s="55"/>
      <c r="D774" s="55"/>
      <c r="E774" s="55"/>
      <c r="F774" s="55"/>
      <c r="G774" s="55"/>
      <c r="H774" s="55"/>
      <c r="I774" s="86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</row>
    <row r="775">
      <c r="A775" s="55"/>
      <c r="B775" s="55"/>
      <c r="C775" s="55"/>
      <c r="D775" s="55"/>
      <c r="E775" s="55"/>
      <c r="F775" s="55"/>
      <c r="G775" s="55"/>
      <c r="H775" s="55"/>
      <c r="I775" s="86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</row>
    <row r="776">
      <c r="A776" s="55"/>
      <c r="B776" s="55"/>
      <c r="C776" s="55"/>
      <c r="D776" s="55"/>
      <c r="E776" s="55"/>
      <c r="F776" s="55"/>
      <c r="G776" s="55"/>
      <c r="H776" s="55"/>
      <c r="I776" s="86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</row>
    <row r="777">
      <c r="A777" s="55"/>
      <c r="B777" s="55"/>
      <c r="C777" s="55"/>
      <c r="D777" s="55"/>
      <c r="E777" s="55"/>
      <c r="F777" s="55"/>
      <c r="G777" s="55"/>
      <c r="H777" s="55"/>
      <c r="I777" s="86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</row>
    <row r="778">
      <c r="A778" s="55"/>
      <c r="B778" s="55"/>
      <c r="C778" s="55"/>
      <c r="D778" s="55"/>
      <c r="E778" s="55"/>
      <c r="F778" s="55"/>
      <c r="G778" s="55"/>
      <c r="H778" s="55"/>
      <c r="I778" s="86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</row>
    <row r="779">
      <c r="A779" s="55"/>
      <c r="B779" s="55"/>
      <c r="C779" s="55"/>
      <c r="D779" s="55"/>
      <c r="E779" s="55"/>
      <c r="F779" s="55"/>
      <c r="G779" s="55"/>
      <c r="H779" s="55"/>
      <c r="I779" s="86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</row>
    <row r="780">
      <c r="A780" s="55"/>
      <c r="B780" s="55"/>
      <c r="C780" s="55"/>
      <c r="D780" s="55"/>
      <c r="E780" s="55"/>
      <c r="F780" s="55"/>
      <c r="G780" s="55"/>
      <c r="H780" s="55"/>
      <c r="I780" s="86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</row>
    <row r="781">
      <c r="A781" s="55"/>
      <c r="B781" s="55"/>
      <c r="C781" s="55"/>
      <c r="D781" s="55"/>
      <c r="E781" s="55"/>
      <c r="F781" s="55"/>
      <c r="G781" s="55"/>
      <c r="H781" s="55"/>
      <c r="I781" s="86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</row>
    <row r="782">
      <c r="A782" s="55"/>
      <c r="B782" s="55"/>
      <c r="C782" s="55"/>
      <c r="D782" s="55"/>
      <c r="E782" s="55"/>
      <c r="F782" s="55"/>
      <c r="G782" s="55"/>
      <c r="H782" s="55"/>
      <c r="I782" s="86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</row>
    <row r="783">
      <c r="A783" s="55"/>
      <c r="B783" s="55"/>
      <c r="C783" s="55"/>
      <c r="D783" s="55"/>
      <c r="E783" s="55"/>
      <c r="F783" s="55"/>
      <c r="G783" s="55"/>
      <c r="H783" s="55"/>
      <c r="I783" s="86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</row>
    <row r="784">
      <c r="A784" s="55"/>
      <c r="B784" s="55"/>
      <c r="C784" s="55"/>
      <c r="D784" s="55"/>
      <c r="E784" s="55"/>
      <c r="F784" s="55"/>
      <c r="G784" s="55"/>
      <c r="H784" s="55"/>
      <c r="I784" s="86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</row>
    <row r="785">
      <c r="A785" s="55"/>
      <c r="B785" s="55"/>
      <c r="C785" s="55"/>
      <c r="D785" s="55"/>
      <c r="E785" s="55"/>
      <c r="F785" s="55"/>
      <c r="G785" s="55"/>
      <c r="H785" s="55"/>
      <c r="I785" s="86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</row>
    <row r="786">
      <c r="A786" s="55"/>
      <c r="B786" s="55"/>
      <c r="C786" s="55"/>
      <c r="D786" s="55"/>
      <c r="E786" s="55"/>
      <c r="F786" s="55"/>
      <c r="G786" s="55"/>
      <c r="H786" s="55"/>
      <c r="I786" s="86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</row>
    <row r="787">
      <c r="A787" s="55"/>
      <c r="B787" s="55"/>
      <c r="C787" s="55"/>
      <c r="D787" s="55"/>
      <c r="E787" s="55"/>
      <c r="F787" s="55"/>
      <c r="G787" s="55"/>
      <c r="H787" s="55"/>
      <c r="I787" s="86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</row>
    <row r="788">
      <c r="A788" s="55"/>
      <c r="B788" s="55"/>
      <c r="C788" s="55"/>
      <c r="D788" s="55"/>
      <c r="E788" s="55"/>
      <c r="F788" s="55"/>
      <c r="G788" s="55"/>
      <c r="H788" s="55"/>
      <c r="I788" s="86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</row>
    <row r="789">
      <c r="A789" s="55"/>
      <c r="B789" s="55"/>
      <c r="C789" s="55"/>
      <c r="D789" s="55"/>
      <c r="E789" s="55"/>
      <c r="F789" s="55"/>
      <c r="G789" s="55"/>
      <c r="H789" s="55"/>
      <c r="I789" s="86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</row>
    <row r="790">
      <c r="A790" s="55"/>
      <c r="B790" s="55"/>
      <c r="C790" s="55"/>
      <c r="D790" s="55"/>
      <c r="E790" s="55"/>
      <c r="F790" s="55"/>
      <c r="G790" s="55"/>
      <c r="H790" s="55"/>
      <c r="I790" s="86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</row>
    <row r="791">
      <c r="A791" s="55"/>
      <c r="B791" s="55"/>
      <c r="C791" s="55"/>
      <c r="D791" s="55"/>
      <c r="E791" s="55"/>
      <c r="F791" s="55"/>
      <c r="G791" s="55"/>
      <c r="H791" s="55"/>
      <c r="I791" s="86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</row>
    <row r="792">
      <c r="A792" s="55"/>
      <c r="B792" s="55"/>
      <c r="C792" s="55"/>
      <c r="D792" s="55"/>
      <c r="E792" s="55"/>
      <c r="F792" s="55"/>
      <c r="G792" s="55"/>
      <c r="H792" s="55"/>
      <c r="I792" s="86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</row>
    <row r="793">
      <c r="A793" s="55"/>
      <c r="B793" s="55"/>
      <c r="C793" s="55"/>
      <c r="D793" s="55"/>
      <c r="E793" s="55"/>
      <c r="F793" s="55"/>
      <c r="G793" s="55"/>
      <c r="H793" s="55"/>
      <c r="I793" s="86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</row>
    <row r="794">
      <c r="A794" s="55"/>
      <c r="B794" s="55"/>
      <c r="C794" s="55"/>
      <c r="D794" s="55"/>
      <c r="E794" s="55"/>
      <c r="F794" s="55"/>
      <c r="G794" s="55"/>
      <c r="H794" s="55"/>
      <c r="I794" s="86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</row>
    <row r="795">
      <c r="A795" s="55"/>
      <c r="B795" s="55"/>
      <c r="C795" s="55"/>
      <c r="D795" s="55"/>
      <c r="E795" s="55"/>
      <c r="F795" s="55"/>
      <c r="G795" s="55"/>
      <c r="H795" s="55"/>
      <c r="I795" s="86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</row>
    <row r="796">
      <c r="A796" s="55"/>
      <c r="B796" s="55"/>
      <c r="C796" s="55"/>
      <c r="D796" s="55"/>
      <c r="E796" s="55"/>
      <c r="F796" s="55"/>
      <c r="G796" s="55"/>
      <c r="H796" s="55"/>
      <c r="I796" s="86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</row>
    <row r="797">
      <c r="A797" s="55"/>
      <c r="B797" s="55"/>
      <c r="C797" s="55"/>
      <c r="D797" s="55"/>
      <c r="E797" s="55"/>
      <c r="F797" s="55"/>
      <c r="G797" s="55"/>
      <c r="H797" s="55"/>
      <c r="I797" s="86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</row>
    <row r="798">
      <c r="A798" s="55"/>
      <c r="B798" s="55"/>
      <c r="C798" s="55"/>
      <c r="D798" s="55"/>
      <c r="E798" s="55"/>
      <c r="F798" s="55"/>
      <c r="G798" s="55"/>
      <c r="H798" s="55"/>
      <c r="I798" s="86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</row>
    <row r="799">
      <c r="A799" s="55"/>
      <c r="B799" s="55"/>
      <c r="C799" s="55"/>
      <c r="D799" s="55"/>
      <c r="E799" s="55"/>
      <c r="F799" s="55"/>
      <c r="G799" s="55"/>
      <c r="H799" s="55"/>
      <c r="I799" s="86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</row>
    <row r="800">
      <c r="A800" s="55"/>
      <c r="B800" s="55"/>
      <c r="C800" s="55"/>
      <c r="D800" s="55"/>
      <c r="E800" s="55"/>
      <c r="F800" s="55"/>
      <c r="G800" s="55"/>
      <c r="H800" s="55"/>
      <c r="I800" s="86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</row>
    <row r="801">
      <c r="A801" s="55"/>
      <c r="B801" s="55"/>
      <c r="C801" s="55"/>
      <c r="D801" s="55"/>
      <c r="E801" s="55"/>
      <c r="F801" s="55"/>
      <c r="G801" s="55"/>
      <c r="H801" s="55"/>
      <c r="I801" s="86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</row>
    <row r="802">
      <c r="A802" s="55"/>
      <c r="B802" s="55"/>
      <c r="C802" s="55"/>
      <c r="D802" s="55"/>
      <c r="E802" s="55"/>
      <c r="F802" s="55"/>
      <c r="G802" s="55"/>
      <c r="H802" s="55"/>
      <c r="I802" s="86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</row>
    <row r="803">
      <c r="A803" s="55"/>
      <c r="B803" s="55"/>
      <c r="C803" s="55"/>
      <c r="D803" s="55"/>
      <c r="E803" s="55"/>
      <c r="F803" s="55"/>
      <c r="G803" s="55"/>
      <c r="H803" s="55"/>
      <c r="I803" s="86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</row>
    <row r="804">
      <c r="A804" s="55"/>
      <c r="B804" s="55"/>
      <c r="C804" s="55"/>
      <c r="D804" s="55"/>
      <c r="E804" s="55"/>
      <c r="F804" s="55"/>
      <c r="G804" s="55"/>
      <c r="H804" s="55"/>
      <c r="I804" s="86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</row>
    <row r="805">
      <c r="A805" s="55"/>
      <c r="B805" s="55"/>
      <c r="C805" s="55"/>
      <c r="D805" s="55"/>
      <c r="E805" s="55"/>
      <c r="F805" s="55"/>
      <c r="G805" s="55"/>
      <c r="H805" s="55"/>
      <c r="I805" s="86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</row>
    <row r="806">
      <c r="A806" s="55"/>
      <c r="B806" s="55"/>
      <c r="C806" s="55"/>
      <c r="D806" s="55"/>
      <c r="E806" s="55"/>
      <c r="F806" s="55"/>
      <c r="G806" s="55"/>
      <c r="H806" s="55"/>
      <c r="I806" s="86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</row>
    <row r="807">
      <c r="A807" s="55"/>
      <c r="B807" s="55"/>
      <c r="C807" s="55"/>
      <c r="D807" s="55"/>
      <c r="E807" s="55"/>
      <c r="F807" s="55"/>
      <c r="G807" s="55"/>
      <c r="H807" s="55"/>
      <c r="I807" s="86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</row>
    <row r="808">
      <c r="A808" s="55"/>
      <c r="B808" s="55"/>
      <c r="C808" s="55"/>
      <c r="D808" s="55"/>
      <c r="E808" s="55"/>
      <c r="F808" s="55"/>
      <c r="G808" s="55"/>
      <c r="H808" s="55"/>
      <c r="I808" s="86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</row>
    <row r="809">
      <c r="A809" s="55"/>
      <c r="B809" s="55"/>
      <c r="C809" s="55"/>
      <c r="D809" s="55"/>
      <c r="E809" s="55"/>
      <c r="F809" s="55"/>
      <c r="G809" s="55"/>
      <c r="H809" s="55"/>
      <c r="I809" s="86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</row>
    <row r="810">
      <c r="A810" s="55"/>
      <c r="B810" s="55"/>
      <c r="C810" s="55"/>
      <c r="D810" s="55"/>
      <c r="E810" s="55"/>
      <c r="F810" s="55"/>
      <c r="G810" s="55"/>
      <c r="H810" s="55"/>
      <c r="I810" s="86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</row>
    <row r="811">
      <c r="A811" s="55"/>
      <c r="B811" s="55"/>
      <c r="C811" s="55"/>
      <c r="D811" s="55"/>
      <c r="E811" s="55"/>
      <c r="F811" s="55"/>
      <c r="G811" s="55"/>
      <c r="H811" s="55"/>
      <c r="I811" s="86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</row>
    <row r="812">
      <c r="A812" s="55"/>
      <c r="B812" s="55"/>
      <c r="C812" s="55"/>
      <c r="D812" s="55"/>
      <c r="E812" s="55"/>
      <c r="F812" s="55"/>
      <c r="G812" s="55"/>
      <c r="H812" s="55"/>
      <c r="I812" s="86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</row>
    <row r="813">
      <c r="A813" s="55"/>
      <c r="B813" s="55"/>
      <c r="C813" s="55"/>
      <c r="D813" s="55"/>
      <c r="E813" s="55"/>
      <c r="F813" s="55"/>
      <c r="G813" s="55"/>
      <c r="H813" s="55"/>
      <c r="I813" s="86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</row>
    <row r="814">
      <c r="A814" s="55"/>
      <c r="B814" s="55"/>
      <c r="C814" s="55"/>
      <c r="D814" s="55"/>
      <c r="E814" s="55"/>
      <c r="F814" s="55"/>
      <c r="G814" s="55"/>
      <c r="H814" s="55"/>
      <c r="I814" s="86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</row>
    <row r="815">
      <c r="A815" s="55"/>
      <c r="B815" s="55"/>
      <c r="C815" s="55"/>
      <c r="D815" s="55"/>
      <c r="E815" s="55"/>
      <c r="F815" s="55"/>
      <c r="G815" s="55"/>
      <c r="H815" s="55"/>
      <c r="I815" s="86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</row>
    <row r="816">
      <c r="A816" s="55"/>
      <c r="B816" s="55"/>
      <c r="C816" s="55"/>
      <c r="D816" s="55"/>
      <c r="E816" s="55"/>
      <c r="F816" s="55"/>
      <c r="G816" s="55"/>
      <c r="H816" s="55"/>
      <c r="I816" s="86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</row>
    <row r="817">
      <c r="A817" s="55"/>
      <c r="B817" s="55"/>
      <c r="C817" s="55"/>
      <c r="D817" s="55"/>
      <c r="E817" s="55"/>
      <c r="F817" s="55"/>
      <c r="G817" s="55"/>
      <c r="H817" s="55"/>
      <c r="I817" s="86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</row>
    <row r="818">
      <c r="A818" s="55"/>
      <c r="B818" s="55"/>
      <c r="C818" s="55"/>
      <c r="D818" s="55"/>
      <c r="E818" s="55"/>
      <c r="F818" s="55"/>
      <c r="G818" s="55"/>
      <c r="H818" s="55"/>
      <c r="I818" s="86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</row>
    <row r="819">
      <c r="A819" s="55"/>
      <c r="B819" s="55"/>
      <c r="C819" s="55"/>
      <c r="D819" s="55"/>
      <c r="E819" s="55"/>
      <c r="F819" s="55"/>
      <c r="G819" s="55"/>
      <c r="H819" s="55"/>
      <c r="I819" s="86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</row>
    <row r="820">
      <c r="A820" s="55"/>
      <c r="B820" s="55"/>
      <c r="C820" s="55"/>
      <c r="D820" s="55"/>
      <c r="E820" s="55"/>
      <c r="F820" s="55"/>
      <c r="G820" s="55"/>
      <c r="H820" s="55"/>
      <c r="I820" s="86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</row>
    <row r="821">
      <c r="A821" s="55"/>
      <c r="B821" s="55"/>
      <c r="C821" s="55"/>
      <c r="D821" s="55"/>
      <c r="E821" s="55"/>
      <c r="F821" s="55"/>
      <c r="G821" s="55"/>
      <c r="H821" s="55"/>
      <c r="I821" s="86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</row>
    <row r="822">
      <c r="A822" s="55"/>
      <c r="B822" s="55"/>
      <c r="C822" s="55"/>
      <c r="D822" s="55"/>
      <c r="E822" s="55"/>
      <c r="F822" s="55"/>
      <c r="G822" s="55"/>
      <c r="H822" s="55"/>
      <c r="I822" s="86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</row>
    <row r="823">
      <c r="A823" s="55"/>
      <c r="B823" s="55"/>
      <c r="C823" s="55"/>
      <c r="D823" s="55"/>
      <c r="E823" s="55"/>
      <c r="F823" s="55"/>
      <c r="G823" s="55"/>
      <c r="H823" s="55"/>
      <c r="I823" s="86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</row>
    <row r="824">
      <c r="A824" s="55"/>
      <c r="B824" s="55"/>
      <c r="C824" s="55"/>
      <c r="D824" s="55"/>
      <c r="E824" s="55"/>
      <c r="F824" s="55"/>
      <c r="G824" s="55"/>
      <c r="H824" s="55"/>
      <c r="I824" s="86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</row>
    <row r="825">
      <c r="A825" s="55"/>
      <c r="B825" s="55"/>
      <c r="C825" s="55"/>
      <c r="D825" s="55"/>
      <c r="E825" s="55"/>
      <c r="F825" s="55"/>
      <c r="G825" s="55"/>
      <c r="H825" s="55"/>
      <c r="I825" s="86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</row>
    <row r="826">
      <c r="A826" s="55"/>
      <c r="B826" s="55"/>
      <c r="C826" s="55"/>
      <c r="D826" s="55"/>
      <c r="E826" s="55"/>
      <c r="F826" s="55"/>
      <c r="G826" s="55"/>
      <c r="H826" s="55"/>
      <c r="I826" s="86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</row>
    <row r="827">
      <c r="A827" s="55"/>
      <c r="B827" s="55"/>
      <c r="C827" s="55"/>
      <c r="D827" s="55"/>
      <c r="E827" s="55"/>
      <c r="F827" s="55"/>
      <c r="G827" s="55"/>
      <c r="H827" s="55"/>
      <c r="I827" s="86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</row>
    <row r="828">
      <c r="A828" s="55"/>
      <c r="B828" s="55"/>
      <c r="C828" s="55"/>
      <c r="D828" s="55"/>
      <c r="E828" s="55"/>
      <c r="F828" s="55"/>
      <c r="G828" s="55"/>
      <c r="H828" s="55"/>
      <c r="I828" s="86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</row>
    <row r="829">
      <c r="A829" s="55"/>
      <c r="B829" s="55"/>
      <c r="C829" s="55"/>
      <c r="D829" s="55"/>
      <c r="E829" s="55"/>
      <c r="F829" s="55"/>
      <c r="G829" s="55"/>
      <c r="H829" s="55"/>
      <c r="I829" s="86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</row>
    <row r="830">
      <c r="A830" s="55"/>
      <c r="B830" s="55"/>
      <c r="C830" s="55"/>
      <c r="D830" s="55"/>
      <c r="E830" s="55"/>
      <c r="F830" s="55"/>
      <c r="G830" s="55"/>
      <c r="H830" s="55"/>
      <c r="I830" s="86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</row>
    <row r="831">
      <c r="A831" s="55"/>
      <c r="B831" s="55"/>
      <c r="C831" s="55"/>
      <c r="D831" s="55"/>
      <c r="E831" s="55"/>
      <c r="F831" s="55"/>
      <c r="G831" s="55"/>
      <c r="H831" s="55"/>
      <c r="I831" s="86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</row>
    <row r="832">
      <c r="A832" s="55"/>
      <c r="B832" s="55"/>
      <c r="C832" s="55"/>
      <c r="D832" s="55"/>
      <c r="E832" s="55"/>
      <c r="F832" s="55"/>
      <c r="G832" s="55"/>
      <c r="H832" s="55"/>
      <c r="I832" s="86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</row>
    <row r="833">
      <c r="A833" s="55"/>
      <c r="B833" s="55"/>
      <c r="C833" s="55"/>
      <c r="D833" s="55"/>
      <c r="E833" s="55"/>
      <c r="F833" s="55"/>
      <c r="G833" s="55"/>
      <c r="H833" s="55"/>
      <c r="I833" s="86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</row>
    <row r="834">
      <c r="A834" s="55"/>
      <c r="B834" s="55"/>
      <c r="C834" s="55"/>
      <c r="D834" s="55"/>
      <c r="E834" s="55"/>
      <c r="F834" s="55"/>
      <c r="G834" s="55"/>
      <c r="H834" s="55"/>
      <c r="I834" s="86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</row>
    <row r="835">
      <c r="A835" s="55"/>
      <c r="B835" s="55"/>
      <c r="C835" s="55"/>
      <c r="D835" s="55"/>
      <c r="E835" s="55"/>
      <c r="F835" s="55"/>
      <c r="G835" s="55"/>
      <c r="H835" s="55"/>
      <c r="I835" s="86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</row>
    <row r="836">
      <c r="A836" s="55"/>
      <c r="B836" s="55"/>
      <c r="C836" s="55"/>
      <c r="D836" s="55"/>
      <c r="E836" s="55"/>
      <c r="F836" s="55"/>
      <c r="G836" s="55"/>
      <c r="H836" s="55"/>
      <c r="I836" s="86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</row>
    <row r="837">
      <c r="A837" s="55"/>
      <c r="B837" s="55"/>
      <c r="C837" s="55"/>
      <c r="D837" s="55"/>
      <c r="E837" s="55"/>
      <c r="F837" s="55"/>
      <c r="G837" s="55"/>
      <c r="H837" s="55"/>
      <c r="I837" s="86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</row>
    <row r="838">
      <c r="A838" s="55"/>
      <c r="B838" s="55"/>
      <c r="C838" s="55"/>
      <c r="D838" s="55"/>
      <c r="E838" s="55"/>
      <c r="F838" s="55"/>
      <c r="G838" s="55"/>
      <c r="H838" s="55"/>
      <c r="I838" s="86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</row>
    <row r="839">
      <c r="A839" s="55"/>
      <c r="B839" s="55"/>
      <c r="C839" s="55"/>
      <c r="D839" s="55"/>
      <c r="E839" s="55"/>
      <c r="F839" s="55"/>
      <c r="G839" s="55"/>
      <c r="H839" s="55"/>
      <c r="I839" s="86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</row>
    <row r="840">
      <c r="A840" s="55"/>
      <c r="B840" s="55"/>
      <c r="C840" s="55"/>
      <c r="D840" s="55"/>
      <c r="E840" s="55"/>
      <c r="F840" s="55"/>
      <c r="G840" s="55"/>
      <c r="H840" s="55"/>
      <c r="I840" s="86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</row>
    <row r="841">
      <c r="A841" s="55"/>
      <c r="B841" s="55"/>
      <c r="C841" s="55"/>
      <c r="D841" s="55"/>
      <c r="E841" s="55"/>
      <c r="F841" s="55"/>
      <c r="G841" s="55"/>
      <c r="H841" s="55"/>
      <c r="I841" s="86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</row>
    <row r="842">
      <c r="A842" s="55"/>
      <c r="B842" s="55"/>
      <c r="C842" s="55"/>
      <c r="D842" s="55"/>
      <c r="E842" s="55"/>
      <c r="F842" s="55"/>
      <c r="G842" s="55"/>
      <c r="H842" s="55"/>
      <c r="I842" s="86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</row>
    <row r="843">
      <c r="A843" s="55"/>
      <c r="B843" s="55"/>
      <c r="C843" s="55"/>
      <c r="D843" s="55"/>
      <c r="E843" s="55"/>
      <c r="F843" s="55"/>
      <c r="G843" s="55"/>
      <c r="H843" s="55"/>
      <c r="I843" s="86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</row>
    <row r="844">
      <c r="A844" s="55"/>
      <c r="B844" s="55"/>
      <c r="C844" s="55"/>
      <c r="D844" s="55"/>
      <c r="E844" s="55"/>
      <c r="F844" s="55"/>
      <c r="G844" s="55"/>
      <c r="H844" s="55"/>
      <c r="I844" s="86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</row>
    <row r="845">
      <c r="A845" s="55"/>
      <c r="B845" s="55"/>
      <c r="C845" s="55"/>
      <c r="D845" s="55"/>
      <c r="E845" s="55"/>
      <c r="F845" s="55"/>
      <c r="G845" s="55"/>
      <c r="H845" s="55"/>
      <c r="I845" s="86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</row>
    <row r="846">
      <c r="A846" s="55"/>
      <c r="B846" s="55"/>
      <c r="C846" s="55"/>
      <c r="D846" s="55"/>
      <c r="E846" s="55"/>
      <c r="F846" s="55"/>
      <c r="G846" s="55"/>
      <c r="H846" s="55"/>
      <c r="I846" s="86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</row>
    <row r="847">
      <c r="A847" s="55"/>
      <c r="B847" s="55"/>
      <c r="C847" s="55"/>
      <c r="D847" s="55"/>
      <c r="E847" s="55"/>
      <c r="F847" s="55"/>
      <c r="G847" s="55"/>
      <c r="H847" s="55"/>
      <c r="I847" s="86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</row>
    <row r="848">
      <c r="A848" s="55"/>
      <c r="B848" s="55"/>
      <c r="C848" s="55"/>
      <c r="D848" s="55"/>
      <c r="E848" s="55"/>
      <c r="F848" s="55"/>
      <c r="G848" s="55"/>
      <c r="H848" s="55"/>
      <c r="I848" s="86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</row>
    <row r="849">
      <c r="A849" s="55"/>
      <c r="B849" s="55"/>
      <c r="C849" s="55"/>
      <c r="D849" s="55"/>
      <c r="E849" s="55"/>
      <c r="F849" s="55"/>
      <c r="G849" s="55"/>
      <c r="H849" s="55"/>
      <c r="I849" s="86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</row>
    <row r="850">
      <c r="A850" s="55"/>
      <c r="B850" s="55"/>
      <c r="C850" s="55"/>
      <c r="D850" s="55"/>
      <c r="E850" s="55"/>
      <c r="F850" s="55"/>
      <c r="G850" s="55"/>
      <c r="H850" s="55"/>
      <c r="I850" s="86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</row>
    <row r="851">
      <c r="A851" s="55"/>
      <c r="B851" s="55"/>
      <c r="C851" s="55"/>
      <c r="D851" s="55"/>
      <c r="E851" s="55"/>
      <c r="F851" s="55"/>
      <c r="G851" s="55"/>
      <c r="H851" s="55"/>
      <c r="I851" s="86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</row>
    <row r="852">
      <c r="A852" s="55"/>
      <c r="B852" s="55"/>
      <c r="C852" s="55"/>
      <c r="D852" s="55"/>
      <c r="E852" s="55"/>
      <c r="F852" s="55"/>
      <c r="G852" s="55"/>
      <c r="H852" s="55"/>
      <c r="I852" s="86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</row>
    <row r="853">
      <c r="A853" s="55"/>
      <c r="B853" s="55"/>
      <c r="C853" s="55"/>
      <c r="D853" s="55"/>
      <c r="E853" s="55"/>
      <c r="F853" s="55"/>
      <c r="G853" s="55"/>
      <c r="H853" s="55"/>
      <c r="I853" s="86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</row>
    <row r="854">
      <c r="A854" s="55"/>
      <c r="B854" s="55"/>
      <c r="C854" s="55"/>
      <c r="D854" s="55"/>
      <c r="E854" s="55"/>
      <c r="F854" s="55"/>
      <c r="G854" s="55"/>
      <c r="H854" s="55"/>
      <c r="I854" s="86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</row>
    <row r="855">
      <c r="A855" s="55"/>
      <c r="B855" s="55"/>
      <c r="C855" s="55"/>
      <c r="D855" s="55"/>
      <c r="E855" s="55"/>
      <c r="F855" s="55"/>
      <c r="G855" s="55"/>
      <c r="H855" s="55"/>
      <c r="I855" s="86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</row>
    <row r="856">
      <c r="A856" s="55"/>
      <c r="B856" s="55"/>
      <c r="C856" s="55"/>
      <c r="D856" s="55"/>
      <c r="E856" s="55"/>
      <c r="F856" s="55"/>
      <c r="G856" s="55"/>
      <c r="H856" s="55"/>
      <c r="I856" s="86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</row>
    <row r="857">
      <c r="A857" s="55"/>
      <c r="B857" s="55"/>
      <c r="C857" s="55"/>
      <c r="D857" s="55"/>
      <c r="E857" s="55"/>
      <c r="F857" s="55"/>
      <c r="G857" s="55"/>
      <c r="H857" s="55"/>
      <c r="I857" s="86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</row>
    <row r="858">
      <c r="A858" s="55"/>
      <c r="B858" s="55"/>
      <c r="C858" s="55"/>
      <c r="D858" s="55"/>
      <c r="E858" s="55"/>
      <c r="F858" s="55"/>
      <c r="G858" s="55"/>
      <c r="H858" s="55"/>
      <c r="I858" s="86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</row>
    <row r="859">
      <c r="A859" s="55"/>
      <c r="B859" s="55"/>
      <c r="C859" s="55"/>
      <c r="D859" s="55"/>
      <c r="E859" s="55"/>
      <c r="F859" s="55"/>
      <c r="G859" s="55"/>
      <c r="H859" s="55"/>
      <c r="I859" s="86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</row>
    <row r="860">
      <c r="A860" s="55"/>
      <c r="B860" s="55"/>
      <c r="C860" s="55"/>
      <c r="D860" s="55"/>
      <c r="E860" s="55"/>
      <c r="F860" s="55"/>
      <c r="G860" s="55"/>
      <c r="H860" s="55"/>
      <c r="I860" s="86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</row>
    <row r="861">
      <c r="A861" s="55"/>
      <c r="B861" s="55"/>
      <c r="C861" s="55"/>
      <c r="D861" s="55"/>
      <c r="E861" s="55"/>
      <c r="F861" s="55"/>
      <c r="G861" s="55"/>
      <c r="H861" s="55"/>
      <c r="I861" s="86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</row>
    <row r="862">
      <c r="A862" s="55"/>
      <c r="B862" s="55"/>
      <c r="C862" s="55"/>
      <c r="D862" s="55"/>
      <c r="E862" s="55"/>
      <c r="F862" s="55"/>
      <c r="G862" s="55"/>
      <c r="H862" s="55"/>
      <c r="I862" s="86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</row>
    <row r="863">
      <c r="A863" s="55"/>
      <c r="B863" s="55"/>
      <c r="C863" s="55"/>
      <c r="D863" s="55"/>
      <c r="E863" s="55"/>
      <c r="F863" s="55"/>
      <c r="G863" s="55"/>
      <c r="H863" s="55"/>
      <c r="I863" s="86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</row>
    <row r="864">
      <c r="A864" s="55"/>
      <c r="B864" s="55"/>
      <c r="C864" s="55"/>
      <c r="D864" s="55"/>
      <c r="E864" s="55"/>
      <c r="F864" s="55"/>
      <c r="G864" s="55"/>
      <c r="H864" s="55"/>
      <c r="I864" s="86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</row>
    <row r="865">
      <c r="A865" s="55"/>
      <c r="B865" s="55"/>
      <c r="C865" s="55"/>
      <c r="D865" s="55"/>
      <c r="E865" s="55"/>
      <c r="F865" s="55"/>
      <c r="G865" s="55"/>
      <c r="H865" s="55"/>
      <c r="I865" s="86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</row>
    <row r="866">
      <c r="A866" s="55"/>
      <c r="B866" s="55"/>
      <c r="C866" s="55"/>
      <c r="D866" s="55"/>
      <c r="E866" s="55"/>
      <c r="F866" s="55"/>
      <c r="G866" s="55"/>
      <c r="H866" s="55"/>
      <c r="I866" s="86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</row>
    <row r="867">
      <c r="A867" s="55"/>
      <c r="B867" s="55"/>
      <c r="C867" s="55"/>
      <c r="D867" s="55"/>
      <c r="E867" s="55"/>
      <c r="F867" s="55"/>
      <c r="G867" s="55"/>
      <c r="H867" s="55"/>
      <c r="I867" s="86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</row>
    <row r="868">
      <c r="A868" s="55"/>
      <c r="B868" s="55"/>
      <c r="C868" s="55"/>
      <c r="D868" s="55"/>
      <c r="E868" s="55"/>
      <c r="F868" s="55"/>
      <c r="G868" s="55"/>
      <c r="H868" s="55"/>
      <c r="I868" s="86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</row>
    <row r="869">
      <c r="A869" s="55"/>
      <c r="B869" s="55"/>
      <c r="C869" s="55"/>
      <c r="D869" s="55"/>
      <c r="E869" s="55"/>
      <c r="F869" s="55"/>
      <c r="G869" s="55"/>
      <c r="H869" s="55"/>
      <c r="I869" s="86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</row>
    <row r="870">
      <c r="A870" s="55"/>
      <c r="B870" s="55"/>
      <c r="C870" s="55"/>
      <c r="D870" s="55"/>
      <c r="E870" s="55"/>
      <c r="F870" s="55"/>
      <c r="G870" s="55"/>
      <c r="H870" s="55"/>
      <c r="I870" s="86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</row>
    <row r="871">
      <c r="A871" s="55"/>
      <c r="B871" s="55"/>
      <c r="C871" s="55"/>
      <c r="D871" s="55"/>
      <c r="E871" s="55"/>
      <c r="F871" s="55"/>
      <c r="G871" s="55"/>
      <c r="H871" s="55"/>
      <c r="I871" s="86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</row>
    <row r="872">
      <c r="A872" s="55"/>
      <c r="B872" s="55"/>
      <c r="C872" s="55"/>
      <c r="D872" s="55"/>
      <c r="E872" s="55"/>
      <c r="F872" s="55"/>
      <c r="G872" s="55"/>
      <c r="H872" s="55"/>
      <c r="I872" s="86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</row>
    <row r="873">
      <c r="A873" s="55"/>
      <c r="B873" s="55"/>
      <c r="C873" s="55"/>
      <c r="D873" s="55"/>
      <c r="E873" s="55"/>
      <c r="F873" s="55"/>
      <c r="G873" s="55"/>
      <c r="H873" s="55"/>
      <c r="I873" s="86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</row>
    <row r="874">
      <c r="A874" s="55"/>
      <c r="B874" s="55"/>
      <c r="C874" s="55"/>
      <c r="D874" s="55"/>
      <c r="E874" s="55"/>
      <c r="F874" s="55"/>
      <c r="G874" s="55"/>
      <c r="H874" s="55"/>
      <c r="I874" s="86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</row>
    <row r="875">
      <c r="A875" s="55"/>
      <c r="B875" s="55"/>
      <c r="C875" s="55"/>
      <c r="D875" s="55"/>
      <c r="E875" s="55"/>
      <c r="F875" s="55"/>
      <c r="G875" s="55"/>
      <c r="H875" s="55"/>
      <c r="I875" s="86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</row>
    <row r="876">
      <c r="A876" s="55"/>
      <c r="B876" s="55"/>
      <c r="C876" s="55"/>
      <c r="D876" s="55"/>
      <c r="E876" s="55"/>
      <c r="F876" s="55"/>
      <c r="G876" s="55"/>
      <c r="H876" s="55"/>
      <c r="I876" s="86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</row>
    <row r="877">
      <c r="A877" s="55"/>
      <c r="B877" s="55"/>
      <c r="C877" s="55"/>
      <c r="D877" s="55"/>
      <c r="E877" s="55"/>
      <c r="F877" s="55"/>
      <c r="G877" s="55"/>
      <c r="H877" s="55"/>
      <c r="I877" s="86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</row>
    <row r="878">
      <c r="A878" s="55"/>
      <c r="B878" s="55"/>
      <c r="C878" s="55"/>
      <c r="D878" s="55"/>
      <c r="E878" s="55"/>
      <c r="F878" s="55"/>
      <c r="G878" s="55"/>
      <c r="H878" s="55"/>
      <c r="I878" s="86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</row>
    <row r="879">
      <c r="A879" s="55"/>
      <c r="B879" s="55"/>
      <c r="C879" s="55"/>
      <c r="D879" s="55"/>
      <c r="E879" s="55"/>
      <c r="F879" s="55"/>
      <c r="G879" s="55"/>
      <c r="H879" s="55"/>
      <c r="I879" s="86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</row>
    <row r="880">
      <c r="A880" s="55"/>
      <c r="B880" s="55"/>
      <c r="C880" s="55"/>
      <c r="D880" s="55"/>
      <c r="E880" s="55"/>
      <c r="F880" s="55"/>
      <c r="G880" s="55"/>
      <c r="H880" s="55"/>
      <c r="I880" s="86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</row>
    <row r="881">
      <c r="A881" s="55"/>
      <c r="B881" s="55"/>
      <c r="C881" s="55"/>
      <c r="D881" s="55"/>
      <c r="E881" s="55"/>
      <c r="F881" s="55"/>
      <c r="G881" s="55"/>
      <c r="H881" s="55"/>
      <c r="I881" s="86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</row>
    <row r="882">
      <c r="A882" s="55"/>
      <c r="B882" s="55"/>
      <c r="C882" s="55"/>
      <c r="D882" s="55"/>
      <c r="E882" s="55"/>
      <c r="F882" s="55"/>
      <c r="G882" s="55"/>
      <c r="H882" s="55"/>
      <c r="I882" s="86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</row>
    <row r="883">
      <c r="A883" s="55"/>
      <c r="B883" s="55"/>
      <c r="C883" s="55"/>
      <c r="D883" s="55"/>
      <c r="E883" s="55"/>
      <c r="F883" s="55"/>
      <c r="G883" s="55"/>
      <c r="H883" s="55"/>
      <c r="I883" s="86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</row>
    <row r="884">
      <c r="A884" s="55"/>
      <c r="B884" s="55"/>
      <c r="C884" s="55"/>
      <c r="D884" s="55"/>
      <c r="E884" s="55"/>
      <c r="F884" s="55"/>
      <c r="G884" s="55"/>
      <c r="H884" s="55"/>
      <c r="I884" s="86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</row>
    <row r="885">
      <c r="A885" s="55"/>
      <c r="B885" s="55"/>
      <c r="C885" s="55"/>
      <c r="D885" s="55"/>
      <c r="E885" s="55"/>
      <c r="F885" s="55"/>
      <c r="G885" s="55"/>
      <c r="H885" s="55"/>
      <c r="I885" s="86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</row>
    <row r="886">
      <c r="A886" s="55"/>
      <c r="B886" s="55"/>
      <c r="C886" s="55"/>
      <c r="D886" s="55"/>
      <c r="E886" s="55"/>
      <c r="F886" s="55"/>
      <c r="G886" s="55"/>
      <c r="H886" s="55"/>
      <c r="I886" s="86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</row>
    <row r="887">
      <c r="A887" s="55"/>
      <c r="B887" s="55"/>
      <c r="C887" s="55"/>
      <c r="D887" s="55"/>
      <c r="E887" s="55"/>
      <c r="F887" s="55"/>
      <c r="G887" s="55"/>
      <c r="H887" s="55"/>
      <c r="I887" s="86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</row>
    <row r="888">
      <c r="A888" s="55"/>
      <c r="B888" s="55"/>
      <c r="C888" s="55"/>
      <c r="D888" s="55"/>
      <c r="E888" s="55"/>
      <c r="F888" s="55"/>
      <c r="G888" s="55"/>
      <c r="H888" s="55"/>
      <c r="I888" s="86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</row>
    <row r="889">
      <c r="A889" s="55"/>
      <c r="B889" s="55"/>
      <c r="C889" s="55"/>
      <c r="D889" s="55"/>
      <c r="E889" s="55"/>
      <c r="F889" s="55"/>
      <c r="G889" s="55"/>
      <c r="H889" s="55"/>
      <c r="I889" s="86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</row>
    <row r="890">
      <c r="A890" s="55"/>
      <c r="B890" s="55"/>
      <c r="C890" s="55"/>
      <c r="D890" s="55"/>
      <c r="E890" s="55"/>
      <c r="F890" s="55"/>
      <c r="G890" s="55"/>
      <c r="H890" s="55"/>
      <c r="I890" s="86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</row>
    <row r="891">
      <c r="A891" s="55"/>
      <c r="B891" s="55"/>
      <c r="C891" s="55"/>
      <c r="D891" s="55"/>
      <c r="E891" s="55"/>
      <c r="F891" s="55"/>
      <c r="G891" s="55"/>
      <c r="H891" s="55"/>
      <c r="I891" s="86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</row>
    <row r="892">
      <c r="A892" s="55"/>
      <c r="B892" s="55"/>
      <c r="C892" s="55"/>
      <c r="D892" s="55"/>
      <c r="E892" s="55"/>
      <c r="F892" s="55"/>
      <c r="G892" s="55"/>
      <c r="H892" s="55"/>
      <c r="I892" s="86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</row>
    <row r="893">
      <c r="A893" s="55"/>
      <c r="B893" s="55"/>
      <c r="C893" s="55"/>
      <c r="D893" s="55"/>
      <c r="E893" s="55"/>
      <c r="F893" s="55"/>
      <c r="G893" s="55"/>
      <c r="H893" s="55"/>
      <c r="I893" s="86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</row>
    <row r="894">
      <c r="A894" s="55"/>
      <c r="B894" s="55"/>
      <c r="C894" s="55"/>
      <c r="D894" s="55"/>
      <c r="E894" s="55"/>
      <c r="F894" s="55"/>
      <c r="G894" s="55"/>
      <c r="H894" s="55"/>
      <c r="I894" s="86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</row>
    <row r="895">
      <c r="A895" s="55"/>
      <c r="B895" s="55"/>
      <c r="C895" s="55"/>
      <c r="D895" s="55"/>
      <c r="E895" s="55"/>
      <c r="F895" s="55"/>
      <c r="G895" s="55"/>
      <c r="H895" s="55"/>
      <c r="I895" s="86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</row>
    <row r="896">
      <c r="A896" s="55"/>
      <c r="B896" s="55"/>
      <c r="C896" s="55"/>
      <c r="D896" s="55"/>
      <c r="E896" s="55"/>
      <c r="F896" s="55"/>
      <c r="G896" s="55"/>
      <c r="H896" s="55"/>
      <c r="I896" s="86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</row>
    <row r="897">
      <c r="A897" s="55"/>
      <c r="B897" s="55"/>
      <c r="C897" s="55"/>
      <c r="D897" s="55"/>
      <c r="E897" s="55"/>
      <c r="F897" s="55"/>
      <c r="G897" s="55"/>
      <c r="H897" s="55"/>
      <c r="I897" s="86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</row>
    <row r="898">
      <c r="A898" s="55"/>
      <c r="B898" s="55"/>
      <c r="C898" s="55"/>
      <c r="D898" s="55"/>
      <c r="E898" s="55"/>
      <c r="F898" s="55"/>
      <c r="G898" s="55"/>
      <c r="H898" s="55"/>
      <c r="I898" s="86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</row>
    <row r="899">
      <c r="A899" s="55"/>
      <c r="B899" s="55"/>
      <c r="C899" s="55"/>
      <c r="D899" s="55"/>
      <c r="E899" s="55"/>
      <c r="F899" s="55"/>
      <c r="G899" s="55"/>
      <c r="H899" s="55"/>
      <c r="I899" s="86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</row>
    <row r="900">
      <c r="A900" s="55"/>
      <c r="B900" s="55"/>
      <c r="C900" s="55"/>
      <c r="D900" s="55"/>
      <c r="E900" s="55"/>
      <c r="F900" s="55"/>
      <c r="G900" s="55"/>
      <c r="H900" s="55"/>
      <c r="I900" s="86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</row>
    <row r="901">
      <c r="A901" s="55"/>
      <c r="B901" s="55"/>
      <c r="C901" s="55"/>
      <c r="D901" s="55"/>
      <c r="E901" s="55"/>
      <c r="F901" s="55"/>
      <c r="G901" s="55"/>
      <c r="H901" s="55"/>
      <c r="I901" s="86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</row>
    <row r="902">
      <c r="A902" s="55"/>
      <c r="B902" s="55"/>
      <c r="C902" s="55"/>
      <c r="D902" s="55"/>
      <c r="E902" s="55"/>
      <c r="F902" s="55"/>
      <c r="G902" s="55"/>
      <c r="H902" s="55"/>
      <c r="I902" s="86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</row>
    <row r="903">
      <c r="A903" s="55"/>
      <c r="B903" s="55"/>
      <c r="C903" s="55"/>
      <c r="D903" s="55"/>
      <c r="E903" s="55"/>
      <c r="F903" s="55"/>
      <c r="G903" s="55"/>
      <c r="H903" s="55"/>
      <c r="I903" s="86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</row>
    <row r="904">
      <c r="A904" s="55"/>
      <c r="B904" s="55"/>
      <c r="C904" s="55"/>
      <c r="D904" s="55"/>
      <c r="E904" s="55"/>
      <c r="F904" s="55"/>
      <c r="G904" s="55"/>
      <c r="H904" s="55"/>
      <c r="I904" s="86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</row>
    <row r="905">
      <c r="A905" s="55"/>
      <c r="B905" s="55"/>
      <c r="C905" s="55"/>
      <c r="D905" s="55"/>
      <c r="E905" s="55"/>
      <c r="F905" s="55"/>
      <c r="G905" s="55"/>
      <c r="H905" s="55"/>
      <c r="I905" s="86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</row>
    <row r="906">
      <c r="A906" s="55"/>
      <c r="B906" s="55"/>
      <c r="C906" s="55"/>
      <c r="D906" s="55"/>
      <c r="E906" s="55"/>
      <c r="F906" s="55"/>
      <c r="G906" s="55"/>
      <c r="H906" s="55"/>
      <c r="I906" s="86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</row>
    <row r="907">
      <c r="A907" s="55"/>
      <c r="B907" s="55"/>
      <c r="C907" s="55"/>
      <c r="D907" s="55"/>
      <c r="E907" s="55"/>
      <c r="F907" s="55"/>
      <c r="G907" s="55"/>
      <c r="H907" s="55"/>
      <c r="I907" s="86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</row>
    <row r="908">
      <c r="A908" s="55"/>
      <c r="B908" s="55"/>
      <c r="C908" s="55"/>
      <c r="D908" s="55"/>
      <c r="E908" s="55"/>
      <c r="F908" s="55"/>
      <c r="G908" s="55"/>
      <c r="H908" s="55"/>
      <c r="I908" s="86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</row>
    <row r="909">
      <c r="A909" s="55"/>
      <c r="B909" s="55"/>
      <c r="C909" s="55"/>
      <c r="D909" s="55"/>
      <c r="E909" s="55"/>
      <c r="F909" s="55"/>
      <c r="G909" s="55"/>
      <c r="H909" s="55"/>
      <c r="I909" s="86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</row>
    <row r="910">
      <c r="A910" s="55"/>
      <c r="B910" s="55"/>
      <c r="C910" s="55"/>
      <c r="D910" s="55"/>
      <c r="E910" s="55"/>
      <c r="F910" s="55"/>
      <c r="G910" s="55"/>
      <c r="H910" s="55"/>
      <c r="I910" s="86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</row>
    <row r="911">
      <c r="A911" s="55"/>
      <c r="B911" s="55"/>
      <c r="C911" s="55"/>
      <c r="D911" s="55"/>
      <c r="E911" s="55"/>
      <c r="F911" s="55"/>
      <c r="G911" s="55"/>
      <c r="H911" s="55"/>
      <c r="I911" s="86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</row>
    <row r="912">
      <c r="A912" s="55"/>
      <c r="B912" s="55"/>
      <c r="C912" s="55"/>
      <c r="D912" s="55"/>
      <c r="E912" s="55"/>
      <c r="F912" s="55"/>
      <c r="G912" s="55"/>
      <c r="H912" s="55"/>
      <c r="I912" s="86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</row>
    <row r="913">
      <c r="A913" s="55"/>
      <c r="B913" s="55"/>
      <c r="C913" s="55"/>
      <c r="D913" s="55"/>
      <c r="E913" s="55"/>
      <c r="F913" s="55"/>
      <c r="G913" s="55"/>
      <c r="H913" s="55"/>
      <c r="I913" s="86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</row>
    <row r="914">
      <c r="A914" s="55"/>
      <c r="B914" s="55"/>
      <c r="C914" s="55"/>
      <c r="D914" s="55"/>
      <c r="E914" s="55"/>
      <c r="F914" s="55"/>
      <c r="G914" s="55"/>
      <c r="H914" s="55"/>
      <c r="I914" s="86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</row>
    <row r="915">
      <c r="A915" s="55"/>
      <c r="B915" s="55"/>
      <c r="C915" s="55"/>
      <c r="D915" s="55"/>
      <c r="E915" s="55"/>
      <c r="F915" s="55"/>
      <c r="G915" s="55"/>
      <c r="H915" s="55"/>
      <c r="I915" s="86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</row>
    <row r="916">
      <c r="A916" s="55"/>
      <c r="B916" s="55"/>
      <c r="C916" s="55"/>
      <c r="D916" s="55"/>
      <c r="E916" s="55"/>
      <c r="F916" s="55"/>
      <c r="G916" s="55"/>
      <c r="H916" s="55"/>
      <c r="I916" s="86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</row>
    <row r="917">
      <c r="A917" s="55"/>
      <c r="B917" s="55"/>
      <c r="C917" s="55"/>
      <c r="D917" s="55"/>
      <c r="E917" s="55"/>
      <c r="F917" s="55"/>
      <c r="G917" s="55"/>
      <c r="H917" s="55"/>
      <c r="I917" s="86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</row>
    <row r="918">
      <c r="A918" s="55"/>
      <c r="B918" s="55"/>
      <c r="C918" s="55"/>
      <c r="D918" s="55"/>
      <c r="E918" s="55"/>
      <c r="F918" s="55"/>
      <c r="G918" s="55"/>
      <c r="H918" s="55"/>
      <c r="I918" s="86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</row>
    <row r="919">
      <c r="A919" s="55"/>
      <c r="B919" s="55"/>
      <c r="C919" s="55"/>
      <c r="D919" s="55"/>
      <c r="E919" s="55"/>
      <c r="F919" s="55"/>
      <c r="G919" s="55"/>
      <c r="H919" s="55"/>
      <c r="I919" s="86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</row>
    <row r="920">
      <c r="A920" s="55"/>
      <c r="B920" s="55"/>
      <c r="C920" s="55"/>
      <c r="D920" s="55"/>
      <c r="E920" s="55"/>
      <c r="F920" s="55"/>
      <c r="G920" s="55"/>
      <c r="H920" s="55"/>
      <c r="I920" s="86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</row>
    <row r="921">
      <c r="A921" s="55"/>
      <c r="B921" s="55"/>
      <c r="C921" s="55"/>
      <c r="D921" s="55"/>
      <c r="E921" s="55"/>
      <c r="F921" s="55"/>
      <c r="G921" s="55"/>
      <c r="H921" s="55"/>
      <c r="I921" s="86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</row>
    <row r="922">
      <c r="A922" s="55"/>
      <c r="B922" s="55"/>
      <c r="C922" s="55"/>
      <c r="D922" s="55"/>
      <c r="E922" s="55"/>
      <c r="F922" s="55"/>
      <c r="G922" s="55"/>
      <c r="H922" s="55"/>
      <c r="I922" s="86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</row>
    <row r="923">
      <c r="A923" s="55"/>
      <c r="B923" s="55"/>
      <c r="C923" s="55"/>
      <c r="D923" s="55"/>
      <c r="E923" s="55"/>
      <c r="F923" s="55"/>
      <c r="G923" s="55"/>
      <c r="H923" s="55"/>
      <c r="I923" s="86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</row>
    <row r="924">
      <c r="A924" s="55"/>
      <c r="B924" s="55"/>
      <c r="C924" s="55"/>
      <c r="D924" s="55"/>
      <c r="E924" s="55"/>
      <c r="F924" s="55"/>
      <c r="G924" s="55"/>
      <c r="H924" s="55"/>
      <c r="I924" s="86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</row>
    <row r="925">
      <c r="A925" s="55"/>
      <c r="B925" s="55"/>
      <c r="C925" s="55"/>
      <c r="D925" s="55"/>
      <c r="E925" s="55"/>
      <c r="F925" s="55"/>
      <c r="G925" s="55"/>
      <c r="H925" s="55"/>
      <c r="I925" s="86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</row>
    <row r="926">
      <c r="A926" s="55"/>
      <c r="B926" s="55"/>
      <c r="C926" s="55"/>
      <c r="D926" s="55"/>
      <c r="E926" s="55"/>
      <c r="F926" s="55"/>
      <c r="G926" s="55"/>
      <c r="H926" s="55"/>
      <c r="I926" s="86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</row>
    <row r="927">
      <c r="A927" s="55"/>
      <c r="B927" s="55"/>
      <c r="C927" s="55"/>
      <c r="D927" s="55"/>
      <c r="E927" s="55"/>
      <c r="F927" s="55"/>
      <c r="G927" s="55"/>
      <c r="H927" s="55"/>
      <c r="I927" s="86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</row>
    <row r="928">
      <c r="A928" s="55"/>
      <c r="B928" s="55"/>
      <c r="C928" s="55"/>
      <c r="D928" s="55"/>
      <c r="E928" s="55"/>
      <c r="F928" s="55"/>
      <c r="G928" s="55"/>
      <c r="H928" s="55"/>
      <c r="I928" s="86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</row>
    <row r="929">
      <c r="A929" s="55"/>
      <c r="B929" s="55"/>
      <c r="C929" s="55"/>
      <c r="D929" s="55"/>
      <c r="E929" s="55"/>
      <c r="F929" s="55"/>
      <c r="G929" s="55"/>
      <c r="H929" s="55"/>
      <c r="I929" s="86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</row>
    <row r="930">
      <c r="A930" s="55"/>
      <c r="B930" s="55"/>
      <c r="C930" s="55"/>
      <c r="D930" s="55"/>
      <c r="E930" s="55"/>
      <c r="F930" s="55"/>
      <c r="G930" s="55"/>
      <c r="H930" s="55"/>
      <c r="I930" s="86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</row>
    <row r="931">
      <c r="A931" s="55"/>
      <c r="B931" s="55"/>
      <c r="C931" s="55"/>
      <c r="D931" s="55"/>
      <c r="E931" s="55"/>
      <c r="F931" s="55"/>
      <c r="G931" s="55"/>
      <c r="H931" s="55"/>
      <c r="I931" s="86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</row>
    <row r="932">
      <c r="A932" s="55"/>
      <c r="B932" s="55"/>
      <c r="C932" s="55"/>
      <c r="D932" s="55"/>
      <c r="E932" s="55"/>
      <c r="F932" s="55"/>
      <c r="G932" s="55"/>
      <c r="H932" s="55"/>
      <c r="I932" s="86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</row>
    <row r="933">
      <c r="A933" s="55"/>
      <c r="B933" s="55"/>
      <c r="C933" s="55"/>
      <c r="D933" s="55"/>
      <c r="E933" s="55"/>
      <c r="F933" s="55"/>
      <c r="G933" s="55"/>
      <c r="H933" s="55"/>
      <c r="I933" s="86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</row>
    <row r="934">
      <c r="A934" s="55"/>
      <c r="B934" s="55"/>
      <c r="C934" s="55"/>
      <c r="D934" s="55"/>
      <c r="E934" s="55"/>
      <c r="F934" s="55"/>
      <c r="G934" s="55"/>
      <c r="H934" s="55"/>
      <c r="I934" s="86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</row>
    <row r="935">
      <c r="A935" s="55"/>
      <c r="B935" s="55"/>
      <c r="C935" s="55"/>
      <c r="D935" s="55"/>
      <c r="E935" s="55"/>
      <c r="F935" s="55"/>
      <c r="G935" s="55"/>
      <c r="H935" s="55"/>
      <c r="I935" s="86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</row>
    <row r="936">
      <c r="A936" s="55"/>
      <c r="B936" s="55"/>
      <c r="C936" s="55"/>
      <c r="D936" s="55"/>
      <c r="E936" s="55"/>
      <c r="F936" s="55"/>
      <c r="G936" s="55"/>
      <c r="H936" s="55"/>
      <c r="I936" s="86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</row>
    <row r="937">
      <c r="A937" s="55"/>
      <c r="B937" s="55"/>
      <c r="C937" s="55"/>
      <c r="D937" s="55"/>
      <c r="E937" s="55"/>
      <c r="F937" s="55"/>
      <c r="G937" s="55"/>
      <c r="H937" s="55"/>
      <c r="I937" s="86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</row>
    <row r="938">
      <c r="A938" s="55"/>
      <c r="B938" s="55"/>
      <c r="C938" s="55"/>
      <c r="D938" s="55"/>
      <c r="E938" s="55"/>
      <c r="F938" s="55"/>
      <c r="G938" s="55"/>
      <c r="H938" s="55"/>
      <c r="I938" s="86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</row>
    <row r="939">
      <c r="A939" s="55"/>
      <c r="B939" s="55"/>
      <c r="C939" s="55"/>
      <c r="D939" s="55"/>
      <c r="E939" s="55"/>
      <c r="F939" s="55"/>
      <c r="G939" s="55"/>
      <c r="H939" s="55"/>
      <c r="I939" s="86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</row>
    <row r="940">
      <c r="A940" s="55"/>
      <c r="B940" s="55"/>
      <c r="C940" s="55"/>
      <c r="D940" s="55"/>
      <c r="E940" s="55"/>
      <c r="F940" s="55"/>
      <c r="G940" s="55"/>
      <c r="H940" s="55"/>
      <c r="I940" s="86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</row>
    <row r="941">
      <c r="A941" s="55"/>
      <c r="B941" s="55"/>
      <c r="C941" s="55"/>
      <c r="D941" s="55"/>
      <c r="E941" s="55"/>
      <c r="F941" s="55"/>
      <c r="G941" s="55"/>
      <c r="H941" s="55"/>
      <c r="I941" s="86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</row>
    <row r="942">
      <c r="A942" s="55"/>
      <c r="B942" s="55"/>
      <c r="C942" s="55"/>
      <c r="D942" s="55"/>
      <c r="E942" s="55"/>
      <c r="F942" s="55"/>
      <c r="G942" s="55"/>
      <c r="H942" s="55"/>
      <c r="I942" s="86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</row>
    <row r="943">
      <c r="A943" s="55"/>
      <c r="B943" s="55"/>
      <c r="C943" s="55"/>
      <c r="D943" s="55"/>
      <c r="E943" s="55"/>
      <c r="F943" s="55"/>
      <c r="G943" s="55"/>
      <c r="H943" s="55"/>
      <c r="I943" s="86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</row>
    <row r="944">
      <c r="A944" s="55"/>
      <c r="B944" s="55"/>
      <c r="C944" s="55"/>
      <c r="D944" s="55"/>
      <c r="E944" s="55"/>
      <c r="F944" s="55"/>
      <c r="G944" s="55"/>
      <c r="H944" s="55"/>
      <c r="I944" s="86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</row>
    <row r="945">
      <c r="A945" s="55"/>
      <c r="B945" s="55"/>
      <c r="C945" s="55"/>
      <c r="D945" s="55"/>
      <c r="E945" s="55"/>
      <c r="F945" s="55"/>
      <c r="G945" s="55"/>
      <c r="H945" s="55"/>
      <c r="I945" s="86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</row>
    <row r="946">
      <c r="A946" s="55"/>
      <c r="B946" s="55"/>
      <c r="C946" s="55"/>
      <c r="D946" s="55"/>
      <c r="E946" s="55"/>
      <c r="F946" s="55"/>
      <c r="G946" s="55"/>
      <c r="H946" s="55"/>
      <c r="I946" s="86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</row>
    <row r="947">
      <c r="A947" s="55"/>
      <c r="B947" s="55"/>
      <c r="C947" s="55"/>
      <c r="D947" s="55"/>
      <c r="E947" s="55"/>
      <c r="F947" s="55"/>
      <c r="G947" s="55"/>
      <c r="H947" s="55"/>
      <c r="I947" s="86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</row>
    <row r="948">
      <c r="A948" s="55"/>
      <c r="B948" s="55"/>
      <c r="C948" s="55"/>
      <c r="D948" s="55"/>
      <c r="E948" s="55"/>
      <c r="F948" s="55"/>
      <c r="G948" s="55"/>
      <c r="H948" s="55"/>
      <c r="I948" s="86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</row>
    <row r="949">
      <c r="A949" s="55"/>
      <c r="B949" s="55"/>
      <c r="C949" s="55"/>
      <c r="D949" s="55"/>
      <c r="E949" s="55"/>
      <c r="F949" s="55"/>
      <c r="G949" s="55"/>
      <c r="H949" s="55"/>
      <c r="I949" s="86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</row>
    <row r="950">
      <c r="A950" s="55"/>
      <c r="B950" s="55"/>
      <c r="C950" s="55"/>
      <c r="D950" s="55"/>
      <c r="E950" s="55"/>
      <c r="F950" s="55"/>
      <c r="G950" s="55"/>
      <c r="H950" s="55"/>
      <c r="I950" s="86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</row>
    <row r="951">
      <c r="A951" s="55"/>
      <c r="B951" s="55"/>
      <c r="C951" s="55"/>
      <c r="D951" s="55"/>
      <c r="E951" s="55"/>
      <c r="F951" s="55"/>
      <c r="G951" s="55"/>
      <c r="H951" s="55"/>
      <c r="I951" s="86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</row>
    <row r="952">
      <c r="A952" s="55"/>
      <c r="B952" s="55"/>
      <c r="C952" s="55"/>
      <c r="D952" s="55"/>
      <c r="E952" s="55"/>
      <c r="F952" s="55"/>
      <c r="G952" s="55"/>
      <c r="H952" s="55"/>
      <c r="I952" s="86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</row>
    <row r="953">
      <c r="A953" s="55"/>
      <c r="B953" s="55"/>
      <c r="C953" s="55"/>
      <c r="D953" s="55"/>
      <c r="E953" s="55"/>
      <c r="F953" s="55"/>
      <c r="G953" s="55"/>
      <c r="H953" s="55"/>
      <c r="I953" s="86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</row>
    <row r="954">
      <c r="A954" s="55"/>
      <c r="B954" s="55"/>
      <c r="C954" s="55"/>
      <c r="D954" s="55"/>
      <c r="E954" s="55"/>
      <c r="F954" s="55"/>
      <c r="G954" s="55"/>
      <c r="H954" s="55"/>
      <c r="I954" s="86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</row>
    <row r="955">
      <c r="A955" s="55"/>
      <c r="B955" s="55"/>
      <c r="C955" s="55"/>
      <c r="D955" s="55"/>
      <c r="E955" s="55"/>
      <c r="F955" s="55"/>
      <c r="G955" s="55"/>
      <c r="H955" s="55"/>
      <c r="I955" s="86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</row>
    <row r="956">
      <c r="A956" s="55"/>
      <c r="B956" s="55"/>
      <c r="C956" s="55"/>
      <c r="D956" s="55"/>
      <c r="E956" s="55"/>
      <c r="F956" s="55"/>
      <c r="G956" s="55"/>
      <c r="H956" s="55"/>
      <c r="I956" s="86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</row>
    <row r="957">
      <c r="A957" s="55"/>
      <c r="B957" s="55"/>
      <c r="C957" s="55"/>
      <c r="D957" s="55"/>
      <c r="E957" s="55"/>
      <c r="F957" s="55"/>
      <c r="G957" s="55"/>
      <c r="H957" s="55"/>
      <c r="I957" s="86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</row>
    <row r="958">
      <c r="A958" s="55"/>
      <c r="B958" s="55"/>
      <c r="C958" s="55"/>
      <c r="D958" s="55"/>
      <c r="E958" s="55"/>
      <c r="F958" s="55"/>
      <c r="G958" s="55"/>
      <c r="H958" s="55"/>
      <c r="I958" s="86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</row>
    <row r="959">
      <c r="A959" s="55"/>
      <c r="B959" s="55"/>
      <c r="C959" s="55"/>
      <c r="D959" s="55"/>
      <c r="E959" s="55"/>
      <c r="F959" s="55"/>
      <c r="G959" s="55"/>
      <c r="H959" s="55"/>
      <c r="I959" s="86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</row>
    <row r="960">
      <c r="A960" s="55"/>
      <c r="B960" s="55"/>
      <c r="C960" s="55"/>
      <c r="D960" s="55"/>
      <c r="E960" s="55"/>
      <c r="F960" s="55"/>
      <c r="G960" s="55"/>
      <c r="H960" s="55"/>
      <c r="I960" s="86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</row>
    <row r="961">
      <c r="A961" s="55"/>
      <c r="B961" s="55"/>
      <c r="C961" s="55"/>
      <c r="D961" s="55"/>
      <c r="E961" s="55"/>
      <c r="F961" s="55"/>
      <c r="G961" s="55"/>
      <c r="H961" s="55"/>
      <c r="I961" s="86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</row>
    <row r="962">
      <c r="A962" s="55"/>
      <c r="B962" s="55"/>
      <c r="C962" s="55"/>
      <c r="D962" s="55"/>
      <c r="E962" s="55"/>
      <c r="F962" s="55"/>
      <c r="G962" s="55"/>
      <c r="H962" s="55"/>
      <c r="I962" s="86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</row>
    <row r="963">
      <c r="A963" s="55"/>
      <c r="B963" s="55"/>
      <c r="C963" s="55"/>
      <c r="D963" s="55"/>
      <c r="E963" s="55"/>
      <c r="F963" s="55"/>
      <c r="G963" s="55"/>
      <c r="H963" s="55"/>
      <c r="I963" s="86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</row>
    <row r="964">
      <c r="A964" s="55"/>
      <c r="B964" s="55"/>
      <c r="C964" s="55"/>
      <c r="D964" s="55"/>
      <c r="E964" s="55"/>
      <c r="F964" s="55"/>
      <c r="G964" s="55"/>
      <c r="H964" s="55"/>
      <c r="I964" s="86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</row>
    <row r="965">
      <c r="A965" s="55"/>
      <c r="B965" s="55"/>
      <c r="C965" s="55"/>
      <c r="D965" s="55"/>
      <c r="E965" s="55"/>
      <c r="F965" s="55"/>
      <c r="G965" s="55"/>
      <c r="H965" s="55"/>
      <c r="I965" s="86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</row>
    <row r="966">
      <c r="A966" s="55"/>
      <c r="B966" s="55"/>
      <c r="C966" s="55"/>
      <c r="D966" s="55"/>
      <c r="E966" s="55"/>
      <c r="F966" s="55"/>
      <c r="G966" s="55"/>
      <c r="H966" s="55"/>
      <c r="I966" s="86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</row>
    <row r="967">
      <c r="A967" s="55"/>
      <c r="B967" s="55"/>
      <c r="C967" s="55"/>
      <c r="D967" s="55"/>
      <c r="E967" s="55"/>
      <c r="F967" s="55"/>
      <c r="G967" s="55"/>
      <c r="H967" s="55"/>
      <c r="I967" s="86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</row>
    <row r="968">
      <c r="A968" s="55"/>
      <c r="B968" s="55"/>
      <c r="C968" s="55"/>
      <c r="D968" s="55"/>
      <c r="E968" s="55"/>
      <c r="F968" s="55"/>
      <c r="G968" s="55"/>
      <c r="H968" s="55"/>
      <c r="I968" s="86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</row>
    <row r="969">
      <c r="A969" s="55"/>
      <c r="B969" s="55"/>
      <c r="C969" s="55"/>
      <c r="D969" s="55"/>
      <c r="E969" s="55"/>
      <c r="F969" s="55"/>
      <c r="G969" s="55"/>
      <c r="H969" s="55"/>
      <c r="I969" s="86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</row>
    <row r="970">
      <c r="A970" s="55"/>
      <c r="B970" s="55"/>
      <c r="C970" s="55"/>
      <c r="D970" s="55"/>
      <c r="E970" s="55"/>
      <c r="F970" s="55"/>
      <c r="G970" s="55"/>
      <c r="H970" s="55"/>
      <c r="I970" s="86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</row>
    <row r="971">
      <c r="A971" s="55"/>
      <c r="B971" s="55"/>
      <c r="C971" s="55"/>
      <c r="D971" s="55"/>
      <c r="E971" s="55"/>
      <c r="F971" s="55"/>
      <c r="G971" s="55"/>
      <c r="H971" s="55"/>
      <c r="I971" s="86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</row>
    <row r="972">
      <c r="A972" s="55"/>
      <c r="B972" s="55"/>
      <c r="C972" s="55"/>
      <c r="D972" s="55"/>
      <c r="E972" s="55"/>
      <c r="F972" s="55"/>
      <c r="G972" s="55"/>
      <c r="H972" s="55"/>
      <c r="I972" s="86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</row>
    <row r="973">
      <c r="A973" s="55"/>
      <c r="B973" s="55"/>
      <c r="C973" s="55"/>
      <c r="D973" s="55"/>
      <c r="E973" s="55"/>
      <c r="F973" s="55"/>
      <c r="G973" s="55"/>
      <c r="H973" s="55"/>
      <c r="I973" s="86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</row>
    <row r="974">
      <c r="A974" s="55"/>
      <c r="B974" s="55"/>
      <c r="C974" s="55"/>
      <c r="D974" s="55"/>
      <c r="E974" s="55"/>
      <c r="F974" s="55"/>
      <c r="G974" s="55"/>
      <c r="H974" s="55"/>
      <c r="I974" s="86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</row>
    <row r="975">
      <c r="A975" s="55"/>
      <c r="B975" s="55"/>
      <c r="C975" s="55"/>
      <c r="D975" s="55"/>
      <c r="E975" s="55"/>
      <c r="F975" s="55"/>
      <c r="G975" s="55"/>
      <c r="H975" s="55"/>
      <c r="I975" s="86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</row>
    <row r="976">
      <c r="A976" s="55"/>
      <c r="B976" s="55"/>
      <c r="C976" s="55"/>
      <c r="D976" s="55"/>
      <c r="E976" s="55"/>
      <c r="F976" s="55"/>
      <c r="G976" s="55"/>
      <c r="H976" s="55"/>
      <c r="I976" s="86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</row>
    <row r="977">
      <c r="A977" s="55"/>
      <c r="B977" s="55"/>
      <c r="C977" s="55"/>
      <c r="D977" s="55"/>
      <c r="E977" s="55"/>
      <c r="F977" s="55"/>
      <c r="G977" s="55"/>
      <c r="H977" s="55"/>
      <c r="I977" s="86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</row>
    <row r="978">
      <c r="A978" s="55"/>
      <c r="B978" s="55"/>
      <c r="C978" s="55"/>
      <c r="D978" s="55"/>
      <c r="E978" s="55"/>
      <c r="F978" s="55"/>
      <c r="G978" s="55"/>
      <c r="H978" s="55"/>
      <c r="I978" s="86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</row>
    <row r="979">
      <c r="A979" s="55"/>
      <c r="B979" s="55"/>
      <c r="C979" s="55"/>
      <c r="D979" s="55"/>
      <c r="E979" s="55"/>
      <c r="F979" s="55"/>
      <c r="G979" s="55"/>
      <c r="H979" s="55"/>
      <c r="I979" s="86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</row>
    <row r="980">
      <c r="A980" s="55"/>
      <c r="B980" s="55"/>
      <c r="C980" s="55"/>
      <c r="D980" s="55"/>
      <c r="E980" s="55"/>
      <c r="F980" s="55"/>
      <c r="G980" s="55"/>
      <c r="H980" s="55"/>
      <c r="I980" s="86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</row>
    <row r="981">
      <c r="A981" s="55"/>
      <c r="B981" s="55"/>
      <c r="C981" s="55"/>
      <c r="D981" s="55"/>
      <c r="E981" s="55"/>
      <c r="F981" s="55"/>
      <c r="G981" s="55"/>
      <c r="H981" s="55"/>
      <c r="I981" s="86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</row>
    <row r="982">
      <c r="A982" s="55"/>
      <c r="B982" s="55"/>
      <c r="C982" s="55"/>
      <c r="D982" s="55"/>
      <c r="E982" s="55"/>
      <c r="F982" s="55"/>
      <c r="G982" s="55"/>
      <c r="H982" s="55"/>
      <c r="I982" s="86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</row>
    <row r="983">
      <c r="A983" s="55"/>
      <c r="B983" s="55"/>
      <c r="C983" s="55"/>
      <c r="D983" s="55"/>
      <c r="E983" s="55"/>
      <c r="F983" s="55"/>
      <c r="G983" s="55"/>
      <c r="H983" s="55"/>
      <c r="I983" s="86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</row>
    <row r="984">
      <c r="A984" s="55"/>
      <c r="B984" s="55"/>
      <c r="C984" s="55"/>
      <c r="D984" s="55"/>
      <c r="E984" s="55"/>
      <c r="F984" s="55"/>
      <c r="G984" s="55"/>
      <c r="H984" s="55"/>
      <c r="I984" s="86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</row>
    <row r="985">
      <c r="A985" s="55"/>
      <c r="B985" s="55"/>
      <c r="C985" s="55"/>
      <c r="D985" s="55"/>
      <c r="E985" s="55"/>
      <c r="F985" s="55"/>
      <c r="G985" s="55"/>
      <c r="H985" s="55"/>
      <c r="I985" s="86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</row>
    <row r="986">
      <c r="A986" s="55"/>
      <c r="B986" s="55"/>
      <c r="C986" s="55"/>
      <c r="D986" s="55"/>
      <c r="E986" s="55"/>
      <c r="F986" s="55"/>
      <c r="G986" s="55"/>
      <c r="H986" s="55"/>
      <c r="I986" s="86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</row>
    <row r="987">
      <c r="A987" s="55"/>
      <c r="B987" s="55"/>
      <c r="C987" s="55"/>
      <c r="D987" s="55"/>
      <c r="E987" s="55"/>
      <c r="F987" s="55"/>
      <c r="G987" s="55"/>
      <c r="H987" s="55"/>
      <c r="I987" s="86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</row>
    <row r="988">
      <c r="A988" s="55"/>
      <c r="B988" s="55"/>
      <c r="C988" s="55"/>
      <c r="D988" s="55"/>
      <c r="E988" s="55"/>
      <c r="F988" s="55"/>
      <c r="G988" s="55"/>
      <c r="H988" s="55"/>
      <c r="I988" s="86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</row>
    <row r="989">
      <c r="A989" s="55"/>
      <c r="B989" s="55"/>
      <c r="C989" s="55"/>
      <c r="D989" s="55"/>
      <c r="E989" s="55"/>
      <c r="F989" s="55"/>
      <c r="G989" s="55"/>
      <c r="H989" s="55"/>
      <c r="I989" s="86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</row>
    <row r="990">
      <c r="A990" s="55"/>
      <c r="B990" s="55"/>
      <c r="C990" s="55"/>
      <c r="D990" s="55"/>
      <c r="E990" s="55"/>
      <c r="F990" s="55"/>
      <c r="G990" s="55"/>
      <c r="H990" s="55"/>
      <c r="I990" s="86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</row>
    <row r="991">
      <c r="A991" s="55"/>
      <c r="B991" s="55"/>
      <c r="C991" s="55"/>
      <c r="D991" s="55"/>
      <c r="E991" s="55"/>
      <c r="F991" s="55"/>
      <c r="G991" s="55"/>
      <c r="H991" s="55"/>
      <c r="I991" s="86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</row>
    <row r="992">
      <c r="A992" s="55"/>
      <c r="B992" s="55"/>
      <c r="C992" s="55"/>
      <c r="D992" s="55"/>
      <c r="E992" s="55"/>
      <c r="F992" s="55"/>
      <c r="G992" s="55"/>
      <c r="H992" s="55"/>
      <c r="I992" s="86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</row>
    <row r="993">
      <c r="A993" s="55"/>
      <c r="B993" s="55"/>
      <c r="C993" s="55"/>
      <c r="D993" s="55"/>
      <c r="E993" s="55"/>
      <c r="F993" s="55"/>
      <c r="G993" s="55"/>
      <c r="H993" s="55"/>
      <c r="I993" s="86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</row>
    <row r="994">
      <c r="A994" s="55"/>
      <c r="B994" s="55"/>
      <c r="C994" s="55"/>
      <c r="D994" s="55"/>
      <c r="E994" s="55"/>
      <c r="F994" s="55"/>
      <c r="G994" s="55"/>
      <c r="H994" s="55"/>
      <c r="I994" s="86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</row>
    <row r="995">
      <c r="A995" s="55"/>
      <c r="B995" s="55"/>
      <c r="C995" s="55"/>
      <c r="D995" s="55"/>
      <c r="E995" s="55"/>
      <c r="F995" s="55"/>
      <c r="G995" s="55"/>
      <c r="H995" s="55"/>
      <c r="I995" s="86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</row>
    <row r="996">
      <c r="A996" s="55"/>
      <c r="B996" s="55"/>
      <c r="C996" s="55"/>
      <c r="D996" s="55"/>
      <c r="E996" s="55"/>
      <c r="F996" s="55"/>
      <c r="G996" s="55"/>
      <c r="H996" s="55"/>
      <c r="I996" s="86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</row>
    <row r="997">
      <c r="A997" s="55"/>
      <c r="B997" s="55"/>
      <c r="C997" s="55"/>
      <c r="D997" s="55"/>
      <c r="E997" s="55"/>
      <c r="F997" s="55"/>
      <c r="G997" s="55"/>
      <c r="H997" s="55"/>
      <c r="I997" s="86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</row>
    <row r="998">
      <c r="A998" s="55"/>
      <c r="B998" s="55"/>
      <c r="C998" s="55"/>
      <c r="D998" s="55"/>
      <c r="E998" s="55"/>
      <c r="F998" s="55"/>
      <c r="G998" s="55"/>
      <c r="H998" s="55"/>
      <c r="I998" s="86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</row>
    <row r="999">
      <c r="A999" s="55"/>
      <c r="B999" s="55"/>
      <c r="C999" s="55"/>
      <c r="D999" s="55"/>
      <c r="E999" s="55"/>
      <c r="F999" s="55"/>
      <c r="G999" s="55"/>
      <c r="H999" s="55"/>
      <c r="I999" s="86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86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</row>
  </sheetData>
  <dataValidations>
    <dataValidation type="list" allowBlank="1" sqref="H2:H100">
      <formula1>"Succeeded,As Expected,Failed,Out of scope"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86"/>
    <col customWidth="1" min="3" max="3" width="28.14"/>
    <col customWidth="1" min="4" max="4" width="13.0"/>
    <col customWidth="1" min="5" max="5" width="34.86"/>
    <col customWidth="1" min="6" max="6" width="16.57"/>
    <col customWidth="1" min="7" max="8" width="14.14"/>
    <col customWidth="1" min="9" max="9" width="34.86"/>
  </cols>
  <sheetData>
    <row r="1" ht="32.25" customHeight="1">
      <c r="A1" s="182" t="s">
        <v>639</v>
      </c>
      <c r="B1" s="183" t="s">
        <v>3</v>
      </c>
      <c r="C1" s="203" t="s">
        <v>640</v>
      </c>
      <c r="D1" s="203" t="s">
        <v>645</v>
      </c>
      <c r="E1" s="204" t="s">
        <v>646</v>
      </c>
      <c r="F1" s="205" t="s">
        <v>641</v>
      </c>
      <c r="G1" s="182" t="s">
        <v>642</v>
      </c>
      <c r="H1" s="183" t="s">
        <v>643</v>
      </c>
      <c r="I1" s="205" t="s">
        <v>644</v>
      </c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</row>
    <row r="2" ht="58.5" customHeight="1">
      <c r="A2" s="186"/>
      <c r="B2" s="207"/>
      <c r="C2" s="195"/>
      <c r="D2" s="195"/>
      <c r="E2" s="187"/>
      <c r="F2" s="187"/>
      <c r="G2" s="195"/>
      <c r="H2" s="202"/>
      <c r="I2" s="189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ht="28.5" customHeight="1">
      <c r="A3" s="186"/>
      <c r="B3" s="207"/>
      <c r="C3" s="195"/>
      <c r="D3" s="195"/>
      <c r="E3" s="187"/>
      <c r="F3" s="187"/>
      <c r="G3" s="187"/>
      <c r="H3" s="187"/>
      <c r="I3" s="187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ht="86.25" customHeight="1">
      <c r="A4" s="190"/>
      <c r="B4" s="208"/>
      <c r="C4" s="200"/>
      <c r="D4" s="209"/>
      <c r="E4" s="191"/>
      <c r="F4" s="191"/>
      <c r="G4" s="191"/>
      <c r="H4" s="191"/>
      <c r="I4" s="194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ht="28.5" customHeight="1">
      <c r="A5" s="186"/>
      <c r="B5" s="207"/>
      <c r="C5" s="195"/>
      <c r="D5" s="195"/>
      <c r="E5" s="187"/>
      <c r="F5" s="187"/>
      <c r="G5" s="195"/>
      <c r="H5" s="195"/>
      <c r="I5" s="187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ht="52.5" customHeight="1">
      <c r="A6" s="186"/>
      <c r="B6" s="207"/>
      <c r="C6" s="195"/>
      <c r="D6" s="195"/>
      <c r="E6" s="187"/>
      <c r="F6" s="187"/>
      <c r="G6" s="195"/>
      <c r="H6" s="195"/>
      <c r="I6" s="189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ht="28.5" customHeight="1">
      <c r="A7" s="186"/>
      <c r="B7" s="207"/>
      <c r="C7" s="195"/>
      <c r="D7" s="195"/>
      <c r="E7" s="187"/>
      <c r="F7" s="187"/>
      <c r="G7" s="195"/>
      <c r="H7" s="195"/>
      <c r="I7" s="187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ht="28.5" customHeight="1">
      <c r="A8" s="186"/>
      <c r="B8" s="207"/>
      <c r="C8" s="195"/>
      <c r="D8" s="195"/>
      <c r="E8" s="187"/>
      <c r="F8" s="187"/>
      <c r="G8" s="187"/>
      <c r="H8" s="187"/>
      <c r="I8" s="187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ht="62.25" customHeight="1">
      <c r="A9" s="190"/>
      <c r="B9" s="208"/>
      <c r="C9" s="192"/>
      <c r="D9" s="192"/>
      <c r="E9" s="191"/>
      <c r="F9" s="191"/>
      <c r="G9" s="191"/>
      <c r="H9" s="191"/>
      <c r="I9" s="194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ht="28.5" hidden="1" customHeight="1">
      <c r="A10" s="186"/>
      <c r="B10" s="207"/>
      <c r="C10" s="210"/>
      <c r="D10" s="195"/>
      <c r="E10" s="187"/>
      <c r="F10" s="187"/>
      <c r="G10" s="195"/>
      <c r="H10" s="195"/>
      <c r="I10" s="187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ht="28.5" hidden="1" customHeight="1">
      <c r="A11" s="186"/>
      <c r="B11" s="207"/>
      <c r="C11" s="195"/>
      <c r="D11" s="195"/>
      <c r="E11" s="187"/>
      <c r="F11" s="187"/>
      <c r="G11" s="187"/>
      <c r="H11" s="187"/>
      <c r="I11" s="187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ht="28.5" customHeight="1">
      <c r="A12" s="190"/>
      <c r="B12" s="208"/>
      <c r="C12" s="192"/>
      <c r="D12" s="192"/>
      <c r="E12" s="191"/>
      <c r="F12" s="191"/>
      <c r="G12" s="192"/>
      <c r="H12" s="192"/>
      <c r="I12" s="191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ht="28.5" customHeight="1">
      <c r="A13" s="190"/>
      <c r="B13" s="208"/>
      <c r="C13" s="192"/>
      <c r="D13" s="192"/>
      <c r="E13" s="191"/>
      <c r="F13" s="191"/>
      <c r="G13" s="191"/>
      <c r="H13" s="191"/>
      <c r="I13" s="191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ht="61.5" customHeight="1">
      <c r="A14" s="186"/>
      <c r="B14" s="207"/>
      <c r="C14" s="195"/>
      <c r="D14" s="195"/>
      <c r="E14" s="187"/>
      <c r="F14" s="187"/>
      <c r="G14" s="187"/>
      <c r="H14" s="187"/>
      <c r="I14" s="189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ht="93.0" customHeight="1">
      <c r="A15" s="190"/>
      <c r="B15" s="208"/>
      <c r="C15" s="192"/>
      <c r="D15" s="192"/>
      <c r="E15" s="191"/>
      <c r="F15" s="191"/>
      <c r="G15" s="191"/>
      <c r="H15" s="191"/>
      <c r="I15" s="194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ht="69.75" customHeight="1">
      <c r="A16" s="186"/>
      <c r="B16" s="211"/>
      <c r="C16" s="195"/>
      <c r="D16" s="195"/>
      <c r="E16" s="187"/>
      <c r="F16" s="187"/>
      <c r="G16" s="195"/>
      <c r="H16" s="195"/>
      <c r="I16" s="189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ht="28.5" customHeight="1">
      <c r="A17" s="186"/>
      <c r="B17" s="211"/>
      <c r="C17" s="202"/>
      <c r="D17" s="195"/>
      <c r="E17" s="187"/>
      <c r="F17" s="187"/>
      <c r="G17" s="195"/>
      <c r="H17" s="195"/>
      <c r="I17" s="187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ht="28.5" customHeight="1">
      <c r="A18" s="186"/>
      <c r="B18" s="211"/>
      <c r="C18" s="210"/>
      <c r="D18" s="195"/>
      <c r="E18" s="187"/>
      <c r="F18" s="187"/>
      <c r="G18" s="187"/>
      <c r="H18" s="187"/>
      <c r="I18" s="187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ht="48.75" customHeight="1">
      <c r="A19" s="190"/>
      <c r="B19" s="208"/>
      <c r="C19" s="192"/>
      <c r="D19" s="192"/>
      <c r="E19" s="191"/>
      <c r="F19" s="191"/>
      <c r="G19" s="192"/>
      <c r="H19" s="192"/>
      <c r="I19" s="194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ht="28.5" customHeight="1">
      <c r="A20" s="190"/>
      <c r="B20" s="208"/>
      <c r="C20" s="192"/>
      <c r="D20" s="192"/>
      <c r="E20" s="191"/>
      <c r="F20" s="191"/>
      <c r="G20" s="191"/>
      <c r="H20" s="191"/>
      <c r="I20" s="191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ht="78.0" customHeight="1">
      <c r="A21" s="186"/>
      <c r="B21" s="207"/>
      <c r="C21" s="195"/>
      <c r="D21" s="195"/>
      <c r="E21" s="187"/>
      <c r="F21" s="187"/>
      <c r="G21" s="195"/>
      <c r="H21" s="195"/>
      <c r="I21" s="189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ht="28.5" customHeight="1">
      <c r="A22" s="186"/>
      <c r="B22" s="207"/>
      <c r="C22" s="195"/>
      <c r="D22" s="195"/>
      <c r="E22" s="187"/>
      <c r="F22" s="187"/>
      <c r="G22" s="187"/>
      <c r="H22" s="187"/>
      <c r="I22" s="187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ht="87.0" customHeight="1">
      <c r="A23" s="190"/>
      <c r="B23" s="212"/>
      <c r="C23" s="192"/>
      <c r="D23" s="192"/>
      <c r="E23" s="191"/>
      <c r="F23" s="191"/>
      <c r="G23" s="192"/>
      <c r="H23" s="192"/>
      <c r="I23" s="194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ht="28.5" customHeight="1">
      <c r="A24" s="190"/>
      <c r="B24" s="212"/>
      <c r="C24" s="213"/>
      <c r="D24" s="214"/>
      <c r="E24" s="191"/>
      <c r="F24" s="191"/>
      <c r="G24" s="192"/>
      <c r="H24" s="192"/>
      <c r="I24" s="191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ht="28.5" customHeight="1">
      <c r="A25" s="190"/>
      <c r="B25" s="212"/>
      <c r="C25" s="192"/>
      <c r="D25" s="192"/>
      <c r="E25" s="191"/>
      <c r="F25" s="191"/>
      <c r="G25" s="191"/>
      <c r="H25" s="191"/>
      <c r="I25" s="191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ht="28.5" hidden="1" customHeight="1">
      <c r="A26" s="186"/>
      <c r="B26" s="207"/>
      <c r="C26" s="195"/>
      <c r="D26" s="195"/>
      <c r="E26" s="187"/>
      <c r="F26" s="187"/>
      <c r="G26" s="195"/>
      <c r="H26" s="195"/>
      <c r="I26" s="187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ht="28.5" hidden="1" customHeight="1">
      <c r="A27" s="186"/>
      <c r="B27" s="207"/>
      <c r="C27" s="197"/>
      <c r="D27" s="197"/>
      <c r="E27" s="187"/>
      <c r="F27" s="187"/>
      <c r="G27" s="195"/>
      <c r="H27" s="195"/>
      <c r="I27" s="187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ht="28.5" hidden="1" customHeight="1">
      <c r="A28" s="186"/>
      <c r="B28" s="207"/>
      <c r="C28" s="195"/>
      <c r="D28" s="195"/>
      <c r="E28" s="187"/>
      <c r="F28" s="187"/>
      <c r="G28" s="187"/>
      <c r="H28" s="187"/>
      <c r="I28" s="187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ht="69.75" customHeight="1">
      <c r="A29" s="190"/>
      <c r="B29" s="212"/>
      <c r="C29" s="192"/>
      <c r="D29" s="192"/>
      <c r="E29" s="191"/>
      <c r="F29" s="191"/>
      <c r="G29" s="192"/>
      <c r="H29" s="192"/>
      <c r="I29" s="194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ht="28.5" customHeight="1">
      <c r="A30" s="190"/>
      <c r="B30" s="212"/>
      <c r="C30" s="192"/>
      <c r="D30" s="192"/>
      <c r="E30" s="191"/>
      <c r="F30" s="191"/>
      <c r="G30" s="191"/>
      <c r="H30" s="191"/>
      <c r="I30" s="191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ht="53.25" customHeight="1">
      <c r="A31" s="186"/>
      <c r="B31" s="207"/>
      <c r="C31" s="195"/>
      <c r="D31" s="195"/>
      <c r="E31" s="187"/>
      <c r="F31" s="187"/>
      <c r="G31" s="195"/>
      <c r="H31" s="195"/>
      <c r="I31" s="189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ht="28.5" customHeight="1">
      <c r="A32" s="186"/>
      <c r="B32" s="207"/>
      <c r="C32" s="195"/>
      <c r="D32" s="195"/>
      <c r="E32" s="187"/>
      <c r="F32" s="187"/>
      <c r="G32" s="195"/>
      <c r="H32" s="195"/>
      <c r="I32" s="187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ht="28.5" customHeight="1">
      <c r="A33" s="186"/>
      <c r="B33" s="207"/>
      <c r="C33" s="195"/>
      <c r="D33" s="195"/>
      <c r="E33" s="187"/>
      <c r="F33" s="187"/>
      <c r="G33" s="195"/>
      <c r="H33" s="195"/>
      <c r="I33" s="187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ht="28.5" customHeight="1">
      <c r="A34" s="186"/>
      <c r="B34" s="207"/>
      <c r="C34" s="195"/>
      <c r="D34" s="195"/>
      <c r="E34" s="187"/>
      <c r="F34" s="187"/>
      <c r="G34" s="187"/>
      <c r="H34" s="187"/>
      <c r="I34" s="187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ht="27.75" customHeight="1">
      <c r="A35" s="190"/>
      <c r="B35" s="191"/>
      <c r="C35" s="215"/>
      <c r="D35" s="192"/>
      <c r="E35" s="191"/>
      <c r="F35" s="191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85"/>
    </row>
    <row r="36" ht="27.75" customHeight="1">
      <c r="A36" s="190"/>
      <c r="B36" s="191"/>
      <c r="C36" s="192"/>
      <c r="D36" s="192"/>
      <c r="E36" s="191"/>
      <c r="F36" s="191"/>
      <c r="G36" s="191"/>
      <c r="H36" s="191"/>
      <c r="I36" s="191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85"/>
    </row>
    <row r="37">
      <c r="A37" s="185"/>
      <c r="B37" s="216"/>
      <c r="C37" s="217"/>
      <c r="D37" s="217"/>
      <c r="E37" s="218"/>
      <c r="F37" s="218"/>
      <c r="G37" s="185"/>
      <c r="H37" s="185"/>
      <c r="I37" s="218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>
      <c r="A38" s="185"/>
      <c r="B38" s="216"/>
      <c r="C38" s="217"/>
      <c r="D38" s="217"/>
      <c r="E38" s="218"/>
      <c r="F38" s="218"/>
      <c r="G38" s="185"/>
      <c r="H38" s="185"/>
      <c r="I38" s="218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>
      <c r="A39" s="185"/>
      <c r="B39" s="216"/>
      <c r="C39" s="217"/>
      <c r="D39" s="217"/>
      <c r="E39" s="218"/>
      <c r="F39" s="218"/>
      <c r="G39" s="185"/>
      <c r="H39" s="185"/>
      <c r="I39" s="218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>
      <c r="A40" s="185"/>
      <c r="B40" s="216"/>
      <c r="C40" s="217"/>
      <c r="D40" s="217"/>
      <c r="E40" s="218"/>
      <c r="F40" s="218"/>
      <c r="G40" s="185"/>
      <c r="H40" s="185"/>
      <c r="I40" s="218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>
      <c r="A41" s="185"/>
      <c r="B41" s="216"/>
      <c r="C41" s="217"/>
      <c r="D41" s="217"/>
      <c r="E41" s="218"/>
      <c r="F41" s="218"/>
      <c r="G41" s="185"/>
      <c r="H41" s="185"/>
      <c r="I41" s="218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>
      <c r="A42" s="185"/>
      <c r="B42" s="216"/>
      <c r="C42" s="217"/>
      <c r="D42" s="217"/>
      <c r="E42" s="218"/>
      <c r="F42" s="218"/>
      <c r="G42" s="185"/>
      <c r="H42" s="185"/>
      <c r="I42" s="218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>
      <c r="A43" s="185"/>
      <c r="B43" s="216"/>
      <c r="C43" s="217"/>
      <c r="D43" s="217"/>
      <c r="E43" s="218"/>
      <c r="F43" s="218"/>
      <c r="G43" s="185"/>
      <c r="H43" s="185"/>
      <c r="I43" s="218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>
      <c r="A44" s="185"/>
      <c r="B44" s="216"/>
      <c r="C44" s="217"/>
      <c r="D44" s="217"/>
      <c r="E44" s="218"/>
      <c r="F44" s="218"/>
      <c r="G44" s="185"/>
      <c r="H44" s="185"/>
      <c r="I44" s="218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>
      <c r="A45" s="185"/>
      <c r="B45" s="216"/>
      <c r="C45" s="217"/>
      <c r="D45" s="217"/>
      <c r="E45" s="218"/>
      <c r="F45" s="218"/>
      <c r="G45" s="185"/>
      <c r="H45" s="185"/>
      <c r="I45" s="218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>
      <c r="A46" s="185"/>
      <c r="B46" s="216"/>
      <c r="C46" s="217"/>
      <c r="D46" s="217"/>
      <c r="E46" s="218"/>
      <c r="F46" s="218"/>
      <c r="G46" s="185"/>
      <c r="H46" s="185"/>
      <c r="I46" s="218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>
      <c r="A47" s="185"/>
      <c r="B47" s="216"/>
      <c r="C47" s="217"/>
      <c r="D47" s="217"/>
      <c r="E47" s="218"/>
      <c r="F47" s="218"/>
      <c r="G47" s="185"/>
      <c r="H47" s="185"/>
      <c r="I47" s="218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>
      <c r="A48" s="185"/>
      <c r="B48" s="216"/>
      <c r="C48" s="217"/>
      <c r="D48" s="217"/>
      <c r="E48" s="218"/>
      <c r="F48" s="218"/>
      <c r="G48" s="185"/>
      <c r="H48" s="185"/>
      <c r="I48" s="218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>
      <c r="A49" s="185"/>
      <c r="B49" s="216"/>
      <c r="C49" s="217"/>
      <c r="D49" s="217"/>
      <c r="E49" s="218"/>
      <c r="F49" s="218"/>
      <c r="G49" s="185"/>
      <c r="H49" s="185"/>
      <c r="I49" s="218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>
      <c r="A50" s="185"/>
      <c r="B50" s="216"/>
      <c r="C50" s="217"/>
      <c r="D50" s="217"/>
      <c r="E50" s="218"/>
      <c r="F50" s="218"/>
      <c r="G50" s="185"/>
      <c r="H50" s="185"/>
      <c r="I50" s="218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>
      <c r="A51" s="185"/>
      <c r="B51" s="216"/>
      <c r="C51" s="217"/>
      <c r="D51" s="217"/>
      <c r="E51" s="218"/>
      <c r="F51" s="218"/>
      <c r="G51" s="185"/>
      <c r="H51" s="185"/>
      <c r="I51" s="218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>
      <c r="A52" s="185"/>
      <c r="B52" s="216"/>
      <c r="C52" s="217"/>
      <c r="D52" s="217"/>
      <c r="E52" s="218"/>
      <c r="F52" s="218"/>
      <c r="G52" s="185"/>
      <c r="H52" s="185"/>
      <c r="I52" s="218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>
      <c r="A53" s="185"/>
      <c r="B53" s="216"/>
      <c r="C53" s="217"/>
      <c r="D53" s="217"/>
      <c r="E53" s="218"/>
      <c r="F53" s="218"/>
      <c r="G53" s="185"/>
      <c r="H53" s="185"/>
      <c r="I53" s="218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>
      <c r="A54" s="185"/>
      <c r="B54" s="216"/>
      <c r="C54" s="217"/>
      <c r="D54" s="217"/>
      <c r="E54" s="218"/>
      <c r="F54" s="218"/>
      <c r="G54" s="185"/>
      <c r="H54" s="185"/>
      <c r="I54" s="218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>
      <c r="A55" s="185"/>
      <c r="B55" s="216"/>
      <c r="C55" s="217"/>
      <c r="D55" s="217"/>
      <c r="E55" s="218"/>
      <c r="F55" s="218"/>
      <c r="G55" s="185"/>
      <c r="H55" s="185"/>
      <c r="I55" s="218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>
      <c r="A56" s="185"/>
      <c r="B56" s="216"/>
      <c r="C56" s="217"/>
      <c r="D56" s="217"/>
      <c r="E56" s="218"/>
      <c r="F56" s="218"/>
      <c r="G56" s="185"/>
      <c r="H56" s="185"/>
      <c r="I56" s="218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>
      <c r="A57" s="185"/>
      <c r="B57" s="216"/>
      <c r="C57" s="217"/>
      <c r="D57" s="217"/>
      <c r="E57" s="218"/>
      <c r="F57" s="218"/>
      <c r="G57" s="185"/>
      <c r="H57" s="185"/>
      <c r="I57" s="218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>
      <c r="A58" s="185"/>
      <c r="B58" s="216"/>
      <c r="C58" s="217"/>
      <c r="D58" s="217"/>
      <c r="E58" s="218"/>
      <c r="F58" s="218"/>
      <c r="G58" s="185"/>
      <c r="H58" s="185"/>
      <c r="I58" s="218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>
      <c r="A59" s="88"/>
      <c r="B59" s="219"/>
      <c r="C59" s="220"/>
      <c r="D59" s="220"/>
      <c r="E59" s="221"/>
      <c r="F59" s="221"/>
      <c r="G59" s="88"/>
      <c r="H59" s="88"/>
      <c r="I59" s="221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</row>
  </sheetData>
  <dataValidations>
    <dataValidation type="list" allowBlank="1" sqref="H2:H39">
      <formula1>"Succeeded,As Expected,Failed,Out of scope"</formula1>
    </dataValidation>
  </dataValidations>
  <drawing r:id="rId1"/>
</worksheet>
</file>