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162020" sheetId="1" r:id="rId4"/>
    <sheet state="visible" name="0262020" sheetId="2" r:id="rId5"/>
    <sheet state="visible" name="0362020" sheetId="3" r:id="rId6"/>
    <sheet state="visible" name="0462020" sheetId="4" r:id="rId7"/>
    <sheet state="visible" name="0562020" sheetId="5" r:id="rId8"/>
    <sheet state="visible" name="Summarize Weekly to 10-06-202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ko có lõi Actions, IC đang detect intent là query_knowledge_base
	-Xoan Nguyễn Thị
----
- ko có lỗi action
- lỗi xảy ra do việc xử lý message của fb
	-Xoan Nguyễn Thị</t>
      </text>
    </comment>
  </commentList>
</comments>
</file>

<file path=xl/comments2.xml><?xml version="1.0" encoding="utf-8"?>
<comments xmlns:r="http://schemas.openxmlformats.org/officeDocument/2006/relationships" xmlns="http://schemas.openxmlformats.org/spreadsheetml/2006/main">
  <authors>
    <author/>
  </authors>
  <commentList>
    <comment authorId="0" ref="R13">
      <text>
        <t xml:space="preserve">
</t>
      </text>
    </comment>
  </commentList>
</comments>
</file>

<file path=xl/sharedStrings.xml><?xml version="1.0" encoding="utf-8"?>
<sst xmlns="http://schemas.openxmlformats.org/spreadsheetml/2006/main" count="2554" uniqueCount="712">
  <si>
    <t>STT</t>
  </si>
  <si>
    <t>version</t>
  </si>
  <si>
    <t>timestamp</t>
  </si>
  <si>
    <t>conv_id</t>
  </si>
  <si>
    <t>input_text</t>
  </si>
  <si>
    <t xml:space="preserve">Image </t>
  </si>
  <si>
    <t>intent</t>
  </si>
  <si>
    <t>entities</t>
  </si>
  <si>
    <t>action_1</t>
  </si>
  <si>
    <t>policy_1</t>
  </si>
  <si>
    <t>bot_text</t>
  </si>
  <si>
    <t>bot_data</t>
  </si>
  <si>
    <t>cv_outputs</t>
  </si>
  <si>
    <t>Sub intent</t>
  </si>
  <si>
    <t>Analyzed by sentence</t>
  </si>
  <si>
    <t>Overall rating</t>
  </si>
  <si>
    <t>Category</t>
  </si>
  <si>
    <t>Dev's Review</t>
  </si>
  <si>
    <t>QA's Check</t>
  </si>
  <si>
    <t>Quick note</t>
  </si>
  <si>
    <t>PIC Comment</t>
  </si>
  <si>
    <t>QA's Review</t>
  </si>
  <si>
    <t>Expect Reply</t>
  </si>
  <si>
    <t>v2.0.22</t>
  </si>
  <si>
    <t>1928038473978751
Trịnh Quỳnh Nga</t>
  </si>
  <si>
    <t>Mình muốn tìm mua xe cho bé 2 tuổi. Bạn rv giúp mình nhé</t>
  </si>
  <si>
    <t>query_knowledge_base</t>
  </si>
  <si>
    <t>- xe - xe - object_type</t>
  </si>
  <si>
    <t>action_query_babe_kb
action_ask_confirm_object_type</t>
  </si>
  <si>
    <t>policy_0_MemoizationPolicy
None</t>
  </si>
  <si>
    <t>Sản phẩm bạn đang tìm có phải là?
- Xe Tập Đi
- Xe Đẩy
- Xe Chòi Chân
- Vali Xe Chòi Chân
- Không đúng!</t>
  </si>
  <si>
    <t>Succeeded</t>
  </si>
  <si>
    <t>As expected</t>
  </si>
  <si>
    <t>Mình muốn tìm xe 3 bánh cho bé í</t>
  </si>
  <si>
    <t>- xe 3 bánh - xe_3_banh - object_type</t>
  </si>
  <si>
    <t>action_query_babe_kb</t>
  </si>
  <si>
    <t>policy_3_EmbeddingPolicy</t>
  </si>
  <si>
    <t xml:space="preserve">Dạ, sản phẩm Xe 3 Bánh  hiện tại bên shop đang tạm hết hàng ạ. Bạn tham khảo các sản phẩm khác dành cho bé nhé!
</t>
  </si>
  <si>
    <t>Ok bạn</t>
  </si>
  <si>
    <t>agree</t>
  </si>
  <si>
    <t>utter_agree</t>
  </si>
  <si>
    <t xml:space="preserve">Vâng ạ!
</t>
  </si>
  <si>
    <t>Xe chòi chân còn k ạ</t>
  </si>
  <si>
    <t>- Xe chòi chân - xe_choi_chan - object_type</t>
  </si>
  <si>
    <t>action_query_babe_kb
action_ask_confirm_attribute_value</t>
  </si>
  <si>
    <t>policy_3_EmbeddingPolicy
None</t>
  </si>
  <si>
    <t>Hiện tại sản phẩm Xe Chòi Chân   shop đang có những *giá* sau ạ:
- 100K - 500K
- 500K - 1M
- Sao cũng được!</t>
  </si>
  <si>
    <t>/confirm_attribute_value{"price": "NULL_1"}</t>
  </si>
  <si>
    <t>confirm_attribute_value</t>
  </si>
  <si>
    <t>- {"price": "NULL_1"} - NULL_1 - price</t>
  </si>
  <si>
    <t>policy_1_MappingPolicy
None</t>
  </si>
  <si>
    <t>Hiện tại sản phẩm Xe Chòi Chân   shop đang có những *hãng sản xuất* sau ạ:
- Motion
- Holla
- Luddy
- Winfun
- Sao cũng được!</t>
  </si>
  <si>
    <t>/confirm_attribute_value{"brand": "NULL_1"}</t>
  </si>
  <si>
    <t>- {"brand": "NULL_1"} - NULL_1 - brand</t>
  </si>
  <si>
    <t>Hiện tại sản phẩm Xe Chòi Chân   shop đang có những *chất liệu* sau ạ:
- Nhựa
- Nhựa Pp
- Sao cũng được!</t>
  </si>
  <si>
    <t>/confirm_attribute_value{"material": "NULL_1"}</t>
  </si>
  <si>
    <t>- {"material": "NULL_1"} - NULL_1 - material</t>
  </si>
  <si>
    <t>Hiện tại sản phẩm Xe Chòi Chân   shop đang có những *màu* sau ạ:
- Đỏ
- Cam
- Hồng
- Xanh
- Vàng
- Trắng
- Sao cũng được!</t>
  </si>
  <si>
    <t>/confirm_attribute_value{"color": "Vàng"}</t>
  </si>
  <si>
    <t>- {"color": "Vàng"} - Vàng - color</t>
  </si>
  <si>
    <t>policy_1_MappingPolicy</t>
  </si>
  <si>
    <t xml:space="preserve">Dạ mời bạn tham khảo sản phẩm hiện có tại shop nhé!
</t>
  </si>
  <si>
    <t>- Xem chi tiết: Xe chòi chân cao cấp Luddy CHÍNH HÃNG</t>
  </si>
  <si>
    <t>Còn mỗi hàng này thôi ạ</t>
  </si>
  <si>
    <t xml:space="preserve">Sản phẩm Xe chòi chân cao cấp Luddy CHÍNH HÃNG  Vàng hiện shop đang có màu: *Hồng, Đỏ, Cam, Vàng*.
Bạn tham khảo các sản phẩm sau nhé ạ:
</t>
  </si>
  <si>
    <t>color</t>
  </si>
  <si>
    <t>2452785884754705
Nguyễn Thuỷ</t>
  </si>
  <si>
    <t>Cầu trượt bên mjk bn ạ</t>
  </si>
  <si>
    <t>- Cầu trượt - cau_truot - object_type
- bn - price - attribute</t>
  </si>
  <si>
    <t>policy_0_MemoizationPolicy</t>
  </si>
  <si>
    <t xml:space="preserve">Sản phẩm  Cầu Trượt   có giá bán thấp nhất từ: *1,982,500 VND*, bạn vui lòng bấm vào sản phẩm để xem giá bán và thông tin chi tiết!
</t>
  </si>
  <si>
    <t>- Xem chi tiết: Cầu trượt xích đu Hola hải cẩu 2020
- Xem chi tiết:  COMBO HOLLA LIÊN HOÀN 2020 
- Xem chi tiết: COMBO HOLLA FULL PHIÊN BẢN 2020 MẪU VƯƠNG MIỆN</t>
  </si>
  <si>
    <t>Xích đu ạ</t>
  </si>
  <si>
    <t>Out of scope</t>
  </si>
  <si>
    <t>SP Xích đu shop ngừng bán nên bot ko nhận được</t>
  </si>
  <si>
    <t>1774545319294287
Phương Chi Nguyễn</t>
  </si>
  <si>
    <t>https://scontent.xx.fbcdn.net/v/t1.15752-9/100097969_888917274916266_2258259130965819392_n.jpg?_nc_cat=101&amp;_nc_sid=b96e70&amp;_nc_ohc=N7C4jGC5sbUAX8iV69c&amp;_nc_ad=z-m&amp;_nc_cid=0&amp;_nc_ht=scontent.xx&amp;oh=cdaa9da0addab27736210d07b9c14729&amp;oe=5EFB5186
M xin giá</t>
  </si>
  <si>
    <t>- https://scontent.xx.fbcdn.net/v/t1.15752-9/100097969_888917274916266_2258259130965819392_n.jpg?_nc_cat=101&amp;_nc_sid=b96e70&amp;_nc_ohc=N7C4jGC5sbUAX8iV69c&amp;_nc_ad=z-m&amp;_nc_cid=0&amp;_nc_ht=scontent.xx&amp;oh=cdaa9da0addab27736210d07b9c14729&amp;oe=5EFB5186 - https://scontent.xx.fbcdn.net/v/t1.15752-9/100097969_888917274916266_2258259130965819392_n.jpg?_nc_cat=101&amp;_nc_sid=b96e70&amp;_nc_ohc=N7C4jGC5sbUAX8iV69c&amp;_nc_ad=z-m&amp;_nc_cid=0&amp;_nc_ht=scontent.xx&amp;oh=cdaa9da0addab27736210d07b9c14729&amp;oe=5EFB5186 - tmp_link
- xin giá - price - attribute</t>
  </si>
  <si>
    <t xml:space="preserve">Sản phẩm Bộ đồ chơi nhà bếp thông minh  hiện shop đang có mức giá: *790,000 VND, 590,000 VND*.
</t>
  </si>
  <si>
    <t>- Xem chi tiết: Bộ đồ chơi nhà bếp thông minh</t>
  </si>
  <si>
    <t>[1, None, [2553]]</t>
  </si>
  <si>
    <t>M thấy bảo có hơi nước bốc lên
Có nóng k b</t>
  </si>
  <si>
    <t>handover_to_inbox</t>
  </si>
  <si>
    <t>- nước bốc - nước bốc - object_type</t>
  </si>
  <si>
    <t>action_handover_to_inbox</t>
  </si>
  <si>
    <t>2401014239991134
Salangane Nguyen</t>
  </si>
  <si>
    <t>hàng này của mình là nhập khẩu từ đâu shop?</t>
  </si>
  <si>
    <t>- nhập khẩu từ đâu - origin - attribute</t>
  </si>
  <si>
    <t>action_query_babe_kb
utter_ask_rephrase_obj_type</t>
  </si>
  <si>
    <t>policy_3_EmbeddingPolicy
policy_3_EmbeddingPolicy</t>
  </si>
  <si>
    <t xml:space="preserve">Mình chưa xác định được món đồ bạn hỏi, bạn mô tả rõ hơn giúp mình nhé!
</t>
  </si>
  <si>
    <t>cầu trượt bập bênh Holla nhé</t>
  </si>
  <si>
    <t>- cầu trượt - cau_truot - object_type</t>
  </si>
  <si>
    <t xml:space="preserve">Sản phẩm Cầu Trượt  hiện shop đang có nơi sản xuất: *Trung Quốc*.
Bạn tham khảo các sản phẩm sau nhé ạ:
</t>
  </si>
  <si>
    <t>2904204766294125
Lan Ngoc</t>
  </si>
  <si>
    <t>/start_conversation</t>
  </si>
  <si>
    <t>start_conversation</t>
  </si>
  <si>
    <t>action_start_conversation</t>
  </si>
  <si>
    <t xml:space="preserve">Chào Lan Ngoc, mình là trợ lý ảo của Shop Gấu &amp; Bí Ngô!
Để hỗ trợ bạn nhanh nhất có thể, vui lòng mô tả ngắn gọn và rõ ràng sản phẩm muốn tìm kiếm nhé!
</t>
  </si>
  <si>
    <t>https://scontent.xx.fbcdn.net/v/t1.15752-9/101701377_559306654783325_1828102952087191552_n.jpg?_nc_cat=110&amp;_nc_sid=b96e70&amp;_nc_ohc=dexqzv4p8pgAX-mWHEt&amp;_nc_ad=z-m&amp;_nc_cid=0&amp;_nc_ht=scontent.xx&amp;oh=9c415ddef7a8c16bb304f5a1ceded245&amp;oe=5EF966BC
Kệ này giá bn vay shop</t>
  </si>
  <si>
    <t>- https://scontent.xx.fbcdn.net/v/t1.15752-9/101701377_559306654783325_1828102952087191552_n.jpg?_nc_cat=110&amp;_nc_sid=b96e70&amp;_nc_ohc=dexqzv4p8pgAX-mWHEt&amp;_nc_ad=z-m&amp;_nc_cid=0&amp;_nc_ht=scontent.xx&amp;oh=9c415ddef7a8c16bb304f5a1ceded245&amp;oe=5EF966BC - https://scontent.xx.fbcdn.net/v/t1.15752-9/101701377_559306654783325_1828102952087191552_n.jpg?_nc_cat=110&amp;_nc_sid=b96e70&amp;_nc_ohc=dexqzv4p8pgAX-mWHEt&amp;_nc_ad=z-m&amp;_nc_cid=0&amp;_nc_ht=scontent.xx&amp;oh=9c415ddef7a8c16bb304f5a1ceded245&amp;oe=5EF966BC - tmp_link
- Kệ - ke - object_type
- này - này - mention
- giá bn - price - attribute</t>
  </si>
  <si>
    <t xml:space="preserve">Dạ, có phải bạn muốn hỏi một trong các sản phẩm dưới đây không ạ?
 (Vui lòng ấn chọn 1 sản phẩm)
</t>
  </si>
  <si>
    <t>- Xem chi tiết: Kệ đa năng cao cấp Pie
- Xem chi tiết: Kệ bỉm sữa đa năng Royalcare CHÍNH HÃNG
...
- Không có cái nào!</t>
  </si>
  <si>
    <t>[2, None, [2283, 2279, 2281, 2282, 2280, 374, 375, 372, 371, 373, 2238]]</t>
  </si>
  <si>
    <t>2170909172925487
Lê Trang</t>
  </si>
  <si>
    <t xml:space="preserve">Chào Lê Trang, mình là trợ lý ảo của Shop Gấu &amp; Bí Ngô!
Để hỗ trợ bạn nhanh nhất có thể, vui lòng mô tả ngắn gọn và rõ ràng sản phẩm muốn tìm kiếm nhé!
</t>
  </si>
  <si>
    <r>
      <t xml:space="preserve">Bộ này có về lại ko ạ
</t>
    </r>
    <r>
      <rPr>
        <color rgb="FF1155CC"/>
        <u/>
      </rPr>
      <t>https://scontent.xx.fbcdn.net/v/t1.15752-9/96689610_2628134154109833_4626651080351023104_n.jpg?_nc_cat=105&amp;_nc_sid=b96e70&amp;_nc_ohc=grLPIF_TLUwAX9RYOpj&amp;_nc_ad=z-m&amp;_nc_cid=0&amp;_nc_ht=scontent.xx&amp;oh=454cdb0f50c873bb6819e9745d784e38&amp;oe=5EFA2BEF</t>
    </r>
  </si>
  <si>
    <t>- https://scontent.xx.fbcdn.net/v/t1.15752-9/96689610_2628134154109833_4626651080351023104_n.jpg?_nc_cat=105&amp;_nc_sid=b96e70&amp;_nc_ohc=grLPIF_TLUwAX9RYOpj&amp;_nc_ad=z-m&amp;_nc_cid=0&amp;_nc_ht=scontent.xx&amp;oh=454cdb0f50c873bb6819e9745d784e38&amp;oe=5EFA2BEF - https://scontent.xx.fbcdn.net/v/t1.15752-9/96689610_2628134154109833_4626651080351023104_n.jpg?_nc_cat=105&amp;_nc_sid=b96e70&amp;_nc_ohc=grLPIF_TLUwAX9RYOpj&amp;_nc_ad=z-m&amp;_nc_cid=0&amp;_nc_ht=scontent.xx&amp;oh=454cdb0f50c873bb6819e9745d784e38&amp;oe=5EFA2BEF - tmp_link
- Bộ này - bộ này - mention</t>
  </si>
  <si>
    <t>1573116472772875
Hồng Anh</t>
  </si>
  <si>
    <r>
      <t xml:space="preserve">Địu này thì sao ạ
</t>
    </r>
    <r>
      <rPr>
        <color rgb="FF1155CC"/>
        <u/>
      </rPr>
      <t>https://scontent.xx.fbcdn.net/v/t1.15752-9/82263361_535213703813820_1100154541430538240_n.jpg?_nc_cat=108&amp;_nc_sid=b96e70&amp;_nc_oc=AQkvEXnYS4upNVaanH34OUvYPPXb6zSWMdZfcCHqZTwQ0QShNeqzsQ9eMcRSR6Gtye6CGlR6pBttai4bZwFb7jhl&amp;_nc_ad=z-m&amp;_nc_cid=0&amp;_nc_ht=scontent.xx&amp;oh=7d6bcb964dfda11205e33fe8b29f11fc&amp;oe=5EF9629A</t>
    </r>
  </si>
  <si>
    <t>- https://scontent.xx.fbcdn.net/v/t1.15752-9/82263361_535213703813820_1100154541430538240_n.jpg?_nc_cat=108&amp;_nc_sid=b96e70&amp;_nc_oc=AQkvEXnYS4upNVaanH34OUvYPPXb6zSWMdZfcCHqZTwQ0QShNeqzsQ9eMcRSR6Gtye6CGlR6pBttai4bZwFb7jhl&amp;_nc_ad=z-m&amp;_nc_cid=0&amp;_nc_ht=scontent.xx&amp;oh=7d6bcb964dfda11205e33fe8b29f11fc&amp;oe=5EF9629A - https://scontent.xx.fbcdn.net/v/t1.15752-9/82263361_535213703813820_1100154541430538240_n.jpg?_nc_cat=108&amp;_nc_sid=b96e70&amp;_nc_oc=AQkvEXnYS4upNVaanH34OUvYPPXb6zSWMdZfcCHqZTwQ0QShNeqzsQ9eMcRSR6Gtye6CGlR6pBttai4bZwFb7jhl&amp;_nc_ad=z-m&amp;_nc_cid=0&amp;_nc_ht=scontent.xx&amp;oh=7d6bcb964dfda11205e33fe8b29f11fc&amp;oe=5EF9629A - tmp_link
- Địu - diu - object_type
- này - này - mention</t>
  </si>
  <si>
    <t>- Xem chi tiết: Địu cao cấp Infantino Flip 4 in 1 Mỹ - Chính hãng</t>
  </si>
  <si>
    <t>[1, 'diu', [1277]]</t>
  </si>
  <si>
    <t>Hnay có ship đc ko ạ
Mình ở mễ trì b ạ</t>
  </si>
  <si>
    <t>2030039080420495
Tiểu Song Tử</t>
  </si>
  <si>
    <t>E ơi</t>
  </si>
  <si>
    <t>greet</t>
  </si>
  <si>
    <t>utter_greet</t>
  </si>
  <si>
    <t xml:space="preserve">Chào bạn, mình là trợ lý ảo của Shop Gấu &amp; Bí Ngô, mình giúp gì được bạn ạ?
</t>
  </si>
  <si>
    <t>Failed</t>
  </si>
  <si>
    <r>
      <rPr>
        <color rgb="FF1155CC"/>
        <u/>
      </rPr>
      <t>https://scontent.xx.fbcdn.net/v/t1.15752-9/100051383_689105611871689_1821718298518093824_n.jpg?_nc_cat=109&amp;_nc_sid=b96e70&amp;_nc_ohc=dA8WxlUJJI8AX9kzG4n&amp;_nc_ad=z-m&amp;_nc_cid=0&amp;_nc_ht=scontent.xx&amp;oh=eeb82791106c1729754e36791a1e3367&amp;oe=5EF8D07F</t>
    </r>
    <r>
      <t xml:space="preserve">
Giá bnhieu e ơi</t>
    </r>
  </si>
  <si>
    <t>- https://scontent.xx.fbcdn.net/v/t1.15752-9/100051383_689105611871689_1821718298518093824_n.jpg?_nc_cat=109&amp;_nc_sid=b96e70&amp;_nc_ohc=dA8WxlUJJI8AX9kzG4n&amp;_nc_ad=z-m&amp;_nc_cid=0&amp;_nc_ht=scontent.xx&amp;oh=eeb82791106c1729754e36791a1e3367&amp;oe=5EF8D07F - https://scontent.xx.fbcdn.net/v/t1.15752-9/100051383_689105611871689_1821718298518093824_n.jpg?_nc_cat=109&amp;_nc_sid=b96e70&amp;_nc_ohc=dA8WxlUJJI8AX9kzG4n&amp;_nc_ad=z-m&amp;_nc_cid=0&amp;_nc_ht=scontent.xx&amp;oh=eeb82791106c1729754e36791a1e3367&amp;oe=5EF8D07F - tmp_link
- Giá bnhie - price - attribute</t>
  </si>
  <si>
    <t>Sản phẩm bạn đang tìm có phải là?
- Bàn
- Không đúng!</t>
  </si>
  <si>
    <t>[0, ['ban']]</t>
  </si>
  <si>
    <t>CV</t>
  </si>
  <si>
    <t>CV không detect được sp này</t>
  </si>
  <si>
    <t>Có clip nhạc phát như nào k</t>
  </si>
  <si>
    <t>2689677037800323
Nguyễn Việt Cường</t>
  </si>
  <si>
    <t xml:space="preserve">Chào Nguyễn Việt Cường, mình là trợ lý ảo của Shop Gấu &amp; Bí Ngô!
Để hỗ trợ bạn nhanh nhất có thể, vui lòng mô tả ngắn gọn và rõ ràng sản phẩm muốn tìm kiếm nhé!
</t>
  </si>
  <si>
    <t>https://www.facebook.com/1454523434857990/posts/2478174839159506/</t>
  </si>
  <si>
    <t>send_link</t>
  </si>
  <si>
    <t>- https://www.facebook.com/1454523434857990/posts/2478174839159506 - https://www.facebook.com/1454523434857990/posts/2478174839159506 - tmp_link</t>
  </si>
  <si>
    <t>action_handle_send_link_only</t>
  </si>
  <si>
    <t xml:space="preserve">Bạn đang tìm kiếm thông tin gì ạ?
</t>
  </si>
  <si>
    <t>Inbox mình giá bộ này</t>
  </si>
  <si>
    <t>- giá - price - attribute</t>
  </si>
  <si>
    <t xml:space="preserve">Dạ, sản phẩm hiện tại bên shop đang tạm hết hàng ạ. Bạn tham khảo các sản phẩm khác dành cho bé nhé!
</t>
  </si>
  <si>
    <t>2043629462316016
Tôi NA</t>
  </si>
  <si>
    <r>
      <t xml:space="preserve">Hi b
B còn em này ko nhì
</t>
    </r>
    <r>
      <rPr>
        <color rgb="FF1155CC"/>
        <u/>
      </rPr>
      <t>https://scontent.xx.fbcdn.net/v/t1.15752-9/100679384_268659557614354_8786359535393570816_n.jpg?_nc_cat=104&amp;_nc_sid=b96e70&amp;_nc_ohc=tdlls2VFDssAX9XWm8j&amp;_nc_ad=z-m&amp;_nc_cid=0&amp;_nc_ht=scontent.xx&amp;oh=9f7b66d2b06741dfbcad1fa055afb56e&amp;oe=5EFA5D9F</t>
    </r>
  </si>
  <si>
    <t>- https://scontent.xx.fbcdn.net/v/t1.15752-9/100679384_268659557614354_8786359535393570816_n.jpg?_nc_cat=104&amp;_nc_sid=b96e70&amp;_nc_ohc=tdlls2VFDssAX9XWm8j&amp;_nc_ad=z-m&amp;_nc_cid=0&amp;_nc_ht=scontent.xx&amp;oh=9f7b66d2b06741dfbcad1fa055afb56e&amp;oe=5EFA5D9F - https://scontent.xx.fbcdn.net/v/t1.15752-9/100679384_268659557614354_8786359535393570816_n.jpg?_nc_cat=104&amp;_nc_sid=b96e70&amp;_nc_ohc=tdlls2VFDssAX9XWm8j&amp;_nc_ad=z-m&amp;_nc_cid=0&amp;_nc_ht=scontent.xx&amp;oh=9f7b66d2b06741dfbcad1fa055afb56e&amp;oe=5EFA5D9F - tmp_link</t>
  </si>
  <si>
    <t>- Xem chi tiết: Thanh đồ chơi treo nôi, cũi, xe đẩy, ghế ngồi ô tô hình chim có nhạc Infantino (Mỹ)
- Xem chi tiết: Ghế ô tô cao cấp Joie Every Stage
- Xem chi tiết: NGỰA BẬP BÊNH HOLLA 2020
- Xem chi tiết: Tông đơ cắt tóc Kiza 0520 KZA chính hãng
- Xem chi tiết: Combo Thước dán đo chiều cao dễ thương &amp; Đồ chơi gỗ xếp hình 3D
...
- Không có cái nào!</t>
  </si>
  <si>
    <t>[2, None, [1307, 589, 590, 2171, 2173, 2174, 588, 2172, 591, 2251, 2250, 1299, 1696, 1698, 111, 1699, 107, 110, 1701, 1700, 108]]</t>
  </si>
  <si>
    <t>Sp đã có trên CMS nhưng CV chưa detect được</t>
  </si>
  <si>
    <r>
      <rPr>
        <color rgb="FF0000FF"/>
        <u/>
      </rPr>
      <t>https://scontent.xx.fbcdn.net/v/t1.15752-9/100679384_268659557614354_8786359535393570816_n.jpg?_nc_cat=104&amp;_nc_sid=b96e70&amp;_nc_ohc=tdlls2VFDssAX9XWm8j&amp;_nc_ad=z-m&amp;_nc_cid=0&amp;_nc_ht=scontent.xx&amp;oh=9f7b66d2b06741dfbcad1fa055afb56e&amp;oe=5EFA5D9F</t>
    </r>
    <r>
      <t xml:space="preserve">
Gấu bông này này b</t>
    </r>
  </si>
  <si>
    <t>- https://scontent.xx.fbcdn.net/v/t1.15752-9/100679384_268659557614354_8786359535393570816_n.jpg?_nc_cat=104&amp;_nc_sid=b96e70&amp;_nc_ohc=tdlls2VFDssAX9XWm8j&amp;_nc_ad=z-m&amp;_nc_cid=0&amp;_nc_ht=scontent.xx&amp;oh=9f7b66d2b06741dfbcad1fa055afb56e&amp;oe=5EFA5D9F - https://scontent.xx.fbcdn.net/v/t1.15752-9/100679384_268659557614354_8786359535393570816_n.jpg?_nc_cat=104&amp;_nc_sid=b96e70&amp;_nc_ohc=tdlls2VFDssAX9XWm8j&amp;_nc_ad=z-m&amp;_nc_cid=0&amp;_nc_ht=scontent.xx&amp;oh=9f7b66d2b06741dfbcad1fa055afb56e&amp;oe=5EFA5D9F - tmp_link
- này này - này này - mention</t>
  </si>
  <si>
    <t>Alooo</t>
  </si>
  <si>
    <t>- Alooo - alooo - brand</t>
  </si>
  <si>
    <t>1490627661029749
Ngọc Lan</t>
  </si>
  <si>
    <t>https://scontent.xx.fbcdn.net/v/t1.15752-9/95924396_2946321842110869_398733390687240192_n.jpg?_nc_cat=104&amp;_nc_sid=b96e70&amp;_nc_ohc=SF5T3o0EUXAAX-mE8BA&amp;_nc_ad=z-m&amp;_nc_cid=0&amp;_nc_ht=scontent.xx&amp;oh=9831d50138666e549a451c0da15248e7&amp;oe=5EFBB591</t>
  </si>
  <si>
    <t>- https://scontent.xx.fbcdn.net/v/t1.15752-9/95924396_2946321842110869_398733390687240192_n.jpg?_nc_cat=104&amp;_nc_sid=b96e70&amp;_nc_ohc=SF5T3o0EUXAAX-mE8BA&amp;_nc_ad=z-m&amp;_nc_cid=0&amp;_nc_ht=scontent.xx&amp;oh=9831d50138666e549a451c0da15248e7&amp;oe=5EFBB591 - https://scontent.xx.fbcdn.net/v/t1.15752-9/95924396_2946321842110869_398733390687240192_n.jpg?_nc_cat=104&amp;_nc_sid=b96e70&amp;_nc_ohc=SF5T3o0EUXAAX-mE8BA&amp;_nc_ad=z-m&amp;_nc_cid=0&amp;_nc_ht=scontent.xx&amp;oh=9831d50138666e549a451c0da15248e7&amp;oe=5EFBB591 - tmp_link</t>
  </si>
  <si>
    <r>
      <t xml:space="preserve">Balô nay có bánh xe k em
</t>
    </r>
    <r>
      <rPr>
        <color rgb="FF1155CC"/>
        <u/>
      </rPr>
      <t>https://scontent.xx.fbcdn.net/v/t1.15752-9/95924396_2946321842110869_398733390687240192_n.jpg?_nc_cat=104&amp;_nc_sid=b96e70&amp;_nc_ohc=SF5T3o0EUXAAX-mE8BA&amp;_nc_ad=z-m&amp;_nc_cid=0&amp;_nc_ht=scontent.xx&amp;oh=9831d50138666e549a451c0da15248e7&amp;oe=5EFBB591</t>
    </r>
  </si>
  <si>
    <t>- https://scontent.xx.fbcdn.net/v/t1.15752-9/95924396_2946321842110869_398733390687240192_n.jpg?_nc_cat=104&amp;_nc_sid=b96e70&amp;_nc_ohc=SF5T3o0EUXAAX-mE8BA&amp;_nc_ad=z-m&amp;_nc_cid=0&amp;_nc_ht=scontent.xx&amp;oh=9831d50138666e549a451c0da15248e7&amp;oe=5EFBB591 - https://scontent.xx.fbcdn.net/v/t1.15752-9/95924396_2946321842110869_398733390687240192_n.jpg?_nc_cat=104&amp;_nc_sid=b96e70&amp;_nc_ohc=SF5T3o0EUXAAX-mE8BA&amp;_nc_ad=z-m&amp;_nc_cid=0&amp;_nc_ht=scontent.xx&amp;oh=9831d50138666e549a451c0da15248e7&amp;oe=5EFBB591 - tmp_link
- Balô - balo - object_type
- nay - nay - mention</t>
  </si>
  <si>
    <t>2372599362843381
Thư Võ</t>
  </si>
  <si>
    <t>Cho mình đặt một cái
289 Nguyễn Thái Bình phường 12 Tân Bình</t>
  </si>
  <si>
    <t>policy_0_MemoizationPolicy
policy_0_MemoizationPolicy</t>
  </si>
  <si>
    <t>https://scontent.xx.fbcdn.net/v/t1.15752-9/100053207_939528963150995_6609365575124647936_n.jpg?_nc_cat=111&amp;_nc_sid=b96e70&amp;_nc_ohc=M8ExPa1zEfcAX-go0IE&amp;_nc_ht=scontent.fhan3-3.fna&amp;oh=bde68e7060e394d8c9d0ee89f72a61d9&amp;oe=5F2DD7D6&amp;_nc_fr=fhan3c03
Này nè bạn</t>
  </si>
  <si>
    <t>- https://scontent.xx.fbcdn.net/v/t1.15752-9/100053207_939528963150995_6609365575124647936_n.jpg?_nc_cat=111&amp;_nc_sid=b96e70&amp;_nc_oc=AQlY5fp8JYkANSxtXJp9SZ3CZ2dCJxk31KlkiXG3a7h0P_QO6yLd-sNE7EuvEnwZ6u1UlhtPJdSjkjpsnApgxf3C&amp;_nc_ad=z-m&amp;_nc_cid=0&amp;_nc_ht=scontent.xx&amp;oh=c80917ba1d60a86746b615e5ec79fbd7&amp;oe=5EFA6D56 - https://scontent.xx.fbcdn.net/v/t1.15752-9/100053207_939528963150995_6609365575124647936_n.jpg?_nc_cat=111&amp;_nc_sid=b96e70&amp;_nc_oc=AQlY5fp8JYkANSxtXJp9SZ3CZ2dCJxk31KlkiXG3a7h0P_QO6yLd-sNE7EuvEnwZ6u1UlhtPJdSjkjpsnApgxf3C&amp;_nc_ad=z-m&amp;_nc_cid=0&amp;_nc_ht=scontent.xx&amp;oh=c80917ba1d60a86746b615e5ec79fbd7&amp;oe=5EFA6D56 - tmp_link</t>
  </si>
  <si>
    <t>- Xem chi tiết: Xúc xắc gặm nướu tròn có dây đeo Richell
- Xem chi tiết: Combo Thước dán đo chiều cao dễ thương &amp; Đồ chơi gỗ xếp hình 3D
- Xem chi tiết: Bộ đồ chơi nhà bếp thông minh
- Xem chi tiết: Bàn nhạc thả bóng có đèn nhạc Winfun 0812
...
- Không có cái nào!</t>
  </si>
  <si>
    <t>[2, None, [293, 292, 2084, 294, 2085, 2083, 1696, 1698, 111, 1699, 107, 110, 1701, 1700, 108, 1697, 112, 109, 2548, 2554, 2308]]</t>
  </si>
  <si>
    <t>/disagree{"object_type": null}</t>
  </si>
  <si>
    <t>disagree</t>
  </si>
  <si>
    <t>- {"object_type": null} - None - object_type</t>
  </si>
  <si>
    <t>utter_disagree</t>
  </si>
  <si>
    <t xml:space="preserve">Bạn vui lòng mô tả rõ mong muốn của bạn hoặc chat với nhân viên tư vấn nhé!
</t>
  </si>
  <si>
    <t>https://scontent.fhan4-1.fna.fbcdn.net/v/t1.15752-0/p480x480/101667761_271439810894014_7649944380379234304_n.jpg?_nc_cat=105&amp;_nc_sid=b96e70&amp;_nc_ohc=4goF9occ7UMAX-TfcSE&amp;_nc_ht=scontent.fhan4-1.fna&amp;_nc_tp=6&amp;oh=2ec2fa892db5bf32e69cfae8c958a8b4&amp;oe=5F2D2D19
Mình muốn đặt cái này</t>
  </si>
  <si>
    <t>- https://scontent.xx.fbcdn.net/v/t1.15752-9/101667761_271439810894014_7649944380379234304_n.jpg?_nc_cat=105&amp;_nc_sid=b96e70&amp;_nc_oc=AQmcYNZFz58WyZPuqPAMi-1o89XJTPTdzGED5IMiHV0jLIwQoqorxVnAmRauyj4oqVb9IgDR76P9lEWwFsqB1F5Y&amp;_nc_ad=z-m&amp;_nc_cid=0&amp;_nc_ht=scontent.xx&amp;oh=645233dbaa4a793e444c7c617de63c45&amp;oe=5EF8F9DA - https://scontent.xx.fbcdn.net/v/t1.15752-9/101667761_271439810894014_7649944380379234304_n.jpg?_nc_cat=105&amp;_nc_sid=b96e70&amp;_nc_oc=AQmcYNZFz58WyZPuqPAMi-1o89XJTPTdzGED5IMiHV0jLIwQoqorxVnAmRauyj4oqVb9IgDR76P9lEWwFsqB1F5Y&amp;_nc_ad=z-m&amp;_nc_cid=0&amp;_nc_ht=scontent.xx&amp;oh=645233dbaa4a793e444c7c617de63c45&amp;oe=5EF8F9DA - tmp_link
- cái này - cái này - mention</t>
  </si>
  <si>
    <t>- Xem chi tiết: GHẾ NHẢY JUMPEROO KONIG KIDS CHÍNH HÃNG
...
- Không có cái nào!</t>
  </si>
  <si>
    <t>[2, None, [2024, 2025, 2023, 2022]]</t>
  </si>
  <si>
    <r>
      <t xml:space="preserve">Kệ chữ A Umoo
</t>
    </r>
    <r>
      <rPr>
        <color rgb="FF1155CC"/>
        <u/>
      </rPr>
      <t>https://scontent.xx.fbcdn.net/v/t1.15752-9/101667761_271439810894014_7649944380379234304_n.jpg?_nc_cat=105&amp;_nc_sid=b96e70&amp;_nc_oc=AQmcYNZFz58WyZPuqPAMi-1o89XJTPTdzGED5IMiHV0jLIwQoqorxVnAmRauyj4oqVb9IgDR76P9lEWwFsqB1F5Y&amp;_nc_ad=z-m&amp;_nc_cid=0&amp;_nc_ht=scontent.xx&amp;oh=645233dbaa4a793e444c7c617de63c45&amp;oe=5EF8F9DA</t>
    </r>
  </si>
  <si>
    <t>- https://scontent.xx.fbcdn.net/v/t1.15752-9/101667761_271439810894014_7649944380379234304_n.jpg?_nc_cat=105&amp;_nc_sid=b96e70&amp;_nc_oc=AQmcYNZFz58WyZPuqPAMi-1o89XJTPTdzGED5IMiHV0jLIwQoqorxVnAmRauyj4oqVb9IgDR76P9lEWwFsqB1F5Y&amp;_nc_ad=z-m&amp;_nc_cid=0&amp;_nc_ht=scontent.xx&amp;oh=645233dbaa4a793e444c7c617de63c45&amp;oe=5EF8F9DA - https://scontent.xx.fbcdn.net/v/t1.15752-9/101667761_271439810894014_7649944380379234304_n.jpg?_nc_cat=105&amp;_nc_sid=b96e70&amp;_nc_oc=AQmcYNZFz58WyZPuqPAMi-1o89XJTPTdzGED5IMiHV0jLIwQoqorxVnAmRauyj4oqVb9IgDR76P9lEWwFsqB1F5Y&amp;_nc_ad=z-m&amp;_nc_cid=0&amp;_nc_ht=scontent.xx&amp;oh=645233dbaa4a793e444c7c617de63c45&amp;oe=5EF8F9DA - tmp_link
- Kệ - ke - object_type
- Umoo - umoo - brand</t>
  </si>
  <si>
    <t>Ủa shop bị sao vậy 🙄</t>
  </si>
  <si>
    <t>2219436361455523
Jenny Nguyen</t>
  </si>
  <si>
    <r>
      <t xml:space="preserve">Cho e hỏi vs ạ
</t>
    </r>
    <r>
      <rPr>
        <color rgb="FF1155CC"/>
        <u/>
      </rPr>
      <t>https://scontent.xx.fbcdn.net/v/t1.15752-9/100835124_3228019663885263_8091084130663530496_n.jpg?_nc_cat=106&amp;_nc_sid=b96e70&amp;_nc_ohc=gkru8GP-G10AX_sndPm&amp;_nc_ad=z-m&amp;_nc_cid=0&amp;_nc_ht=scontent.xx&amp;oh=35dcdca7e3eb9fdcd236451da319be14&amp;oe=5EF94B54</t>
    </r>
    <r>
      <t xml:space="preserve">
</t>
    </r>
    <r>
      <rPr>
        <color rgb="FF1155CC"/>
        <u/>
      </rPr>
      <t>https://scontent.xx.fbcdn.net/v/t1.15752-9/101524923_278707723494663_5757135701573369856_n.jpg?_nc_cat=100&amp;_nc_sid=b96e70&amp;_nc_ohc=tQCg6i3GN5wAX83gKkS&amp;_nc_ad=z-m&amp;_nc_cid=0&amp;_nc_ht=scontent.xx&amp;oh=b4780c726ab7c805cc5999635700e13b&amp;oe=5EFAD8DA</t>
    </r>
    <r>
      <t xml:space="preserve">
</t>
    </r>
    <r>
      <rPr>
        <color rgb="FF1155CC"/>
        <u/>
      </rPr>
      <t>https://scontent.xx.fbcdn.net/v/t1.15752-9/101570390_690103978492033_2474938710630596608_n.jpg?_nc_cat=109&amp;_nc_sid=b96e70&amp;_nc_ohc=D2JT8MTPblgAX8yglsE&amp;_nc_ad=z-m&amp;_nc_cid=0&amp;_nc_ht=scontent.xx&amp;oh=3a65947f24a0cd88a948573060021100&amp;oe=5EFA2252</t>
    </r>
  </si>
  <si>
    <t>- https://scontent.xx.fbcdn.net/v/t1.15752-9/100835124_3228019663885263_8091084130663530496_n.jpg?_nc_cat=106&amp;_nc_sid=b96e70&amp;_nc_ohc=gkru8GP-G10AX_sndPm&amp;_nc_ad=z-m&amp;_nc_cid=0&amp;_nc_ht=scontent.xx&amp;oh=35dcdca7e3eb9fdcd236451da319be14&amp;oe=5EF94B54 - https://scontent.xx.fbcdn.net/v/t1.15752-9/100835124_3228019663885263_8091084130663530496_n.jpg?_nc_cat=106&amp;_nc_sid=b96e70&amp;_nc_ohc=gkru8GP-G10AX_sndPm&amp;_nc_ad=z-m&amp;_nc_cid=0&amp;_nc_ht=scontent.xx&amp;oh=35dcdca7e3eb9fdcd236451da319be14&amp;oe=5EF94B54 - tmp_link
- https://scontent.xx.fbcdn.net/v/t1.15752-9/101524923_278707723494663_5757135701573369856_n.jpg?_nc_cat=100&amp;_nc_sid=b96e70&amp;_nc_ohc=tQCg6i3GN5wAX83gKkS&amp;_nc_ad=z-m&amp;_nc_cid=0&amp;_nc_ht=scontent.xx&amp;oh=b4780c726ab7c805cc5999635700e13b&amp;oe=5EFAD8DA - https://scontent.xx.fbcdn.net/v/t1.15752-9/101524923_278707723494663_5757135701573369856_n.jpg?_nc_cat=100&amp;_nc_sid=b96e70&amp;_nc_ohc=tQCg6i3GN5wAX83gKkS&amp;_nc_ad=z-m&amp;_nc_cid=0&amp;_nc_ht=scontent.xx&amp;oh=b4780c726ab7c805cc5999635700e13b&amp;oe=5EFAD8DA - tmp_link
- https://scontent.xx.fbcdn.net/v/t1.15752-9/101570390_690103978492033_2474938710630596608_n.jpg?_nc_cat=109&amp;_nc_sid=b96e70&amp;_nc_ohc=D2JT8MTPblgAX8yglsE&amp;_nc_ad=z-m&amp;_nc_cid=0&amp;_nc_ht=scontent.xx&amp;oh=3a65947f24a0cd88a948573060021100&amp;oe=5EFA2252 - https://scontent.xx.fbcdn.net/v/t1.15752-9/101570390_690103978492033_2474938710630596608_n.jpg?_nc_cat=109&amp;_nc_sid=b96e70&amp;_nc_ohc=D2JT8MTPblgAX8yglsE&amp;_nc_ad=z-m&amp;_nc_cid=0&amp;_nc_ht=scontent.xx&amp;oh=3a65947f24a0cd88a948573060021100&amp;oe=5EFA2252 - tmp_link</t>
  </si>
  <si>
    <t>Giá 3 bộ này như nào vậy chị</t>
  </si>
  <si>
    <t>- Giá - price - attribute
- bộ này - bộ này - mention</t>
  </si>
  <si>
    <t>3238879449509406
Nguyễn Thị Minh Tú</t>
  </si>
  <si>
    <t>https://scontent.xx.fbcdn.net/v/t1.15752-9/101607154_254261949218940_3904791077894225920_n.jpg?_nc_cat=109&amp;_nc_sid=b96e70&amp;_nc_ohc=EUA0JIve6WsAX-jt8GT&amp;_nc_ad=z-m&amp;_nc_cid=0&amp;_nc_ht=scontent.xx&amp;oh=dd609e26a2424a7a41a8ee5ad5b5575c&amp;oe=5EFAA41C
Ghế này bn b oi</t>
  </si>
  <si>
    <t>- https://scontent.xx.fbcdn.net/v/t1.15752-9/101607154_254261949218940_3904791077894225920_n.jpg?_nc_cat=109&amp;_nc_sid=b96e70&amp;_nc_ohc=EUA0JIve6WsAX-jt8GT&amp;_nc_ad=z-m&amp;_nc_cid=0&amp;_nc_ht=scontent.xx&amp;oh=dd609e26a2424a7a41a8ee5ad5b5575c&amp;oe=5EFAA41C - https://scontent.xx.fbcdn.net/v/t1.15752-9/101607154_254261949218940_3904791077894225920_n.jpg?_nc_cat=109&amp;_nc_sid=b96e70&amp;_nc_ohc=EUA0JIve6WsAX-jt8GT&amp;_nc_ad=z-m&amp;_nc_cid=0&amp;_nc_ht=scontent.xx&amp;oh=dd609e26a2424a7a41a8ee5ad5b5575c&amp;oe=5EFAA41C - tmp_link
- Ghế - ghe - object_type
- này - này - mention
- bn - price - attribute</t>
  </si>
  <si>
    <t>- Xem chi tiết: {CHÍNH HÃNG} Ghế đa năng HANBEI ( full bánh xe + đệm lưng / Hàng nhập khẩu chính hãng hộp tiếng Anh )
- Xem chi tiết: Ghế ăn đa năng cao cấp Pier
- Xem chi tiết: Ghế đa năng Mastela Premium 1016
...
- Không có cái nào!</t>
  </si>
  <si>
    <t>[2, None, [4, 5, 6, 1526, 1528, 1527, 2273, 2274, 2272, 1627, 131]]</t>
  </si>
  <si>
    <t>/query_knowledge_base{"url": "https://shopee.vn/product/36371562/2711535629", "product_id": "https://shopee.vn/product/36371562/2711535629"}</t>
  </si>
  <si>
    <t>- {"url": "https://shopee.vn/product/36371562/2711535629", "product_id": "https://shopee.vn/product/36371562/2711535629"} - https://shopee.vn/product/36371562/2711535629 - url
- {"url": "https://shopee.vn/product/36371562/2711535629", "product_id": "https://shopee.vn/product/36371562/2711535629"} - https://shopee.vn/product/36371562/2711535629 - product_id</t>
  </si>
  <si>
    <t xml:space="preserve">Sản phẩm {CHÍNH HÃNG} Ghế đa năng HANBEI ( full bánh xe + đệm lưng / Hàng nhập khẩu chính hãng hộp tiếng Anh )  hiện shop đang có mức giá: *448,000 VND (giá gốc 800,000 VND)*.
</t>
  </si>
  <si>
    <t>- Xem chi tiết: {CHÍNH HÃNG} Ghế đa năng HANBEI ( full bánh xe + đệm lưng / Hàng nhập khẩu chính hãng hộp tiếng Anh )</t>
  </si>
  <si>
    <t>Còn màu xanh k bann</t>
  </si>
  <si>
    <t>- màu xanh - màu xanh - color</t>
  </si>
  <si>
    <t xml:space="preserve">Sản phẩm {CHÍNH HÃNG} Ghế đa năng HANBEI ( full bánh xe + đệm lưng / Hàng nhập khẩu chính hãng hộp tiếng Anh )  Màu Xanh hiện shop đang có mức giá: *448,000 VND (giá gốc 800,000 VND)*.
</t>
  </si>
  <si>
    <t>Chân có thể điều chỉnh cao thấp hả b</t>
  </si>
  <si>
    <t>1476585065791295
Quynh Linh</t>
  </si>
  <si>
    <t>??</t>
  </si>
  <si>
    <t>ignore</t>
  </si>
  <si>
    <t>action_default_fallback</t>
  </si>
  <si>
    <t>Alo alo
Đây b ơi
Sao lại ko ib d nhỉ</t>
  </si>
  <si>
    <t>https://scontent.xx.fbcdn.net/v/t1.15752-9/100840989_746947766049359_173450665111060480_n.jpg?_nc_cat=102&amp;_nc_sid=b96e70&amp;_nc_oc=AQlnbVWRhfNk1ncXGImG7Bgr2f8KJ38QOn1k0Uj9zJNB8eUbkTSDkkFlmGWoiCZSLhqkQyiKskUHL7wBdLNK-aH7&amp;_nc_ad=z-m&amp;_nc_cid=0&amp;_nc_ht=scontent.xx&amp;oh=a099f96d8028c4db266c0231d18014d1&amp;oe=5EFBF857
M hỏi bộ này bn</t>
  </si>
  <si>
    <t>- https://scontent.xx.fbcdn.net/v/t1.15752-9/100840989_746947766049359_173450665111060480_n.jpg?_nc_cat=102&amp;_nc_sid=b96e70&amp;_nc_oc=AQlnbVWRhfNk1ncXGImG7Bgr2f8KJ38QOn1k0Uj9zJNB8eUbkTSDkkFlmGWoiCZSLhqkQyiKskUHL7wBdLNK-aH7&amp;_nc_ad=z-m&amp;_nc_cid=0&amp;_nc_ht=scontent.xx&amp;oh=a099f96d8028c4db266c0231d18014d1&amp;oe=5EFBF857 - https://scontent.xx.fbcdn.net/v/t1.15752-9/100840989_746947766049359_173450665111060480_n.jpg?_nc_cat=102&amp;_nc_sid=b96e70&amp;_nc_oc=AQlnbVWRhfNk1ncXGImG7Bgr2f8KJ38QOn1k0Uj9zJNB8eUbkTSDkkFlmGWoiCZSLhqkQyiKskUHL7wBdLNK-aH7&amp;_nc_ad=z-m&amp;_nc_cid=0&amp;_nc_ht=scontent.xx&amp;oh=a099f96d8028c4db266c0231d18014d1&amp;oe=5EFBF857 - tmp_link
- bộ này - bộ này - mention
- bn - price - attribute</t>
  </si>
  <si>
    <t xml:space="preserve">Sản phẩm Bộ bảng gỗ chữ  hiện shop đang có mức giá: *140,000 VND (giá gốc 210,000 VND)*.
</t>
  </si>
  <si>
    <t>- Xem chi tiết: Bộ bảng gỗ chữ</t>
  </si>
  <si>
    <t>[1, 'bo_do_choi', [2580]]</t>
  </si>
  <si>
    <t>Gồm cả bảng số và chữ ah</t>
  </si>
  <si>
    <t>2169448643157208
Ben Ben Sure</t>
  </si>
  <si>
    <t>Sh ơi. Còn k ạ. Lúc trước e hỏi bé chưa lớn 😁</t>
  </si>
  <si>
    <t>Trash</t>
  </si>
  <si>
    <t>3469602369733696
Huong Loan Nguyen</t>
  </si>
  <si>
    <t>Mh ở hd thì lắp đặt tnao b nhi
Mh ở hd thì lắp đặt tnao b nhi</t>
  </si>
  <si>
    <t>4179625285388783
Hồng Thắm</t>
  </si>
  <si>
    <t>Vâng</t>
  </si>
  <si>
    <t>1670085876427987
Lê Hữu Đức</t>
  </si>
  <si>
    <t>Hôm trước mình qua lấy rồi</t>
  </si>
  <si>
    <t>Chờ mấy ngày mới thấy trả lời 😅</t>
  </si>
  <si>
    <t>2792191227465381
Trần Lệ Hằng</t>
  </si>
  <si>
    <t>tks b nhé</t>
  </si>
  <si>
    <t>thank</t>
  </si>
  <si>
    <t>utter_thank</t>
  </si>
  <si>
    <t xml:space="preserve">Cảm ơn bạn!
</t>
  </si>
  <si>
    <t>2596384490479200
Conan Edogawa</t>
  </si>
  <si>
    <t>/greet</t>
  </si>
  <si>
    <t>2959455647495441
Trang Le</t>
  </si>
  <si>
    <t xml:space="preserve">Chào Trang Le, mình là trợ lý ảo của Shop Gấu &amp; Bí Ngô!
Để hỗ trợ bạn nhanh nhất có thể, vui lòng mô tả ngắn gọn và rõ ràng sản phẩm muốn tìm kiếm nhé!
</t>
  </si>
  <si>
    <t>Shop có sp máy hút sữa medela chương trình Km tốt nhắn giúp m nhé</t>
  </si>
  <si>
    <t>- máy hút sữa - may_hut_sua - object_type
- medela - medela - brand
- chương trình - promotion - attribute
- Km - promotion - attribute</t>
  </si>
  <si>
    <t>Có phải bạn muốn hỏi hãng sản xuất sau không ạ?
- Avent
- Không đúng!</t>
  </si>
  <si>
    <t>Mình đang muốn mua bộ máy hút sữa của medela</t>
  </si>
  <si>
    <t>- máy hút sữa - may_hut_sua - object_type
- medela - medela - brand</t>
  </si>
  <si>
    <t>Nhưng k bit chọn bộ nào ngon bổ rẻ</t>
  </si>
  <si>
    <t>3260382887346217
Nguyễn Hương Giang</t>
  </si>
  <si>
    <t xml:space="preserve">Chào Nguyễn Hương Giang, mình là trợ lý ảo của Shop Gấu &amp; Bí Ngô!
Để hỗ trợ bạn nhanh nhất có thể, vui lòng mô tả ngắn gọn và rõ ràng sản phẩm muốn tìm kiếm nhé!
</t>
  </si>
  <si>
    <t>https://scontent.xx.fbcdn.net/v/t1.15752-9/102422779_589489631687551_4880899490573189120_n.jpg?_nc_cat=103&amp;_nc_sid=b96e70&amp;_nc_ohc=ode5xhoqkoUAX9uJju2&amp;_nc_ad=z-m&amp;_nc_cid=0&amp;_nc_ht=scontent.xx&amp;oh=dcc82c92b4d95e6627800cf864eeada1&amp;oe=5EFD03AC</t>
  </si>
  <si>
    <t>- https://scontent.xx.fbcdn.net/v/t1.15752-9/102422779_589489631687551_4880899490573189120_n.jpg?_nc_cat=103&amp;_nc_sid=b96e70&amp;_nc_ohc=ode5xhoqkoUAX9uJju2&amp;_nc_ad=z-m&amp;_nc_cid=0&amp;_nc_ht=scontent.xx&amp;oh=dcc82c92b4d95e6627800cf864eeada1&amp;oe=5EFD03AC - https://scontent.xx.fbcdn.net/v/t1.15752-9/102422779_589489631687551_4880899490573189120_n.jpg?_nc_cat=103&amp;_nc_sid=b96e70&amp;_nc_ohc=ode5xhoqkoUAX9uJju2&amp;_nc_ad=z-m&amp;_nc_cid=0&amp;_nc_ht=scontent.xx&amp;oh=dcc82c92b4d95e6627800cf864eeada1&amp;oe=5EFD03AC - tmp_link</t>
  </si>
  <si>
    <t>B ơi  mình mua cái này trên shopee</t>
  </si>
  <si>
    <t>- cái này - cái này - mention
- shopee - link - attribute</t>
  </si>
  <si>
    <t>1720778361378766
Đào Ánh Hoàng</t>
  </si>
  <si>
    <t>bạn ơi
trc mh mua baby move ở nhà mh ý</t>
  </si>
  <si>
    <t>- baby move - baby move - brand</t>
  </si>
  <si>
    <t>1734523043236410
Thu Thủy</t>
  </si>
  <si>
    <t xml:space="preserve">Chào Thu Thủy, mình là trợ lý ảo của Shop Gấu &amp; Bí Ngô!
Để hỗ trợ bạn nhanh nhất có thể, vui lòng mô tả ngắn gọn và rõ ràng sản phẩm muốn tìm kiếm nhé!
</t>
  </si>
  <si>
    <t>Tư vấn c xe đẩy cho bé giá dưới 1tr với</t>
  </si>
  <si>
    <t>- xe đẩy - xe_day - object_type
- giá - price - attribute
- 1tr - 1tr - price</t>
  </si>
  <si>
    <t xml:space="preserve">Sản phẩm  Xe Đẩy giá 1tr  có giá bán thấp nhất từ: *850,000 VND*, bạn vui lòng bấm vào sản phẩm để xem giá bán và thông tin chi tiết!
</t>
  </si>
  <si>
    <t>Hiện tại sản phẩm Xe Đẩy giá 1tr  shop đang có những *hãng sản xuất* sau ạ:
- Joovy
- Nouer
- Zaracos
- Sao cũng được!</t>
  </si>
  <si>
    <t>/confirm_attribute_value{"brand": "Joovy"}</t>
  </si>
  <si>
    <t>- {"brand": "Joovy"} - Joovy - brand</t>
  </si>
  <si>
    <t xml:space="preserve">Sản phẩm  Xe đẩy đảo chiều gấp gọn Joovy Qatta S113 hãng sản xuất Joovy, giá 1tr  có giá bán thấp nhất từ: *1,040,000 VND*, bạn vui lòng bấm vào sản phẩm để xem giá bán và thông tin chi tiết!
</t>
  </si>
  <si>
    <t>- Xem chi tiết: Xe đẩy đảo chiều gấp gọn Joovy Qatta S113</t>
  </si>
  <si>
    <t>Xe nằm cho bé sơ sinh ấy shop
K phải xe đẩy kiểu này</t>
  </si>
  <si>
    <t>- sơ sinh - sơ sinh - age_of_use
- xe đẩy - xe_day - object_type</t>
  </si>
  <si>
    <t>/connect_employee</t>
  </si>
  <si>
    <t>connect_employee</t>
  </si>
  <si>
    <t>1761272857279605
Su Kem</t>
  </si>
  <si>
    <t>https://scontent.xx.fbcdn.net/v/t1.15752-9/101791713_632867757311764_8955155843230203904_n.jpg?_nc_cat=105&amp;_nc_sid=b96e70&amp;_nc_oc=AQlQ_TFQAh4-BlMLzQ15XCDpGI4Ye6wa319rQecOd963Z6JimPbweBVT7dwZBZh4QelIR0jDEm_rUvJoUdCAE831&amp;_nc_ad=z-m&amp;_nc_cid=0&amp;_nc_ht=scontent.xx&amp;oh=8591881242435000a217b110491677c6&amp;oe=5EFA316C
mẫu này bn b</t>
  </si>
  <si>
    <t>- https://scontent.xx.fbcdn.net/v/t1.15752-9/101791713_632867757311764_8955155843230203904_n.jpg?_nc_cat=105&amp;_nc_sid=b96e70&amp;_nc_oc=AQlQ_TFQAh4-BlMLzQ15XCDpGI4Ye6wa319rQecOd963Z6JimPbweBVT7dwZBZh4QelIR0jDEm_rUvJoUdCAE831&amp;_nc_ad=z-m&amp;_nc_cid=0&amp;_nc_ht=scontent.xx&amp;oh=8591881242435000a217b110491677c6&amp;oe=5EFA316C - https://scontent.xx.fbcdn.net/v/t1.15752-9/101791713_632867757311764_8955155843230203904_n.jpg?_nc_cat=105&amp;_nc_sid=b96e70&amp;_nc_oc=AQlQ_TFQAh4-BlMLzQ15XCDpGI4Ye6wa319rQecOd963Z6JimPbweBVT7dwZBZh4QelIR0jDEm_rUvJoUdCAE831&amp;_nc_ad=z-m&amp;_nc_cid=0&amp;_nc_ht=scontent.xx&amp;oh=8591881242435000a217b110491677c6&amp;oe=5EFA316C - tmp_link
- mẫu này - mẫu này - mention
- bn - price - attribute</t>
  </si>
  <si>
    <t xml:space="preserve">Sản phẩm Voi Jumbo thả hình khối Bkids Infantino  hiện shop đang có mức giá: *269,000 VND (giá gốc 299,000 VND)*.
</t>
  </si>
  <si>
    <t>- Xem chi tiết: Voi Jumbo thả hình khối Bkids Infantino</t>
  </si>
  <si>
    <t>[1, 'do_choi_con_vat', [1396]]</t>
  </si>
  <si>
    <t>2584625094931834
Thùy Dương</t>
  </si>
  <si>
    <t xml:space="preserve">Chào Thùy Dương, mình là trợ lý ảo của Shop Gấu &amp; Bí Ngô!
Để hỗ trợ bạn nhanh nhất có thể, vui lòng mô tả ngắn gọn và rõ ràng sản phẩm muốn tìm kiếm nhé!
</t>
  </si>
  <si>
    <t>shop cho e hỏi gia xe vovo gấp gọn 1 chiều nha</t>
  </si>
  <si>
    <t>- hỏi gia - price - attribute
- xe - xe - object_type
- vovo - vovo - brand</t>
  </si>
  <si>
    <t>/confirm_object_type{"object_type": "xe_day"}</t>
  </si>
  <si>
    <t>confirm_object_type</t>
  </si>
  <si>
    <t>- {"object_type": "xe_day"} - xe_day - object_type</t>
  </si>
  <si>
    <t xml:space="preserve">Sản phẩm  Xe Đẩy hãng sản xuất Vovo  có giá bán thấp nhất từ: *2,200,000 VND*, bạn vui lòng bấm vào sản phẩm để xem giá bán và thông tin chi tiết!
</t>
  </si>
  <si>
    <t>- Xem chi tiết: Xe đẩy gấp gọn VOVO - Kèm thẻ bảo hành
- Xem chi tiết: Xe đẩy 2 chiều cao cấp VOVO 2019</t>
  </si>
  <si>
    <t>1473715429387751
Nguyễn Hương Giang</t>
  </si>
  <si>
    <t>Chào shop</t>
  </si>
  <si>
    <t>Trước mình có mua máy xây hấp BabyMoov của shop ý ạ</t>
  </si>
  <si>
    <t>- máy xây hấp - máy xây hấp - object_type
- BabyMoov - babymoov - brand</t>
  </si>
  <si>
    <t>1643035765823833
Hannah Hannah</t>
  </si>
  <si>
    <t>sn 16, ngõ 230, ngách 230/21/21 mễ trì thượng. 0986511899. 
Chị yến gửi cho zain.</t>
  </si>
  <si>
    <t>Bạn ship giúp mình đến địa chỉ trên nhé</t>
  </si>
  <si>
    <t>2943168532468545
Cát Cánh</t>
  </si>
  <si>
    <t>https://scontent.xx.fbcdn.net/v/t1.15752-9/96564789_281925776304547_6188056341681012736_n.jpg?_nc_cat=100&amp;_nc_sid=b96e70&amp;_nc_ohc=MRuSUYD4DaIAX_vXlsr&amp;_nc_ad=z-m&amp;_nc_cid=0&amp;_nc_ht=scontent.xx&amp;oh=95fb4918f595e35b210600277d466e98&amp;oe=5EFC9AAD
Shop có thảm này k ạ</t>
  </si>
  <si>
    <t>- https://scontent.xx.fbcdn.net/v/t1.15752-9/96564789_281925776304547_6188056341681012736_n.jpg?_nc_cat=100&amp;_nc_sid=b96e70&amp;_nc_ohc=MRuSUYD4DaIAX_vXlsr&amp;_nc_ad=z-m&amp;_nc_cid=0&amp;_nc_ht=scontent.xx&amp;oh=95fb4918f595e35b210600277d466e98&amp;oe=5EFC9AAD - https://scontent.xx.fbcdn.net/v/t1.15752-9/96564789_281925776304547_6188056341681012736_n.jpg?_nc_cat=100&amp;_nc_sid=b96e70&amp;_nc_ohc=MRuSUYD4DaIAX_vXlsr&amp;_nc_ad=z-m&amp;_nc_cid=0&amp;_nc_ht=scontent.xx&amp;oh=95fb4918f595e35b210600277d466e98&amp;oe=5EFC9AAD - tmp_link
- thảm - tham - object_type
- này - này - mention</t>
  </si>
  <si>
    <t>- Xem chi tiết: Thảm gấp XPE size 1m5 x 2m
- Xem chi tiết: Thảm cuộn XPE (mẫu dày nhất của thảm XPE)
- Xem chi tiết: Thảm xốp ghép 16 tấm INFANTINO (Mỹ)
- Xem chi tiết: Thảm xốp ghép 28 tấm INFANTINO (Mỹ)
- Xem chi tiết: Thảm xốp ghép 9 tấm INFANTINO (Mỹ)
- Xem chi tiết: Thảm đàn cao cấp Umoo CHÍNH HÃNG
...
- Không có cái nào!</t>
  </si>
  <si>
    <t>[2, None, [1337, 2361, 2362, 251, 1342, 2352, 2351, 487, 488, 2242, 2263]]</t>
  </si>
  <si>
    <t>/query_knowledge_base{"url": "https://shopee.vn/product/36371562/2849771360", "product_id": "https://shopee.vn/product/36371562/2849771360"}</t>
  </si>
  <si>
    <t>- {"url": "https://shopee.vn/product/36371562/2849771360", "product_id": "https://shopee.vn/product/36371562/2849771360"} - https://shopee.vn/product/36371562/2849771360 - url
- {"url": "https://shopee.vn/product/36371562/2849771360", "product_id": "https://shopee.vn/product/36371562/2849771360"} - https://shopee.vn/product/36371562/2849771360 - product_id</t>
  </si>
  <si>
    <t>2840834766027857
Ngô Như Quỳnh</t>
  </si>
  <si>
    <t xml:space="preserve">Chào Ngô Như Quỳnh, mình là trợ lý ảo của Shop Gấu &amp; Bí Ngô!
Để hỗ trợ bạn nhanh nhất có thể, vui lòng mô tả ngắn gọn và rõ ràng sản phẩm muốn tìm kiếm nhé!
</t>
  </si>
  <si>
    <t>shop cho mình hiện đang có sp xe đẩy nào</t>
  </si>
  <si>
    <t>- xe đẩy - xe_day - object_type</t>
  </si>
  <si>
    <t>Hiện tại sản phẩm Xe Đẩy   shop đang có những *giá* sau ạ:
- 500K - 1M
- 1M - 2M
- 2M - 5M
- 5M - 10M
- 10M - 20M
- Sao cũng được!</t>
  </si>
  <si>
    <t>/confirm_attribute_value{"price": "5M - 10M"}</t>
  </si>
  <si>
    <t>- {"price": "5M - 10M"} - 5M - 10M - price</t>
  </si>
  <si>
    <t>Hiện tại sản phẩm Xe Đẩy giá 5m - 10m  shop đang có những *hãng sản xuất* sau ạ:
- Aprica
- Mechacal
- Zaracos
- Sao cũng được!</t>
  </si>
  <si>
    <t>Hiện tại sản phẩm Xe Đẩy giá 5m - 10m  shop đang có những *màu* sau ạ:
- Navy
- Đen
- Tím
- Đỏ
- Xanh
- Ghi
- Sao cũng được!</t>
  </si>
  <si>
    <t>/confirm_attribute_value{"color": "Navy"}</t>
  </si>
  <si>
    <t>- {"color": "Navy"} - Navy - color</t>
  </si>
  <si>
    <t xml:space="preserve">Sản phẩm  Xe Đẩy  Navy, giá 5m - 10m  có giá bán thấp nhất từ: *5,990,000 VND*, bạn vui lòng bấm vào sản phẩm để xem giá bán và thông tin chi tiết!
</t>
  </si>
  <si>
    <t>- Xem chi tiết: Xe đẩy cao cấp Combi Mechacal Handy S
- Xem chi tiết: Xe đẩy cao cấp Aprica Karoon Plus High Seat
- Xem chi tiết: Xe đẩy cao cấp siêu nhẹ Aprica Karoon Air</t>
  </si>
  <si>
    <t>3270814742929913
Bích Thủy Nguyễn</t>
  </si>
  <si>
    <t>Phụ kiện bên mình cũng ko bán nữa ạ</t>
  </si>
  <si>
    <t>4503730866319384
Son Ricky</t>
  </si>
  <si>
    <t>Ok em</t>
  </si>
  <si>
    <t xml:space="preserve">Dạ!
</t>
  </si>
  <si>
    <t>Em giao đi rồi báo anh
Hàng chuẩn thảm silicon
Đúng ko em</t>
  </si>
  <si>
    <t>- thảm - tham - object_type
- silicon - silicon - material</t>
  </si>
  <si>
    <t>2228904373821907
Linh Tống</t>
  </si>
  <si>
    <t>https://www.facebook.com/shopgauvabingo/media_set/?set=a.2016849515292043
Em thấy album rùi
Aprica ạ
Combi cũng có nha</t>
  </si>
  <si>
    <t>- https://www.facebook.com/shopgauvabingo/media_set/?set=a.2016849515292043 - https://www.facebook.com/shopgauvabingo/media_set/?set=a.2016849515292043 - tmp_link
- album - image - brand
- Aprica - aprica - brand
- Combi - combi - brand</t>
  </si>
  <si>
    <t>3013006465415888
Justin Nguyen</t>
  </si>
  <si>
    <t>ok bạn, vợ mình vừa mua đàn bên bạn rồi</t>
  </si>
  <si>
    <t>- đàn - dan - object_type</t>
  </si>
  <si>
    <t>3579382065422940
Vy Khieu</t>
  </si>
  <si>
    <t>Báo giá j vậy shop</t>
  </si>
  <si>
    <t>- Báo giá - price - attribute</t>
  </si>
  <si>
    <t>Chứ sao báo giá 2990k</t>
  </si>
  <si>
    <t>- báo giá - price - attribute
- 2990k - 2990k - price</t>
  </si>
  <si>
    <t>2758698894171015
ThuHuong Le</t>
  </si>
  <si>
    <t>Năm ngoái mình mua của shop rồi
Năm nay mua cho cháu</t>
  </si>
  <si>
    <t>1823938154327596
Nguyen Trang</t>
  </si>
  <si>
    <t>ukie cảm ơn shop nhé</t>
  </si>
  <si>
    <t>2490064664392398
Chi Nguyen</t>
  </si>
  <si>
    <t>https://scontent.xx.fbcdn.net/v/t1.15752-9/100850662_333091451004113_5195877187877601280_n.jpg?_nc_cat=100&amp;_nc_sid=b96e70&amp;_nc_ohc=QcmsciTeJ2UAX_4jKT1&amp;_nc_ad=z-m&amp;_nc_cid=0&amp;_nc_ht=scontent.xx&amp;oh=05962d2591ce00e34cc651b08a9f9100&amp;oe=5EFE3550
Xe arolo này bn ạ</t>
  </si>
  <si>
    <t>- https://scontent.xx.fbcdn.net/v/t1.15752-9/100850662_333091451004113_5195877187877601280_n.jpg?_nc_cat=100&amp;_nc_sid=b96e70&amp;_nc_ohc=QcmsciTeJ2UAX_4jKT1&amp;_nc_ad=z-m&amp;_nc_cid=0&amp;_nc_ht=scontent.xx&amp;oh=05962d2591ce00e34cc651b08a9f9100&amp;oe=5EFE3550 - https://scontent.xx.fbcdn.net/v/t1.15752-9/100850662_333091451004113_5195877187877601280_n.jpg?_nc_cat=100&amp;_nc_sid=b96e70&amp;_nc_ohc=QcmsciTeJ2UAX_4jKT1&amp;_nc_ad=z-m&amp;_nc_cid=0&amp;_nc_ht=scontent.xx&amp;oh=05962d2591ce00e34cc651b08a9f9100&amp;oe=5EFE3550 - tmp_link
- Xe - xe - object_type
- arolo - arolo - brand
- này - này - mention
- bn - price - attribute</t>
  </si>
  <si>
    <t xml:space="preserve">Sản phẩm  Xe chòi chân kiêm xe lắc cao cấp có nhạc Holla  hiện shop đang có mức giá: *790,000 VND (giá gốc 1,200,000 VND)*.
</t>
  </si>
  <si>
    <t>- Xem chi tiết:  Xe chòi chân kiêm xe lắc cao cấp có nhạc Holla</t>
  </si>
  <si>
    <t>[1, 'xe_choi_chan,xe_lac', [2557]]</t>
  </si>
  <si>
    <t>2930131897023649
Dung Nguyen</t>
  </si>
  <si>
    <t xml:space="preserve">Chào Dung Nguyen, mình là trợ lý ảo của Shop Gấu &amp; Bí Ngô!
Để hỗ trợ bạn nhanh nhất có thể, vui lòng mô tả ngắn gọn và rõ ràng sản phẩm muốn tìm kiếm nhé!
</t>
  </si>
  <si>
    <r>
      <t xml:space="preserve">Bạn ơi cái kệ chữ A cho bé sơ sinh đến 12m  bao nhiêu hả bạn
</t>
    </r>
    <r>
      <rPr>
        <color rgb="FF1155CC"/>
        <u/>
      </rPr>
      <t>https://scontent.xx.fbcdn.net/v/t1.15752-9/102433142_639480643306266_1385876330263871488_n.jpg?_nc_cat=105&amp;_nc_sid=b96e70&amp;_nc_ohc=yFQ8FwYm4dQAX91m3Cf&amp;_nc_ad=z-m&amp;_nc_cid=0&amp;_nc_ht=scontent.xx&amp;oh=e0825a10af0889136a1d7b9b82941bc5&amp;oe=5EFB4E4A</t>
    </r>
  </si>
  <si>
    <t>- https://scontent.xx.fbcdn.net/v/t1.15752-9/102433142_639480643306266_1385876330263871488_n.jpg?_nc_cat=105&amp;_nc_sid=b96e70&amp;_nc_ohc=yFQ8FwYm4dQAX91m3Cf&amp;_nc_ad=z-m&amp;_nc_cid=0&amp;_nc_ht=scontent.xx&amp;oh=e0825a10af0889136a1d7b9b82941bc5&amp;oe=5EFB4E4A - https://scontent.xx.fbcdn.net/v/t1.15752-9/102433142_639480643306266_1385876330263871488_n.jpg?_nc_cat=105&amp;_nc_sid=b96e70&amp;_nc_ohc=yFQ8FwYm4dQAX91m3Cf&amp;_nc_ad=z-m&amp;_nc_cid=0&amp;_nc_ht=scontent.xx&amp;oh=e0825a10af0889136a1d7b9b82941bc5&amp;oe=5EFB4E4A - tmp_link
- kệ - ke - object_type
- sơ sinh - sơ sinh - age_of_use
- đến 12m - đến 12m - age_of_use
- bao nhiêu - price - attribute</t>
  </si>
  <si>
    <t>- Xem chi tiết: Bàn nhạc thả bóng có đèn nhạc Winfun 0812
...
- Không có cái nào!</t>
  </si>
  <si>
    <t>[2, None, [2308]]</t>
  </si>
  <si>
    <t>2196385107097790
Hương Phạm</t>
  </si>
  <si>
    <t>https://scontent.xx.fbcdn.net/v/t1.15752-9/101804576_545427386332902_382866535955300352_n.jpg?_nc_cat=105&amp;_nc_sid=b96e70&amp;_nc_oc=AQm7IlgK1R8daZ9fkGtZc9JX9g9zsz1h3LVa024aNUYhLAYcUnW_rZBibLFpimy-Dia9bLlpk0FHuNr6BZhxnWby&amp;_nc_ad=z-m&amp;_nc_cid=0&amp;_nc_ht=scontent.xx&amp;oh=f8ff3d03c409ed82aca0040874bacba4&amp;oe=5EFBAF2B
shop còn kệ này k ah</t>
  </si>
  <si>
    <t>- https://scontent.xx.fbcdn.net/v/t1.15752-9/101804576_545427386332902_382866535955300352_n.jpg?_nc_cat=105&amp;_nc_sid=b96e70&amp;_nc_oc=AQm7IlgK1R8daZ9fkGtZc9JX9g9zsz1h3LVa024aNUYhLAYcUnW_rZBibLFpimy-Dia9bLlpk0FHuNr6BZhxnWby&amp;_nc_ad=z-m&amp;_nc_cid=0&amp;_nc_ht=scontent.xx&amp;oh=f8ff3d03c409ed82aca0040874bacba4&amp;oe=5EFBAF2B - https://scontent.xx.fbcdn.net/v/t1.15752-9/101804576_545427386332902_382866535955300352_n.jpg?_nc_cat=105&amp;_nc_sid=b96e70&amp;_nc_oc=AQm7IlgK1R8daZ9fkGtZc9JX9g9zsz1h3LVa024aNUYhLAYcUnW_rZBibLFpimy-Dia9bLlpk0FHuNr6BZhxnWby&amp;_nc_ad=z-m&amp;_nc_cid=0&amp;_nc_ht=scontent.xx&amp;oh=f8ff3d03c409ed82aca0040874bacba4&amp;oe=5EFBAF2B - tmp_link
- kệ - ke - object_type
- này - này - mention</t>
  </si>
  <si>
    <t>- Xem chi tiết: Thú bông treo nôi, treo xe đẩy, cầm tay Winfun chính hãng
- Xem chi tiết: Bàn nhạc thả bóng có đèn nhạc Winfun 0812
...
- Không có cái nào!</t>
  </si>
  <si>
    <t>[2, None, [1646, 1647, 1648, 2308]]</t>
  </si>
  <si>
    <t>https://scontent.xx.fbcdn.net/v/t1.15752-9/101804576_545427386332902_382866535955300352_n.jpg?_nc_cat=105&amp;_nc_sid=b96e70&amp;_nc_oc=AQm7IlgK1R8daZ9fkGtZc9JX9g9zsz1h3LVa024aNUYhLAYcUnW_rZBibLFpimy-Dia9bLlpk0FHuNr6BZhxnWby&amp;_nc_ad=z-m&amp;_nc_cid=0&amp;_nc_ht=scontent.xx&amp;oh=f8ff3d03c409ed82aca0040874bacba4&amp;oe=5EFBAF2B
đây mà b</t>
  </si>
  <si>
    <t>- https://scontent.xx.fbcdn.net/v/t1.15752-9/101804576_545427386332902_382866535955300352_n.jpg?_nc_cat=105&amp;_nc_sid=b96e70&amp;_nc_oc=AQm7IlgK1R8daZ9fkGtZc9JX9g9zsz1h3LVa024aNUYhLAYcUnW_rZBibLFpimy-Dia9bLlpk0FHuNr6BZhxnWby&amp;_nc_ad=z-m&amp;_nc_cid=0&amp;_nc_ht=scontent.xx&amp;oh=f8ff3d03c409ed82aca0040874bacba4&amp;oe=5EFBAF2B - https://scontent.xx.fbcdn.net/v/t1.15752-9/101804576_545427386332902_382866535955300352_n.jpg?_nc_cat=105&amp;_nc_sid=b96e70&amp;_nc_oc=AQm7IlgK1R8daZ9fkGtZc9JX9g9zsz1h3LVa024aNUYhLAYcUnW_rZBibLFpimy-Dia9bLlpk0FHuNr6BZhxnWby&amp;_nc_ad=z-m&amp;_nc_cid=0&amp;_nc_ht=scontent.xx&amp;oh=f8ff3d03c409ed82aca0040874bacba4&amp;oe=5EFBAF2B - tmp_link
- đây - đây - mention</t>
  </si>
  <si>
    <t>mạnh nhà shop bị đơ à
hic</t>
  </si>
  <si>
    <t>4015050185201891
Antôn Nguyễn Duy Tùng</t>
  </si>
  <si>
    <t>Shop ơi, trên mình có địu cho bé không? Và có những loại và giá như nào? Shop nhắn giúp mình nhé</t>
  </si>
  <si>
    <t>- địu - diu - object_type
- giá - price - attribute</t>
  </si>
  <si>
    <t>Hiện tại sản phẩm Địu   shop đang có những *giá* sau ạ:
- 100K - 500K
- 500K - 1M
- 1M - 2M
- Sao cũng được!</t>
  </si>
  <si>
    <t>Hiện tại sản phẩm Địu   shop đang có những *màu* sau ạ:
- Xanh Nhạt
- Xanh
- Ghi Xám
- Hồng
- Hồng Cam
- Xanh Đậm
- Cát Cháy
- Xám
- Xanh Tím Than
- Be
- Đỏ
- Tím
- Sao cũng được!</t>
  </si>
  <si>
    <t>/confirm_attribute_value{"color": "Hồng"}</t>
  </si>
  <si>
    <t>- {"color": "Hồng"} - Hồng - color</t>
  </si>
  <si>
    <t>Hiện tại sản phẩm Địu  Hồng  shop đang có những *hãng sản xuất* sau ạ:
- Aiebao
- Hamobear
- Pier
- Royalcare
- Sao cũng được!</t>
  </si>
  <si>
    <t>Hiện tại sản phẩm Địu  Hồng  shop đang có những *độ tuổi sử dụng* sau ạ:
- 0-36 Tháng
- 3-24 Tháng
- 3-36 Tháng
- Sao cũng được!</t>
  </si>
  <si>
    <t>/confirm_attribute_value{"age_of_use": "0-36 Tháng"}</t>
  </si>
  <si>
    <t>- {"age_of_use": "0-36 Tháng"} - 0-36 Tháng - age_of_use</t>
  </si>
  <si>
    <t>Hiện tại sản phẩm Địu  Hồng, độ tuổi sử dụng 0-36 Tháng  shop đang có những *kích thước* sau ạ:
- 67-110Cm
- 10X10Cm
- Sao cũng được!</t>
  </si>
  <si>
    <t>/confirm_attribute_value{"size": "NULL_1"}</t>
  </si>
  <si>
    <t>- {"size": "NULL_1"} - NULL_1 - size</t>
  </si>
  <si>
    <t>Action</t>
  </si>
  <si>
    <t>Fixed</t>
  </si>
  <si>
    <t>Ok</t>
  </si>
  <si>
    <t>Không có output của bot</t>
  </si>
  <si>
    <t>1828419810617061
Trang Milk</t>
  </si>
  <si>
    <t>https://scontent.xx.fbcdn.net/v/t1.15752-9/101699044_288687455507746_5527583254518956032_n.jpg?_nc_cat=107&amp;_nc_sid=b96e70&amp;_nc_ohc=yonnJs2dyx8AX_yJk2g&amp;_nc_ad=z-m&amp;_nc_cid=0&amp;_nc_ht=scontent.xx&amp;oh=2674332581348c56138986e52fe2b6bd&amp;oe=5EFE70B8
Xe này bnh thế c</t>
  </si>
  <si>
    <t>- https://scontent.xx.fbcdn.net/v/t1.15752-9/101699044_288687455507746_5527583254518956032_n.jpg?_nc_cat=107&amp;_nc_sid=b96e70&amp;_nc_ohc=yonnJs2dyx8AX_yJk2g&amp;_nc_ad=z-m&amp;_nc_cid=0&amp;_nc_ht=scontent.xx&amp;oh=2674332581348c56138986e52fe2b6bd&amp;oe=5EFE70B8 - https://scontent.xx.fbcdn.net/v/t1.15752-9/101699044_288687455507746_5527583254518956032_n.jpg?_nc_cat=107&amp;_nc_sid=b96e70&amp;_nc_ohc=yonnJs2dyx8AX_yJk2g&amp;_nc_ad=z-m&amp;_nc_cid=0&amp;_nc_ht=scontent.xx&amp;oh=2674332581348c56138986e52fe2b6bd&amp;oe=5EFE70B8 - tmp_link
- Xe - xe - object_type
- này - này - mention
- bnh - price - attribute</t>
  </si>
  <si>
    <t>- Xem chi tiết: 👌XE LẮC CAO CẤP HOLLA-VÀNG
- Xem chi tiết: Xe chòi chân cao cấp Luddy CHÍNH HÃNG
- Xem chi tiết:  Xe chòi chân kiêm xe lắc cao cấp có nhạc Holla
- Xem chi tiết: Xe chòi chân WinFun 0818
...
- Không có cái nào!</t>
  </si>
  <si>
    <t>[2, None, [2578, 2579, 2578, 2579, 2578, 2579, 39, 2409, 36, 38, 2408, 2410, 2418, 37, 2578, 2579, 2578, 2579, 2556, 2557, 2578, 2579, 2556, 2557, 2556, 2557, 2578, 2579, 2557, 1432, 2556, 2557, 2556, 2557]]</t>
  </si>
  <si>
    <t>/query_knowledge_base{"url": "https://shopee.vn/XE-L%E1%BA%AEC-CAO-C%E1%BA%A4P-HOLLA-i.36371562.4033416922", "product_id": "https://shopee.vn/XE-L%E1%BA%AEC-CAO-C%E1%BA%A4P-HOLLA-i.36371562.4033416922"}</t>
  </si>
  <si>
    <t>- {"url": "https://shopee.vn/XE-L%E1%BA%AEC-CAO-C%E1%BA%A4P-HOLLA-i.36371562.4033416922", "product_id": "https://shopee.vn/XE-L%E1%BA%AEC-CAO-C%E1%BA%A4P-HOLLA-i.36371562.4033416922"} - https://shopee.vn/XE-L%E1%BA%AEC-CAO-C%E1%BA%A4P-HOLLA-i.36371562.4033416922 - url
- {"url": "https://shopee.vn/XE-L%E1%BA%AEC-CAO-C%E1%BA%A4P-HOLLA-i.36371562.4033416922", "product_id": "https://shopee.vn/XE-L%E1%BA%AEC-CAO-C%E1%BA%A4P-HOLLA-i.36371562.4033416922"} - https://shopee.vn/XE-L%E1%BA%AEC-CAO-C%E1%BA%A4P-HOLLA-i.36371562.4033416922 - product_id</t>
  </si>
  <si>
    <t>Xe lắc k còn mẫu nào à c</t>
  </si>
  <si>
    <t>- Xe lắc - xe_lac - object_type</t>
  </si>
  <si>
    <t xml:space="preserve">Sản phẩm  Xe Chòi Chân   có giá bán thấp nhất từ: *510,000 VND*, bạn vui lòng bấm vào sản phẩm để xem giá bán và thông tin chi tiết!
</t>
  </si>
  <si>
    <t>- Xem chi tiết:  Xe chòi chân kiêm xe lắc cao cấp có nhạc Holla
- Xem chi tiết: 👌XE LẮC CAO CẤP HOLLA-VÀNG</t>
  </si>
  <si>
    <t>https://scontent.xx.fbcdn.net/v/t1.15752-9/102919624_749561232451287_7489720002631696384_n.jpg?_nc_cat=102&amp;_nc_sid=b96e70&amp;_nc_ohc=C3Uf3QGKq2EAX_ebHSB&amp;_nc_ad=z-m&amp;_nc_cid=0&amp;_nc_ht=scontent.xx&amp;oh=ca562ba3c6c6046ee8b77e29ddcd345c&amp;oe=5EFC9D20
Xe xanh ạ</t>
  </si>
  <si>
    <r>
      <t xml:space="preserve">- https://scontent.xx.fbcdn.net/v/t1.15752-9/102919624_749561232451287_7489720002631696384_n.jpg?_nc_cat=102&amp;_nc_sid=b96e70&amp;_nc_ohc=C3Uf3QGKq2EAX_ebHSB&amp;_nc_ad=z-m&amp;_nc_cid=0&amp;_nc_ht=scontent.xx&amp;oh=ca562ba3c6c6046ee8b77e29ddcd345c&amp;oe=5EFC9D20 - </t>
    </r>
    <r>
      <rPr>
        <color rgb="FF1155CC"/>
        <u/>
      </rPr>
      <t>https://scontent.xx.fbcdn.net/v/t1.15752-9/102919624_749561232451287_7489720002631696384_n.jpg?_nc_cat=102&amp;_nc_sid=b96e70&amp;_nc_ohc=C3Uf3QGKq2EAX_ebHSB&amp;_nc_ad=z-m&amp;_nc_cid=0&amp;_nc_ht=scontent.xx&amp;oh=ca562ba3c6c6046ee8b77e29ddcd345c&amp;oe=5EFC9D20</t>
    </r>
    <r>
      <t xml:space="preserve"> - tmp_link
- xanh - xanh - color</t>
    </r>
  </si>
  <si>
    <t>- Xem chi tiết: 👌XE LẮC CAO CẤP HOLLA-VÀNG</t>
  </si>
  <si>
    <t>[1, 'xe_day', [2574]]</t>
  </si>
  <si>
    <t>CMS</t>
  </si>
  <si>
    <t>Do ảnh ở các sản phẩm có màu khác nhau đang là tập hợp ảnh các màu nên cv sẽ detect nhầm, phân loại ảnh đúng màu sắc theo từng color hoặc đặt tên sản phẩm chung chung để tránh rối</t>
  </si>
  <si>
    <t>Mình thấy còn mẫu
Bạn cho mình đătj qua đây đc k</t>
  </si>
  <si>
    <t>Hiện tại sản phẩm Xe Đẩy  Xanh  shop đang có những *giá* sau ạ:
- 500K - 1M
- 1M - 2M
- 2M - 5M
- 5M - 10M
- Sao cũng được!</t>
  </si>
  <si>
    <t>IC</t>
  </si>
  <si>
    <t>Đang nhẽ sẽ handoff chứ ạ?</t>
  </si>
  <si>
    <t>Là sao ạ</t>
  </si>
  <si>
    <t>3886894614686114
Thúy Đinh</t>
  </si>
  <si>
    <t xml:space="preserve">Chào Thúy Đinh, mình là trợ lý ảo của Shop Gấu &amp; Bí Ngô!
Để hỗ trợ bạn nhanh nhất có thể, vui lòng mô tả ngắn gọn và rõ ràng sản phẩm muốn tìm kiếm nhé!
</t>
  </si>
  <si>
    <t>https://scontent.xx.fbcdn.net/v/t1.15752-9/101170107_246275179998332_2682266321130881024_n.jpg?_nc_cat=110&amp;_nc_sid=b96e70&amp;_nc_oc=AQnz3T8jiyoEAdrl3h6cEweyC86pQiS4NZjygvNTaTOYBvwLCoUrsE-05V-yxYTdw9oVqbwkiN3qNU989wsbgc_g&amp;_nc_ad=z-m&amp;_nc_cid=0&amp;_nc_ht=scontent.xx&amp;oh=6fe818ddfc10c7929e48c66e619804fb&amp;oe=5EFD07A2</t>
  </si>
  <si>
    <t>- https://scontent.xx.fbcdn.net/v/t1.15752-9/101170107_246275179998332_2682266321130881024_n.jpg?_nc_cat=110&amp;_nc_sid=b96e70&amp;_nc_oc=AQnz3T8jiyoEAdrl3h6cEweyC86pQiS4NZjygvNTaTOYBvwLCoUrsE-05V-yxYTdw9oVqbwkiN3qNU989wsbgc_g&amp;_nc_ad=z-m&amp;_nc_cid=0&amp;_nc_ht=scontent.xx&amp;oh=6fe818ddfc10c7929e48c66e619804fb&amp;oe=5EFD07A2 - https://scontent.xx.fbcdn.net/v/t1.15752-9/101170107_246275179998332_2682266321130881024_n.jpg?_nc_cat=110&amp;_nc_sid=b96e70&amp;_nc_oc=AQnz3T8jiyoEAdrl3h6cEweyC86pQiS4NZjygvNTaTOYBvwLCoUrsE-05V-yxYTdw9oVqbwkiN3qNU989wsbgc_g&amp;_nc_ad=z-m&amp;_nc_cid=0&amp;_nc_ht=scontent.xx&amp;oh=6fe818ddfc10c7929e48c66e619804fb&amp;oe=5EFD07A2 - tmp_link</t>
  </si>
  <si>
    <t>Ghế còn 450 ak c</t>
  </si>
  <si>
    <t>- 450 - 450 - price</t>
  </si>
  <si>
    <t>[1, 'ghe_da_nang', [4]]</t>
  </si>
  <si>
    <t>promotion</t>
  </si>
  <si>
    <t>Chọn màu thế nào c
E mua 1c
https://scontent.xx.fbcdn.net/v/t1.15752-9/101418895_285172749528417_328911292767141888_n.jpg?_nc_cat=101&amp;_nc_sid=b96e70&amp;_nc_oc=AQlPaOY0jA7Kuf6KFYHjU06yGWH9kZfmN5xatsVvPCTg9zz0V607fBB4wnRLTJVdzGOJOU7fA53yEyQqUlcKmFce&amp;_nc_ad=z-m&amp;_nc_cid=0&amp;_nc_ht=scontent.xx&amp;oh=2303255ae69d4958c2185b6bc9426257&amp;oe=5EFD16B0
Quây full giá bn c</t>
  </si>
  <si>
    <t>- https://scontent.xx.fbcdn.net/v/t1.15752-9/101418895_285172749528417_328911292767141888_n.jpg?_nc_cat=101&amp;_nc_sid=b96e70&amp;_nc_oc=AQlPaOY0jA7Kuf6KFYHjU06yGWH9kZfmN5xatsVvPCTg9zz0V607fBB4wnRLTJVdzGOJOU7fA53yEyQqUlcKmFce&amp;_nc_ad=z-m&amp;_nc_cid=0&amp;_nc_ht=scontent.xx&amp;oh=2303255ae69d4958c2185b6bc9426257&amp;oe=5EFD16B0 - https://scontent.xx.fbcdn.net/v/t1.15752-9/101418895_285172749528417_328911292767141888_n.jpg?_nc_cat=101&amp;_nc_sid=b96e70&amp;_nc_oc=AQlPaOY0jA7Kuf6KFYHjU06yGWH9kZfmN5xatsVvPCTg9zz0V607fBB4wnRLTJVdzGOJOU7fA53yEyQqUlcKmFce&amp;_nc_ad=z-m&amp;_nc_cid=0&amp;_nc_ht=scontent.xx&amp;oh=2303255ae69d4958c2185b6bc9426257&amp;oe=5EFD16B0 - tmp_link
- Quây - quay - object_type
- giá bn - price - attribute</t>
  </si>
  <si>
    <t>- Xem chi tiết: COMBO HOLLA FULL PHIÊN BẢN 2020 MẪU VƯƠNG MIỆN
- Xem chi tiết: NGỰA BẬP BÊNH HOLLA 2020
- Xem chi tiết:  COMBO HOLLA LIÊN HOÀN 2020 
- Xem chi tiết: CẦU TRƯỢT BẬP BÊNH HOLLA 3IN1
- Xem chi tiết: Cầu trượt xích đu Hola hải cẩu 2020
- Xem chi tiết: Quây Holla Vương Miện
- Xem chi tiết: Quây góc vuông cánh nhỏ hình ngôi nhà
...
- Không có cái nào!</t>
  </si>
  <si>
    <t>[2, None, [2545, 2543, 2543, 2251, 2250, 2546, 2543, 2252, 2253, 2254, 2255, 2256, 2563, 2314, 2316]]</t>
  </si>
  <si>
    <t>3124684960926084
Lynn Nguyen</t>
  </si>
  <si>
    <t xml:space="preserve">Chào Lynn Nguyen, mình là trợ lý ảo của Shop Gấu &amp; Bí Ngô!
Để hỗ trợ bạn nhanh nhất có thể, vui lòng mô tả ngắn gọn và rõ ràng sản phẩm muốn tìm kiếm nhé!
</t>
  </si>
  <si>
    <t>shop còn ghế ăn dặm mastela hoạ tiết cáo nhỏ ko ạ ?</t>
  </si>
  <si>
    <t>- ghế ăn dặm - ghe_an - object_type
- mastela - mastela - brand</t>
  </si>
  <si>
    <t>Hiện tại sản phẩm Ghế Ăn hãng sản xuất Mastela  shop đang có những *giá* sau ạ:
- 100K - 500K
- 500K - 1M
- 2M - 5M
- Sao cũng được!</t>
  </si>
  <si>
    <t>Hiện tại sản phẩm Ghế Ăn hãng sản xuất Mastela  shop đang có những *màu* sau ạ:
- Hồng
- Ghi
- Đen
- Xanh
- Be Vàng
- Be Sáng
- Sao cũng được!</t>
  </si>
  <si>
    <t>/confirm_attribute_value{"color": "NULL_1"}</t>
  </si>
  <si>
    <t>- {"color": "NULL_1"} - NULL_1 - color</t>
  </si>
  <si>
    <t>Hiện tại sản phẩm Ghế Ăn hãng sản xuất Mastela  shop đang có những *trọng lượng* sau ạ:
- 1.8Kg
- 4Kg
- 2.4Kg
- 3.2Kg
- Sao cũng được!</t>
  </si>
  <si>
    <t>/confirm_attribute_value{"weight": "NULL_1"}</t>
  </si>
  <si>
    <t>- {"weight": "NULL_1"} - NULL_1 - weight</t>
  </si>
  <si>
    <t>Hiện tại sản phẩm Ghế Ăn hãng sản xuất Mastela  shop đang có những *kích thước* sau ạ:
- 42X40X45.5Cm - Gấp 42X15X36Cm
- 53X47X38Cm
- 30X35X(38-50)Cm
- Sao cũng được!</t>
  </si>
  <si>
    <t>Hiện tại sản phẩm Ghế Ăn hãng sản xuất Mastela  shop đang có những *độ tuổi sử dụng* sau ạ:
- 0.5-4 Tuổi
- 0-36 Tháng
- 0.5-5 Tuổi
- Sao cũng được!</t>
  </si>
  <si>
    <t>/confirm_attribute_value{"age_of_use": "NULL_1"}</t>
  </si>
  <si>
    <t>- {"age_of_use": "NULL_1"} - NULL_1 - age_of_use</t>
  </si>
  <si>
    <t xml:space="preserve">Dạ mời bạn tham khảo sản phẩm Ghế Ăn hãng sản xuất Mastela hiện có tại shop nhé!
</t>
  </si>
  <si>
    <t>- Xem chi tiết: Ghế ăn dặm Mastela 1013 CÓ BỌC DA.
- Xem chi tiết: Ghế ăn đa năng kết hợp xe kéo MASTELA 1018 CHÍNH HÃNG
- Xem chi tiết: Xích đu có nhạc kiêm ghế ăn đa năng Mastela
- Xem chi tiết: Ghế ăn du lịch điều chỉnh độ cao 4 cấp độ Mastela 1013
- Xem chi tiết: Ghế ăn nâng hạ độ cao nhựa Mastela 07330/07331
- Xem chi tiết: Ghế ăn Mastela 07110 - 07112 chính hãng</t>
  </si>
  <si>
    <t>có ghế ăn mastela 1015 không ạ ?</t>
  </si>
  <si>
    <t>- ghế ăn - ghe_an - object_type
- mastela - mastela - brand</t>
  </si>
  <si>
    <t>1939147366104320
Mạnh Dũng Nguyễn</t>
  </si>
  <si>
    <t>báo giá giúp m bộ này</t>
  </si>
  <si>
    <t>- báo giá - price - attribute
- bộ này - bộ này - mention</t>
  </si>
  <si>
    <t>https://scontent.xx.fbcdn.net/v/t1.15752-9/83664393_581833999186487_1951526770142347264_n.jpg?_nc_cat=105&amp;_nc_sid=b96e70&amp;_nc_ohc=ZOjmWroP65kAX_N2BEP&amp;_nc_ad=z-m&amp;_nc_cid=0&amp;_nc_ht=scontent.xx&amp;oh=4002c35f7d26688f546402f950877fd3&amp;oe=5EFC6066</t>
  </si>
  <si>
    <t>- https://scontent.xx.fbcdn.net/v/t1.15752-9/83664393_581833999186487_1951526770142347264_n.jpg?_nc_cat=105&amp;_nc_sid=b96e70&amp;_nc_ohc=ZOjmWroP65kAX_N2BEP&amp;_nc_ad=z-m&amp;_nc_cid=0&amp;_nc_ht=scontent.xx&amp;oh=4002c35f7d26688f546402f950877fd3&amp;oe=5EFC6066 - https://scontent.xx.fbcdn.net/v/t1.15752-9/83664393_581833999186487_1951526770142347264_n.jpg?_nc_cat=105&amp;_nc_sid=b96e70&amp;_nc_ohc=ZOjmWroP65kAX_N2BEP&amp;_nc_ad=z-m&amp;_nc_cid=0&amp;_nc_ht=scontent.xx&amp;oh=4002c35f7d26688f546402f950877fd3&amp;oe=5EFC6066 - tmp_link</t>
  </si>
  <si>
    <t>action_handle_send_link_only
action_query_babe_kb</t>
  </si>
  <si>
    <t xml:space="preserve">Sản phẩm  Bàn ghế đa năng Lego Holla chính hãng / Mẫu Gấu  hiện shop đang có mức giá: *890,000 VND (giá gốc 1,400,000 VND)*.
</t>
  </si>
  <si>
    <t>- Xem chi tiết:  Bàn ghế đa năng Lego Holla chính hãng / Mẫu Gấu</t>
  </si>
  <si>
    <t>[1, 'ban,bo_ban_ghe,ban_lego', [2571]]</t>
  </si>
  <si>
    <t>bàn này là loại khác hả b
https://scontent.xx.fbcdn.net/v/t1.15752-9/82154917_342805060034781_1411412487818969088_n.jpg?_nc_cat=107&amp;_nc_sid=b96e70&amp;_nc_ohc=_Be8yoyl-cMAX_nUKzD&amp;_nc_ad=z-m&amp;_nc_cid=0&amp;_nc_ht=scontent.xx&amp;oh=004d74d316f1cb040cf0cb3a06fa3618&amp;oe=5EFCD8A6</t>
  </si>
  <si>
    <t>- https://scontent.xx.fbcdn.net/v/t1.15752-9/82154917_342805060034781_1411412487818969088_n.jpg?_nc_cat=107&amp;_nc_sid=b96e70&amp;_nc_ohc=_Be8yoyl-cMAX_nUKzD&amp;_nc_ad=z-m&amp;_nc_cid=0&amp;_nc_ht=scontent.xx&amp;oh=004d74d316f1cb040cf0cb3a06fa3618&amp;oe=5EFCD8A6 - https://scontent.xx.fbcdn.net/v/t1.15752-9/82154917_342805060034781_1411412487818969088_n.jpg?_nc_cat=107&amp;_nc_sid=b96e70&amp;_nc_ohc=_Be8yoyl-cMAX_nUKzD&amp;_nc_ad=z-m&amp;_nc_cid=0&amp;_nc_ht=scontent.xx&amp;oh=004d74d316f1cb040cf0cb3a06fa3618&amp;oe=5EFCD8A6 - tmp_link</t>
  </si>
  <si>
    <t xml:space="preserve">Sản phẩm Bàn ghế chơi Lego đa năng cao cấp gấp gọn SMONEO  hiện shop đang có mức giá: *1,100,000 VND (giá gốc 1,890,000 VND)*.
</t>
  </si>
  <si>
    <t>- Xem chi tiết: Bàn ghế chơi Lego đa năng cao cấp gấp gọn SMONEO</t>
  </si>
  <si>
    <t>[1, 'ban_lego,ban,bo_ban_ghe', [2402]]</t>
  </si>
  <si>
    <t>bàn đầu tiên 850k là k gập được đúng k b</t>
  </si>
  <si>
    <t>- đầu tiên - 1 - mention
- 850k - 850k - price</t>
  </si>
  <si>
    <t>2790005444439423
Hà Hương Phạm</t>
  </si>
  <si>
    <t xml:space="preserve">Chào Hà Hương Phạm, mình là trợ lý ảo của Shop Gấu &amp; Bí Ngô!
Để hỗ trợ bạn nhanh nhất có thể, vui lòng mô tả ngắn gọn và rõ ràng sản phẩm muốn tìm kiếm nhé!
</t>
  </si>
  <si>
    <t>C bán máy giặt mini hả</t>
  </si>
  <si>
    <t>- máy giặt mini - may_giat - object_type</t>
  </si>
  <si>
    <t xml:space="preserve">Sản phẩm Máy giặt tự động mini DOUX  hiện shop đang có mức giá: *2,990,000 VND (giá gốc 4,000,000 VND)*.
</t>
  </si>
  <si>
    <t>- Xem chi tiết: Máy giặt tự động mini DOUX</t>
  </si>
  <si>
    <t>Máy đó giặt đồ người lớn được ko</t>
  </si>
  <si>
    <t>- Máy - may - object_type
- đó - đó - mention</t>
  </si>
  <si>
    <t>E ở bà rịa Vũng tàu phí giao hàng thế nào shop</t>
  </si>
  <si>
    <t>2197103120363581
Nguyễn Anh Tú</t>
  </si>
  <si>
    <t>Cho mình đặt mua bảng số nhé</t>
  </si>
  <si>
    <t>Bảng gỗ số</t>
  </si>
  <si>
    <t>- Bảng gỗ - bảng gỗ - material</t>
  </si>
  <si>
    <t>action_query_babe_kb
action_handover_to_inbox</t>
  </si>
  <si>
    <t>BRD</t>
  </si>
  <si>
    <t xml:space="preserve">Chưa bắt được object type do chưa define </t>
  </si>
  <si>
    <t>1789080991119235
Bich Ngoc</t>
  </si>
  <si>
    <r>
      <rPr>
        <color rgb="FF1155CC"/>
        <u/>
      </rPr>
      <t>https://scontent.xx.fbcdn.net/v/t1.15752-9/101895703_250373386061852_4749890231992320_n.jpg?_nc_cat=108&amp;_nc_sid=b96e70&amp;_nc_ohc=BYTySI6p6MMAX-VzLrX&amp;_nc_ad=z-m&amp;_nc_cid=0&amp;_nc_ht=scontent.xx&amp;oh=7e14b533065288b929744a7f8f62b621&amp;oe=5EFCCABC</t>
    </r>
    <r>
      <t xml:space="preserve">
Nay nhieu sh</t>
    </r>
  </si>
  <si>
    <t>- https://scontent.xx.fbcdn.net/v/t1.15752-9/101895703_250373386061852_4749890231992320_n.jpg?_nc_cat=108&amp;_nc_sid=b96e70&amp;_nc_ohc=BYTySI6p6MMAX-VzLrX&amp;_nc_ad=z-m&amp;_nc_cid=0&amp;_nc_ht=scontent.xx&amp;oh=7e14b533065288b929744a7f8f62b621&amp;oe=5EFCCABC - https://scontent.xx.fbcdn.net/v/t1.15752-9/101895703_250373386061852_4749890231992320_n.jpg?_nc_cat=108&amp;_nc_sid=b96e70&amp;_nc_ohc=BYTySI6p6MMAX-VzLrX&amp;_nc_ad=z-m&amp;_nc_cid=0&amp;_nc_ht=scontent.xx&amp;oh=7e14b533065288b929744a7f8f62b621&amp;oe=5EFCCABC - tmp_link
- nhieu - price - attribute</t>
  </si>
  <si>
    <t>None</t>
  </si>
  <si>
    <t>https://scontent.xx.fbcdn.net/v/t1.15752-9/101895703_250373386061852_4749890231992320_n.jpg?_nc_cat=108&amp;_nc_sid=b96e70&amp;_nc_ohc=BYTySI6p6MMAX-VzLrX&amp;_nc_ad=z-m&amp;_nc_cid=0&amp;_nc_ht=scontent.xx&amp;oh=7e14b533065288b929744a7f8f62b621&amp;oe=5EFCCABC
Bô bạc si b</t>
  </si>
  <si>
    <t>- https://scontent.xx.fbcdn.net/v/t1.15752-9/101895703_250373386061852_4749890231992320_n.jpg?_nc_cat=108&amp;_nc_sid=b96e70&amp;_nc_ohc=BYTySI6p6MMAX-VzLrX&amp;_nc_ad=z-m&amp;_nc_cid=0&amp;_nc_ht=scontent.xx&amp;oh=7e14b533065288b929744a7f8f62b621&amp;oe=5EFCCABC - https://scontent.xx.fbcdn.net/v/t1.15752-9/101895703_250373386061852_4749890231992320_n.jpg?_nc_cat=108&amp;_nc_sid=b96e70&amp;_nc_ohc=BYTySI6p6MMAX-VzLrX&amp;_nc_ad=z-m&amp;_nc_cid=0&amp;_nc_ht=scontent.xx&amp;oh=7e14b533065288b929744a7f8f62b621&amp;oe=5EFCCABC - tmp_link
- Bô - bo - object_type</t>
  </si>
  <si>
    <t>2128429800519389
Tuyết Bình</t>
  </si>
  <si>
    <t>https://scontent.xx.fbcdn.net/v/t1.15752-9/101018153_2609377096023113_8322494679354441728_n.jpg?_nc_cat=109&amp;_nc_sid=b96e70&amp;_nc_ohc=MojVfF5S1_IAX_vuRPF&amp;_nc_ad=z-m&amp;_nc_cid=0&amp;_nc_ht=scontent.xx&amp;oh=1d4ebb4281664ea69dabe4daca29f32e&amp;oe=5EFF658D
kệ này bn ạ</t>
  </si>
  <si>
    <t>- https://scontent.xx.fbcdn.net/v/t1.15752-9/101018153_2609377096023113_8322494679354441728_n.jpg?_nc_cat=109&amp;_nc_sid=b96e70&amp;_nc_ohc=MojVfF5S1_IAX_vuRPF&amp;_nc_ad=z-m&amp;_nc_cid=0&amp;_nc_ht=scontent.xx&amp;oh=1d4ebb4281664ea69dabe4daca29f32e&amp;oe=5EFF658D - https://scontent.xx.fbcdn.net/v/t1.15752-9/101018153_2609377096023113_8322494679354441728_n.jpg?_nc_cat=109&amp;_nc_sid=b96e70&amp;_nc_ohc=MojVfF5S1_IAX_vuRPF&amp;_nc_ad=z-m&amp;_nc_cid=0&amp;_nc_ht=scontent.xx&amp;oh=1d4ebb4281664ea69dabe4daca29f32e&amp;oe=5EFF658D - tmp_link
- kệ - ke - object_type
- này - này - mention
- bn - price - attribute</t>
  </si>
  <si>
    <t>- Xem chi tiết: Kệ bỉm sữa đa năng Royalcare CHÍNH HÃNG
- Xem chi tiết: Kệ đa năng cao cấp Pie
...
- Không có cái nào!</t>
  </si>
  <si>
    <t>[2, None, [2238, 2234, 2237, 2235, 2239, 2236, 2283, 2279, 2281, 2282, 2280]]</t>
  </si>
  <si>
    <t xml:space="preserve">Tìm trong bài post của shop và CMS và shopee đều ko có </t>
  </si>
  <si>
    <t>3042325285859691
Nguyễn Hân</t>
  </si>
  <si>
    <t xml:space="preserve">Chào Nguyễn Hân, mình là trợ lý ảo của Shop Gấu &amp; Bí Ngô!
Để hỗ trợ bạn nhanh nhất có thể, vui lòng mô tả ngắn gọn và rõ ràng sản phẩm muốn tìm kiếm nhé!
</t>
  </si>
  <si>
    <r>
      <rPr>
        <color rgb="FF1155CC"/>
        <u/>
      </rPr>
      <t>https://scontent.xx.fbcdn.net/v/t1.15752-9/101342371_676710269727647_4816414387734577152_n.jpg?_nc_cat=109&amp;_nc_sid=b96e70&amp;_nc_ohc=CpB56Xr73Z0AX_AeKbr&amp;_nc_ad=z-m&amp;_nc_cid=0&amp;_nc_ht=scontent.xx&amp;oh=d791d72640d953cea5f61279ea05fb39&amp;oe=5EFEEBB6</t>
    </r>
    <r>
      <t xml:space="preserve">
bạn có gối này ko</t>
    </r>
  </si>
  <si>
    <t>- https://scontent.xx.fbcdn.net/v/t1.15752-9/101342371_676710269727647_4816414387734577152_n.jpg?_nc_cat=109&amp;_nc_sid=b96e70&amp;_nc_ohc=CpB56Xr73Z0AX_AeKbr&amp;_nc_ad=z-m&amp;_nc_cid=0&amp;_nc_ht=scontent.xx&amp;oh=d791d72640d953cea5f61279ea05fb39&amp;oe=5EFEEBB6 - https://scontent.xx.fbcdn.net/v/t1.15752-9/101342371_676710269727647_4816414387734577152_n.jpg?_nc_cat=109&amp;_nc_sid=b96e70&amp;_nc_ohc=CpB56Xr73Z0AX_AeKbr&amp;_nc_ad=z-m&amp;_nc_cid=0&amp;_nc_ht=scontent.xx&amp;oh=d791d72640d953cea5f61279ea05fb39&amp;oe=5EFEEBB6 - tmp_link
- gối - goi - object_type
- này - này - mention</t>
  </si>
  <si>
    <t>Cv cần bổ sung thêm ảnh vào sản phẩm</t>
  </si>
  <si>
    <t>mình cần mua gối chống bẹp đầu</t>
  </si>
  <si>
    <t>- gối - goi - object_type</t>
  </si>
  <si>
    <t xml:space="preserve">Sản phẩm Gối có giá bán thấp nhất từ: *119,000 VND*, bạn vui lòng bấm vào sản phẩm để xem giá bán và thông tin chi tiết!
</t>
  </si>
  <si>
    <t>- Xem chi tiết: Gối tập lẫy, tập ngồi đa năng cao cấp hình chú sâu Infantino (Mỹ)
- Xem chi tiết: Gối bảo vệ đầu &amp; gáy cho bé tập ngồi, tập đứng, tập đi, tập bò
- Xem chi tiết: Gối chống bẹp đầu BabyMoov chính hãng</t>
  </si>
  <si>
    <t>https://www.facebook.com/shopgauvabingo/posts/1647517438891921/
cái này cơ mà bạn</t>
  </si>
  <si>
    <t>- https://www.facebook.com/shopgauvabingo/posts/1647517438891921 - https://www.facebook.com/shopgauvabingo/posts/1647517438891921 - tmp_link
- cái này - cái này - mention</t>
  </si>
  <si>
    <t>3005097469545393
Tram Nguyen</t>
  </si>
  <si>
    <t xml:space="preserve">Chào Tram Nguyen, mình là trợ lý ảo của Shop Gấu &amp; Bí Ngô!
Để hỗ trợ bạn nhanh nhất có thể, vui lòng mô tả ngắn gọn và rõ ràng sản phẩm muốn tìm kiếm nhé!
</t>
  </si>
  <si>
    <t>shop ơi, mình có mấy món đồ muôn thanh lý rẻ lại cho mẹ nào cần
shop up giúp mình đc ko ạ</t>
  </si>
  <si>
    <t>2735231186492861
Đỗ Phương Anh</t>
  </si>
  <si>
    <t>1c máy pha sữa hay máy tiệt trùng ạ?</t>
  </si>
  <si>
    <t>- máy pha sữa - may_pha_sua - object_type
- máy tiệt trùng - may_tiet_trung - object_type</t>
  </si>
  <si>
    <t>Hiện tại sản phẩm Máy Tiệt Trùng   shop đang có những *giá* sau ạ:
- 500K - 1M
- 1M - 2M
- Sao cũng được!</t>
  </si>
  <si>
    <t>/confirm_attribute_value{"price": "1M - 2M"}</t>
  </si>
  <si>
    <t>- {"price": "1M - 2M"} - 1M - 2M - price</t>
  </si>
  <si>
    <t xml:space="preserve">Sản phẩm  Máy Tiệt Trùng giá 1m - 2m  có giá bán thấp nhất từ: *1,430,000 VND*, bạn vui lòng bấm vào sản phẩm để xem giá bán và thông tin chi tiết!
</t>
  </si>
  <si>
    <t>- Xem chi tiết: MÁY TIỆT TRÙNG SẤY KHÔ FB4912KM (Tặng 1 Bình Sữa)
- Xem chi tiết:  Máy tiệt trùng sấy khô Fatz 4906
- Xem chi tiết: Tiệt trùng UV cao cấp Fatz Baby FB4700KM(Tặng liền tay 01 máy hâm sữa 4 chức năng Fatz giá hãng niêm yết gần #350K)</t>
  </si>
  <si>
    <t>Loại tiệu trùng FB4700KM ạ</t>
  </si>
  <si>
    <t>Tặng kèm 1 máy hâm sữa nữa ạ</t>
  </si>
  <si>
    <t>- máy hâm sữa - may_ham_sua - object_type</t>
  </si>
  <si>
    <t>Hiện tại sản phẩm Máy Hâm Sữa   shop đang có những *giá* sau ạ:
- 100K - 500K
- 500K - 1M
- 1M - 2M
- Sao cũng được!</t>
  </si>
  <si>
    <t>Mình thấy máy tiệt trùng cao cấp Fatz FB4700 KM tặng kèm 1 máy hâm sữa Fatz luôn rồi</t>
  </si>
  <si>
    <t>- máy tiệt trùng - may_tiet_trung - object_type
- Fatz - fatz - brand
- KM - promotion - attribute
- máy hâm sữa - may_ham_sua - object_type
- Fatz - fatz - brand</t>
  </si>
  <si>
    <t>2 sản phẩm đều còn đúng ko shop?</t>
  </si>
  <si>
    <t>Turn trước vào hand_over turn sau vẫn vào query kb</t>
  </si>
  <si>
    <t>2743694878980761
Duyen Nguyen</t>
  </si>
  <si>
    <t>https://scontent.xx.fbcdn.net/v/t1.15752-9/83170468_285423859166345_2457239223418224640_n.png?_nc_cat=102&amp;_nc_sid=b96e70&amp;_nc_ohc=zW6i7r00fxUAX_g1KDn&amp;_nc_ad=z-m&amp;_nc_cid=0&amp;_nc_ht=scontent.xx&amp;oh=0381048de6cacf2d2e3f0b04a889ce6b&amp;oe=5F002A92
https://scontent.xx.fbcdn.net/v/t1.15752-9/101532215_376053440036297_6173542466071822336_n.png?_nc_cat=106&amp;_nc_sid=b96e70&amp;_nc_ohc=eBWtyIIaOjMAX_-4jSq&amp;_nc_ad=z-m&amp;_nc_cid=0&amp;_nc_ht=scontent.xx&amp;oh=1e8d14a0c5ac8b606bae67b1d99fa0cb&amp;oe=5EFEC1D8
ib giá giúp bộ này</t>
  </si>
  <si>
    <t>- https://scontent.xx.fbcdn.net/v/t1.15752-9/83170468_285423859166345_2457239223418224640_n.png?_nc_cat=102&amp;_nc_sid=b96e70&amp;_nc_ohc=zW6i7r00fxUAX_g1KDn&amp;_nc_ad=z-m&amp;_nc_cid=0&amp;_nc_ht=scontent.xx&amp;oh=0381048de6cacf2d2e3f0b04a889ce6b&amp;oe=5F002A92 - https://scontent.xx.fbcdn.net/v/t1.15752-9/83170468_285423859166345_2457239223418224640_n.png?_nc_cat=102&amp;_nc_sid=b96e70&amp;_nc_ohc=zW6i7r00fxUAX_g1KDn&amp;_nc_ad=z-m&amp;_nc_cid=0&amp;_nc_ht=scontent.xx&amp;oh=0381048de6cacf2d2e3f0b04a889ce6b&amp;oe=5F002A92 - tmp_link
- https://scontent.xx.fbcdn.net/v/t1.15752-9/101532215_376053440036297_6173542466071822336_n.png?_nc_cat=106&amp;_nc_sid=b96e70&amp;_nc_ohc=eBWtyIIaOjMAX_-4jSq&amp;_nc_ad=z-m&amp;_nc_cid=0&amp;_nc_ht=scontent.xx&amp;oh=1e8d14a0c5ac8b606bae67b1d99fa0cb&amp;oe=5EFEC1D8 - https://scontent.xx.fbcdn.net/v/t1.15752-9/101532215_376053440036297_6173542466071822336_n.png?_nc_cat=106&amp;_nc_sid=b96e70&amp;_nc_ohc=eBWtyIIaOjMAX_-4jSq&amp;_nc_ad=z-m&amp;_nc_cid=0&amp;_nc_ht=scontent.xx&amp;oh=1e8d14a0c5ac8b606bae67b1d99fa0cb&amp;oe=5EFEC1D8 - tmp_link
- giá - price - attribute
- bộ này - bộ này - mention</t>
  </si>
  <si>
    <t>- Xem chi tiết: BẢNG VẼ HOLLA 2 in 1
- Xem chi tiết: Bảng vẽ Holla
...
- Không có cái nào!</t>
  </si>
  <si>
    <t>[2, None, [2294, 2293, 2241, 2240]]</t>
  </si>
  <si>
    <t>Bot đã detect đúng sản phẩm có lẽ do user ko để ý nên tưởng ko phải sp mình cần</t>
  </si>
  <si>
    <t>2026301540780894
Nguyễn Phương Linh</t>
  </si>
  <si>
    <t xml:space="preserve">Chào Nguyễn Phương Linh, mình là trợ lý ảo của Shop Gấu &amp; Bí Ngô!
Để hỗ trợ bạn nhanh nhất có thể, vui lòng mô tả ngắn gọn và rõ ràng sản phẩm muốn tìm kiếm nhé!
</t>
  </si>
  <si>
    <t>https://scontent.xx.fbcdn.net/v/t1.15752-9/101390012_1512450448960518_1704680967983071232_n.jpg?_nc_cat=110&amp;_nc_sid=b96e70&amp;_nc_oc=AQklxkjopUzRsfF1H5VFRUsOmcfQCz2PL0naOrOYEodTkuvPTpFmd0GN0F0mk6jhwSRikK4FJ0BZXsb4wYjnP-G4&amp;_nc_ad=z-m&amp;_nc_cid=0&amp;_nc_ht=scontent.xx&amp;oh=ac7a9b23d5b6bf532f913ab7d94a5fa7&amp;oe=5EFDEE7C</t>
  </si>
  <si>
    <t>- https://scontent.xx.fbcdn.net/v/t1.15752-9/101390012_1512450448960518_1704680967983071232_n.jpg?_nc_cat=110&amp;_nc_sid=b96e70&amp;_nc_oc=AQklxkjopUzRsfF1H5VFRUsOmcfQCz2PL0naOrOYEodTkuvPTpFmd0GN0F0mk6jhwSRikK4FJ0BZXsb4wYjnP-G4&amp;_nc_ad=z-m&amp;_nc_cid=0&amp;_nc_ht=scontent.xx&amp;oh=ac7a9b23d5b6bf532f913ab7d94a5fa7&amp;oe=5EFDEE7C - https://scontent.xx.fbcdn.net/v/t1.15752-9/101390012_1512450448960518_1704680967983071232_n.jpg?_nc_cat=110&amp;_nc_sid=b96e70&amp;_nc_oc=AQklxkjopUzRsfF1H5VFRUsOmcfQCz2PL0naOrOYEodTkuvPTpFmd0GN0F0mk6jhwSRikK4FJ0BZXsb4wYjnP-G4&amp;_nc_ad=z-m&amp;_nc_cid=0&amp;_nc_ht=scontent.xx&amp;oh=ac7a9b23d5b6bf532f913ab7d94a5fa7&amp;oe=5EFDEE7C - tmp_link</t>
  </si>
  <si>
    <t>Bộ cầu trượt c nhed</t>
  </si>
  <si>
    <t>- Xem chi tiết: Cầu trượt xích đu Hola hải cẩu 2020
- Xem chi tiết: COMBO HOLLA FULL PHIÊN BẢN 2020 MẪU VƯƠNG MIỆN
- Xem chi tiết: Cầu trượt gấp gọn Toys House
...
- Không có cái nào!</t>
  </si>
  <si>
    <t>[2, None, [2254, 2255, 2256, 2543, 2080, 489, 491, 2081, 2082, 490]]</t>
  </si>
  <si>
    <t>/query_knowledge_base{"url": "https://shopee.vn/product/36371562/6513612615", "product_id": "https://shopee.vn/product/36371562/6513612615"}</t>
  </si>
  <si>
    <t>- {"url": "https://shopee.vn/product/36371562/6513612615", "product_id": "https://shopee.vn/product/36371562/6513612615"} - https://shopee.vn/product/36371562/6513612615 - url
- {"url": "https://shopee.vn/product/36371562/6513612615", "product_id": "https://shopee.vn/product/36371562/6513612615"} - https://shopee.vn/product/36371562/6513612615 - product_id</t>
  </si>
  <si>
    <t xml:space="preserve">Sản phẩm Cầu trượt xích đu Hola hải cẩu 2020  hiện shop đang có mức giá: *1,982,500 VND (giá gốc 3,250,000 VND)*.
</t>
  </si>
  <si>
    <t>- Xem chi tiết: Cầu trượt xích đu Hola hải cẩu 2020</t>
  </si>
  <si>
    <t>Shop kia bán rẻ hơn c nhỉ 1050</t>
  </si>
  <si>
    <t>3117181191668133
Vuong Loan</t>
  </si>
  <si>
    <t xml:space="preserve">Chào Vuong Loan, mình là trợ lý ảo của Shop Gấu &amp; Bí Ngô!
Để hỗ trợ bạn nhanh nhất có thể, vui lòng mô tả ngắn gọn và rõ ràng sản phẩm muốn tìm kiếm nhé!
</t>
  </si>
  <si>
    <t>/query_knowledge_base{"object_type": "ghe_an","brand": "mastela"}</t>
  </si>
  <si>
    <t>- {"object_type": "ghe_an","brand": "mastela"} - ghe_an - object_type
- {"object_type": "ghe_an","brand": "mastela"} - mastela - brand</t>
  </si>
  <si>
    <t>Hiện tại sản phẩm Ghế Ăn hãng sản xuất Mastela  shop đang có những *màu* sau ạ:
- Hồng
- Ghi
- Be Vàng
- Đen
- Xanh
- Be Sáng
- Sao cũng được!</t>
  </si>
  <si>
    <t>/confirm_attribute_value{"color": "Ghi"}</t>
  </si>
  <si>
    <t>- {"color": "Ghi"} - Ghi - color</t>
  </si>
  <si>
    <t>Hiện tại sản phẩm Ghế Ăn hãng sản xuất Mastela,  Ghi  shop đang có những *giá* sau ạ:
- 100K - 500K
- 500K - 1M
- Sao cũng được!</t>
  </si>
  <si>
    <t>Mình muốn lấy ghế mastela 1015, thấy shop rep là còn mỗi mẫu ghi T9</t>
  </si>
  <si>
    <t>- ghế - ghe - object_type
- mastela - mastela - brand</t>
  </si>
  <si>
    <t>shop ship giúp mình về vinhome 54 nguyễn chí thanh thì phí ship bao nhiêu ah</t>
  </si>
  <si>
    <t>- vinhome - vinhome - brand
- bao nhiêu - price - attribute</t>
  </si>
  <si>
    <t>1718184264915821
Nguyen Thuong Huyen</t>
  </si>
  <si>
    <t>b còn đồ chơi xúc cát k b ơi</t>
  </si>
  <si>
    <t>https://scontent.xx.fbcdn.net/v/t1.15752-9/102412959_935421423567955_5618284017393598464_n.jpg?_nc_cat=104&amp;_nc_sid=b96e70&amp;_nc_ohc=06i8lgVlLv0AX-01pKj&amp;_nc_ad=z-m&amp;_nc_cid=0&amp;_nc_ht=scontent.xx&amp;oh=3f4dfa237dfe4f7be3cce7adf37aa117&amp;oe=5EFD7950</t>
  </si>
  <si>
    <t>- https://scontent.xx.fbcdn.net/v/t1.15752-9/102412959_935421423567955_5618284017393598464_n.jpg?_nc_cat=104&amp;_nc_sid=b96e70&amp;_nc_ohc=06i8lgVlLv0AX-01pKj&amp;_nc_ad=z-m&amp;_nc_cid=0&amp;_nc_ht=scontent.xx&amp;oh=3f4dfa237dfe4f7be3cce7adf37aa117&amp;oe=5EFD7950 - https://scontent.xx.fbcdn.net/v/t1.15752-9/102412959_935421423567955_5618284017393598464_n.jpg?_nc_cat=104&amp;_nc_sid=b96e70&amp;_nc_ohc=06i8lgVlLv0AX-01pKj&amp;_nc_ad=z-m&amp;_nc_cid=0&amp;_nc_ht=scontent.xx&amp;oh=3f4dfa237dfe4f7be3cce7adf37aa117&amp;oe=5EFD7950 - tmp_link</t>
  </si>
  <si>
    <t>- Xem chi tiết: Tháp xếp chồng kết hợp thả khối 2 in 1 Infantino
- Xem chi tiết:  Xe chòi chân kiêm xe lắc cao cấp có nhạc Holla
- Xem chi tiết: Cốc nấu cháo Richell (Nhật Bản)
- Xem chi tiết: Cốc tập uống 3 giai đoạn Richell
- Xem chi tiết: Xe chòi chân cao cấp Luddy CHÍNH HÃNG
- Xem chi tiết: Xe chòi chân WinFun 0818
...
- Không có cái nào!</t>
  </si>
  <si>
    <t>[2, None, [1287, 2557, 2556, 1867, 1866, 1520, 2318, 2319, 1521, 2317, 1519, 2321, 1, 3, 39, 2409, 36, 38, 2408, 2410, 2418, 37, 1432]]</t>
  </si>
  <si>
    <t>m có gửi hình ảnh đấy bạn
trước m mua của b 1 lần rồi
giờ m muốn mua thêm</t>
  </si>
  <si>
    <t>- hình ảnh - image - attribute</t>
  </si>
  <si>
    <t>4006833302724537
Snow Pham</t>
  </si>
  <si>
    <r>
      <rPr>
        <color rgb="FF1155CC"/>
        <u/>
      </rPr>
      <t>https://scontent.xx.fbcdn.net/v/t1.15752-9/102448511_686959795459624_3878810498598174720_n.jpg?_nc_cat=105&amp;_nc_sid=b96e70&amp;_nc_ohc=ptozhWv2N2QAX-9-4P6&amp;_nc_ad=z-m&amp;_nc_cid=0&amp;_nc_ht=scontent.xx&amp;oh=0574c2af423aa9b26905d5c07a9a68bc&amp;oe=5EFC6395</t>
    </r>
    <r>
      <t xml:space="preserve">
Giá bn b oie</t>
    </r>
  </si>
  <si>
    <t>- https://scontent.xx.fbcdn.net/v/t1.15752-9/102448511_686959795459624_3878810498598174720_n.jpg?_nc_cat=105&amp;_nc_sid=b96e70&amp;_nc_ohc=ptozhWv2N2QAX-9-4P6&amp;_nc_ad=z-m&amp;_nc_cid=0&amp;_nc_ht=scontent.xx&amp;oh=0574c2af423aa9b26905d5c07a9a68bc&amp;oe=5EFC6395 - https://scontent.xx.fbcdn.net/v/t1.15752-9/102448511_686959795459624_3878810498598174720_n.jpg?_nc_cat=105&amp;_nc_sid=b96e70&amp;_nc_ohc=ptozhWv2N2QAX-9-4P6&amp;_nc_ad=z-m&amp;_nc_cid=0&amp;_nc_ht=scontent.xx&amp;oh=0574c2af423aa9b26905d5c07a9a68bc&amp;oe=5EFC6395 - tmp_link
- Giá bn - price - attribute</t>
  </si>
  <si>
    <t>- Xem chi tiết: Đàn piano cổ điển kèm Mic Winfun 2045
...
- Không có cái nào!</t>
  </si>
  <si>
    <t>[2, None, [2404]]</t>
  </si>
  <si>
    <t>/query_knowledge_base{"url": "https://shopee.vn/product/36371562/4520250642", "product_id": "https://shopee.vn/product/36371562/4520250642"}</t>
  </si>
  <si>
    <t>- {"url": "https://shopee.vn/product/36371562/4520250642", "product_id": "https://shopee.vn/product/36371562/4520250642"} - https://shopee.vn/product/36371562/4520250642 - url
- {"url": "https://shopee.vn/product/36371562/4520250642", "product_id": "https://shopee.vn/product/36371562/4520250642"} - https://shopee.vn/product/36371562/4520250642 - product_id</t>
  </si>
  <si>
    <t xml:space="preserve">Sản phẩm Đàn piano cổ điển kèm Mic Winfun 2045  hiện shop đang có mức giá: *950,000 VND (giá gốc 1,500,000 VND)*.
</t>
  </si>
  <si>
    <t>- Xem chi tiết: Đàn piano cổ điển kèm Mic Winfun 2045</t>
  </si>
  <si>
    <t>Shopee giá 880.000 thì mình mua bên nào b ơi</t>
  </si>
  <si>
    <t>- Shopee - link - attribute
- 880.000 - 880.000 - price</t>
  </si>
  <si>
    <t>2221409101225101
Huyền Ớt</t>
  </si>
  <si>
    <t>Để mình đặt trên shopee nha</t>
  </si>
  <si>
    <t>- shopee - link - attribute</t>
  </si>
  <si>
    <t>Giao về 14/36 nguyễn thị duệ phường thanh bình tp hải dương ạ</t>
  </si>
  <si>
    <t>1304961172966449
My My Xuyen</t>
  </si>
  <si>
    <r>
      <rPr>
        <color rgb="FF1155CC"/>
        <u/>
      </rPr>
      <t>https://scontent.xx.fbcdn.net/v/t1.15752-9/101091924_184707619556051_4027479597548306432_n.jpg?_nc_cat=108&amp;_nc_sid=b96e70&amp;_nc_ohc=pBzFjhfHsKcAX9YtdZJ&amp;_nc_ad=z-m&amp;_nc_cid=0&amp;_nc_ht=scontent.xx&amp;oh=66fb96d2888de0fa50f5c3eb2b581667&amp;oe=5F00908E</t>
    </r>
    <r>
      <t xml:space="preserve">
Còn ko shop</t>
    </r>
  </si>
  <si>
    <t>- https://scontent.xx.fbcdn.net/v/t1.15752-9/101091924_184707619556051_4027479597548306432_n.jpg?_nc_cat=108&amp;_nc_sid=b96e70&amp;_nc_ohc=pBzFjhfHsKcAX9YtdZJ&amp;_nc_ad=z-m&amp;_nc_cid=0&amp;_nc_ht=scontent.xx&amp;oh=66fb96d2888de0fa50f5c3eb2b581667&amp;oe=5F00908E - https://scontent.xx.fbcdn.net/v/t1.15752-9/101091924_184707619556051_4027479597548306432_n.jpg?_nc_cat=108&amp;_nc_sid=b96e70&amp;_nc_ohc=pBzFjhfHsKcAX9YtdZJ&amp;_nc_ad=z-m&amp;_nc_cid=0&amp;_nc_ht=scontent.xx&amp;oh=66fb96d2888de0fa50f5c3eb2b581667&amp;oe=5F00908E - tmp_link</t>
  </si>
  <si>
    <t>- Xem chi tiết: Vô lăng đồ chơi có đèn nhạc
- Xem chi tiết: Ghế ngồi ô tô cao cấp GRACO_4EVER_ROCKWEAVE
- Xem chi tiết: Ghế ô tô cao cấp Graco Extend2fit 3 in 1
- Xem chi tiết: Ghế ô tô Zaracos Aroma (Mỹ)
- Xem chi tiết: Xúc xắc gặm nướu hình ô tô Winfun 0628
- Xem chi tiết: 𝐆𝐡𝐞̂́ 𝐨̂ 𝐭𝐨̂ cao cấp 𝐄𝐯𝐞𝐫𝐲 𝐒𝐭𝐚𝐠𝐞 𝐅𝐗 𝐒𝐢𝐠𝐧𝐚𝐭𝐮𝐫𝐞 (NOIR)
- Xem chi tiết: Xe chòi chân cao cấp Luddy CHÍNH HÃNG
...
- Không có cái nào!</t>
  </si>
  <si>
    <t>[2, None, [2217, 2218, 1509, 1507, 1390, 1470, 363, 1770, 1768, 364, 1769, 362, 2334, 1448, 39, 2409, 36, 38, 2408, 2410, 2418]]</t>
  </si>
  <si>
    <t>https://scontent.xx.fbcdn.net/v/t1.15752-9/101091924_184707619556051_4027479597548306432_n.jpg?_nc_cat=108&amp;_nc_sid=b96e70&amp;_nc_ohc=pBzFjhfHsKcAX9YtdZJ&amp;_nc_ad=z-m&amp;_nc_cid=0&amp;_nc_ht=scontent.xx&amp;oh=66fb96d2888de0fa50f5c3eb2b581667&amp;oe=5F00908E</t>
  </si>
  <si>
    <t>2195476057144108
Thuy Hoang</t>
  </si>
  <si>
    <r>
      <rPr>
        <color rgb="FF1155CC"/>
        <u/>
      </rPr>
      <t>https://scontent.xx.fbcdn.net/v/t1.15752-9/99426024_3250833441603144_1695431163205648384_n.jpg?_nc_cat=108&amp;_nc_sid=b96e70&amp;_nc_ohc=mM2s1mVESx8AX81CDrM&amp;_nc_ad=z-m&amp;_nc_cid=0&amp;_nc_ht=scontent.xx&amp;oh=f8f48abb31257d86c6dfa46f6a771192&amp;oe=5F002348</t>
    </r>
    <r>
      <t xml:space="preserve">
Mình muốn đặt 2sp này</t>
    </r>
  </si>
  <si>
    <t>- https://scontent.xx.fbcdn.net/v/t1.15752-9/99426024_3250833441603144_1695431163205648384_n.jpg?_nc_cat=108&amp;_nc_sid=b96e70&amp;_nc_ohc=mM2s1mVESx8AX81CDrM&amp;_nc_ad=z-m&amp;_nc_cid=0&amp;_nc_ht=scontent.xx&amp;oh=f8f48abb31257d86c6dfa46f6a771192&amp;oe=5F002348 - https://scontent.xx.fbcdn.net/v/t1.15752-9/99426024_3250833441603144_1695431163205648384_n.jpg?_nc_cat=108&amp;_nc_sid=b96e70&amp;_nc_ohc=mM2s1mVESx8AX81CDrM&amp;_nc_ad=z-m&amp;_nc_cid=0&amp;_nc_ht=scontent.xx&amp;oh=f8f48abb31257d86c6dfa46f6a771192&amp;oe=5F002348 - tmp_link
- 2sp này - 2sp này - mention</t>
  </si>
  <si>
    <t>hai sp trong ảnh đó bạn ơi</t>
  </si>
  <si>
    <t>- ảnh - image - attribute</t>
  </si>
  <si>
    <t>mình check trên shopee nhưng tận thứ 3 mới nhận dc</t>
  </si>
  <si>
    <t xml:space="preserve">Ảnh sản phẩm khó để detect </t>
  </si>
  <si>
    <t>1718344591571514
Nguyễn Hương Ly</t>
  </si>
  <si>
    <t>Bạn ơi
Bạn còn đàn guitar k</t>
  </si>
  <si>
    <t>- đàn - dan - object_type
- guitar - guitar - brand</t>
  </si>
  <si>
    <t>Có phải bạn muốn hỏi hãng sản xuất sau không ạ?
- Infantino
- Winfun
- Không đúng!</t>
  </si>
  <si>
    <t>https://scontent.xx.fbcdn.net/v/t1.15752-9/101498229_253553652637318_4844843244418236416_n.jpg?_nc_cat=102&amp;_nc_sid=b96e70&amp;_nc_oc=AQkjv0QNx-FnWDoRkbEeao09ejprkDKg-py3UHgM-w1Kz9QaMJehRYHTEodsrHFZn_iRHwZu-GYomGobx5quKkN_&amp;_nc_ad=z-m&amp;_nc_cid=0&amp;_nc_ht=scontent.xx&amp;oh=58ef36ef9a7db6db66781b2f1a3b8265&amp;oe=5EFFC003</t>
  </si>
  <si>
    <t>- https://scontent.xx.fbcdn.net/v/t1.15752-9/101498229_253553652637318_4844843244418236416_n.jpg?_nc_cat=102&amp;_nc_sid=b96e70&amp;_nc_oc=AQkjv0QNx-FnWDoRkbEeao09ejprkDKg-py3UHgM-w1Kz9QaMJehRYHTEodsrHFZn_iRHwZu-GYomGobx5quKkN_&amp;_nc_ad=z-m&amp;_nc_cid=0&amp;_nc_ht=scontent.xx&amp;oh=58ef36ef9a7db6db66781b2f1a3b8265&amp;oe=5EFFC003 - https://scontent.xx.fbcdn.net/v/t1.15752-9/101498229_253553652637318_4844843244418236416_n.jpg?_nc_cat=102&amp;_nc_sid=b96e70&amp;_nc_oc=AQkjv0QNx-FnWDoRkbEeao09ejprkDKg-py3UHgM-w1Kz9QaMJehRYHTEodsrHFZn_iRHwZu-GYomGobx5quKkN_&amp;_nc_ad=z-m&amp;_nc_cid=0&amp;_nc_ht=scontent.xx&amp;oh=58ef36ef9a7db6db66781b2f1a3b8265&amp;oe=5EFFC003 - tmp_link</t>
  </si>
  <si>
    <t>- Xem chi tiết: 👌XE LẮC CAO CẤP HOLLA-VÀNG
...
- Không có cái nào!</t>
  </si>
  <si>
    <t>[2, None, [2578, 2579]]</t>
  </si>
  <si>
    <t>sp mới shop chưa kịp cập nhật vào CMS</t>
  </si>
  <si>
    <t>Mình hỏi cái đàn guitar
Mình gửi hình cho bạn r đấy
Với cái vo lăng điện từ
Bạn còn hàng k ak</t>
  </si>
  <si>
    <t>- đàn - dan - object_type
- hình - image - attribute</t>
  </si>
  <si>
    <t>2395680917174327
Bằng Lăng Tím</t>
  </si>
  <si>
    <t>Cai dan gita xai pịn hay ntn v shop</t>
  </si>
  <si>
    <t>- dan - dan - object_type</t>
  </si>
  <si>
    <t xml:space="preserve">Sản phẩm  Đàn   có giá bán thấp nhất từ: *328,000 VND*, bạn vui lòng bấm vào sản phẩm để xem giá bán và thông tin chi tiết!
</t>
  </si>
  <si>
    <t>- Xem chi tiết: Bộ đồ chơi đàn Piano kết hợp 10 nhạc cụ BKIDS 003398
- Xem chi tiết: Đồ chơi đàn nhạc hình hươu cao cổ Winfun 2088-NL
- Xem chi tiết: Đàn piano cổ điển kèm Mic Winfun 2045</t>
  </si>
  <si>
    <t>price</t>
  </si>
  <si>
    <t>2621484447928698
Hung Thanh</t>
  </si>
  <si>
    <r>
      <rPr>
        <color rgb="FF1155CC"/>
        <u/>
      </rPr>
      <t>https://scontent.xx.fbcdn.net/v/t1.15752-9/101735071_1025825091165903_1084107680324255744_n.jpg?_nc_cat=100&amp;_nc_sid=b96e70&amp;_nc_ohc=_ROTyZqMLv8AX_q2jin&amp;_nc_ad=z-m&amp;_nc_cid=0&amp;_nc_ht=scontent.xx&amp;oh=b0ab781f7d5474c7d69544024271b263&amp;oe=5F010B4B</t>
    </r>
    <r>
      <t xml:space="preserve">
ib nhé</t>
    </r>
  </si>
  <si>
    <t>- https://scontent.xx.fbcdn.net/v/t1.15752-9/101735071_1025825091165903_1084107680324255744_n.jpg?_nc_cat=100&amp;_nc_sid=b96e70&amp;_nc_ohc=_ROTyZqMLv8AX_q2jin&amp;_nc_ad=z-m&amp;_nc_cid=0&amp;_nc_ht=scontent.xx&amp;oh=b0ab781f7d5474c7d69544024271b263&amp;oe=5F010B4B - https://scontent.xx.fbcdn.net/v/t1.15752-9/101735071_1025825091165903_1084107680324255744_n.jpg?_nc_cat=100&amp;_nc_sid=b96e70&amp;_nc_ohc=_ROTyZqMLv8AX_q2jin&amp;_nc_ad=z-m&amp;_nc_cid=0&amp;_nc_ht=scontent.xx&amp;oh=b0ab781f7d5474c7d69544024271b263&amp;oe=5F010B4B - tmp_link</t>
  </si>
  <si>
    <t>[1, 'may_giat', [2566]]</t>
  </si>
  <si>
    <t>link</t>
  </si>
  <si>
    <t>có bảo hành ko b</t>
  </si>
  <si>
    <t>- bảo hành ko - guarantee - attribute</t>
  </si>
  <si>
    <t xml:space="preserve">Sản phẩm Máy giặt tự động mini DOUX  hiện shop đang có thời gian bảo hành: *12 tháng*.
Bạn tham khảo các sản phẩm sau nhé ạ:
</t>
  </si>
  <si>
    <t>mình ở SG nhỡ có chuyện gì với máy thì bảo hành sao b</t>
  </si>
  <si>
    <t>- bảo hành sao - guarantee - attribute</t>
  </si>
  <si>
    <t>sao b</t>
  </si>
  <si>
    <t>bảo hành... ở đâu á</t>
  </si>
  <si>
    <t>- bảo hành... ở đâu - guarantee - attribute</t>
  </si>
  <si>
    <t>chỉ ghi bảo hành ở Việt Nam
nhưng ở đâu
mình ở SG
chẳng lẽ gửi ra HN</t>
  </si>
  <si>
    <t>- bảo hành - guarantee - attribute</t>
  </si>
  <si>
    <t>1917899818280508
Lý Đỗ</t>
  </si>
  <si>
    <t>Bên shop còn máy pha sữa tiny baby ko</t>
  </si>
  <si>
    <t>- máy pha sữa - may_pha_sua - object_type
- tiny baby - tiny baby - brand</t>
  </si>
  <si>
    <t>Có phải bạn muốn hỏi hãng sản xuất sau không ạ?
- Không đúng!</t>
  </si>
  <si>
    <t>Không show ra brand để user chọn</t>
  </si>
  <si>
    <t>Máy pha sữa tiny baby formula</t>
  </si>
  <si>
    <t>- Máy pha sữa - may_pha_sua - object_type
- tiny baby formula - tiny baby formula - brand</t>
  </si>
  <si>
    <t>Làm phần brand để detect tốt hơn</t>
  </si>
  <si>
    <t>Ý shop là gì</t>
  </si>
  <si>
    <t xml:space="preserve">Sản phẩm Máy pha sữa cao cấp Tiny Baby Formula (Nhật Bản)  hiện shop đang có mức giá: *2,990,000 VND (giá gốc 3,850,000 VND)*.
</t>
  </si>
  <si>
    <t>- Xem chi tiết: Máy pha sữa cao cấp Tiny Baby Formula (Nhật Bản)</t>
  </si>
  <si>
    <t>Ủa sao giảm nhìu vậy shop</t>
  </si>
  <si>
    <t>4033238873385354
Phương Nguyễn</t>
  </si>
  <si>
    <t xml:space="preserve">Chào Phương Nguyễn, mình là trợ lý ảo của Shop Gấu &amp; Bí Ngô!
Để hỗ trợ bạn nhanh nhất có thể, vui lòng mô tả ngắn gọn và rõ ràng sản phẩm muốn tìm kiếm nhé!
</t>
  </si>
  <si>
    <t>Shop oi</t>
  </si>
  <si>
    <t>Shop còn bán cho iwwaya k vậy</t>
  </si>
  <si>
    <t>câu này phải là "handover_to_inbox" chứ nhỉ?</t>
  </si>
  <si>
    <t>Case này fix sẽ bị ảnh hưởng đến intent query_kb. Ví du: Shop còn bán cho ghế ăn cho Mastela ko. Đây là kiểu câu hỏi về object_type dựa trên điều kiện là branch.</t>
  </si>
  <si>
    <t>2957961084281247
Quyen Nguyen</t>
  </si>
  <si>
    <t xml:space="preserve">Chào Quyen Nguyen, mình là trợ lý ảo của Shop Gấu &amp; Bí Ngô!
Để hỗ trợ bạn nhanh nhất có thể, vui lòng mô tả ngắn gọn và rõ ràng sản phẩm muốn tìm kiếm nhé!
</t>
  </si>
  <si>
    <t>shop ơi
e đang tìm xe đẩy cho bé</t>
  </si>
  <si>
    <t>Hiện tại sản phẩm Xe Đẩy   shop đang có những *giá* sau ạ:
- 100K - 500K
- 500K - 1M
- 1M - 2M
- 2M - 5M
- 5M - 10M
- 10M - 20M
- Sao cũng được!</t>
  </si>
  <si>
    <t>mà e đang phân vân giữa các dòng quá ạh</t>
  </si>
  <si>
    <t>1239975482793425
Thuỳ Đỗ</t>
  </si>
  <si>
    <t>S có bộ bàn ghế ngồi học cho bé k ah</t>
  </si>
  <si>
    <t>- bộ bàn ghế - bo_ban_ghe - object_type</t>
  </si>
  <si>
    <t xml:space="preserve">Sản phẩm  Bộ Bàn Ghế   có giá bán thấp nhất từ: *890,000 VND*, bạn vui lòng bấm vào sản phẩm để xem giá bán và thông tin chi tiết!
</t>
  </si>
  <si>
    <t>- Xem chi tiết: Bàn học, bản chơi lắp ghép Lego cao cấp
- Xem chi tiết:  Bàn ghế đa năng Lego Holla chính hãng / Mẫu Gấu
- Xem chi tiết: Bàn ghế chơi Lego đa năng cao cấp gấp gọn SMONEO</t>
  </si>
  <si>
    <t>M muốn tìm bộ bàn ghế cho bé tiểu học s ah</t>
  </si>
  <si>
    <t>1644989915552847
Huong Nguyen</t>
  </si>
  <si>
    <t>Trước e có mua 1 noi nấu cháo chậm ơi shop nhưng nồi sứ bên trong bị nứt rồi shop có bán lẻ nồi sứ ko ạ</t>
  </si>
  <si>
    <t>- noi nấu cháo - noi_com_dien - object_type</t>
  </si>
  <si>
    <t>2181209528639709
Rin Ken</t>
  </si>
  <si>
    <t xml:space="preserve">Chào Rin Ken, mình là trợ lý ảo của Shop Gấu &amp; Bí Ngô!
Để hỗ trợ bạn nhanh nhất có thể, vui lòng mô tả ngắn gọn và rõ ràng sản phẩm muốn tìm kiếm nhé!
</t>
  </si>
  <si>
    <t>Alo xe V3 bao nhiêu shop ơi</t>
  </si>
  <si>
    <t>- xe - xe - object_type
- bao nhiêu - price - attribute</t>
  </si>
  <si>
    <t>https://scontent.xx.fbcdn.net/v/t1.15752-9/101944967_289477618754009_913384370985762816_n.jpg?_nc_cat=106&amp;_nc_sid=b96e70&amp;_nc_oc=AQkh7YZmaKvKD9s9mNmdfN2Mn8NEj5tUYFYQ1j0hXHSLMwCpA7Xx1c3-SxGThhJSY2twMIMlC3IdSGnLgbSDGOgi&amp;_nc_ad=z-m&amp;_nc_cid=0&amp;_nc_ht=scontent.xx&amp;oh=ae5671c40989e06a7c6d4263e7213ed2&amp;oe=5EFD662A
Xe kiểu này V3</t>
  </si>
  <si>
    <t>- https://scontent.xx.fbcdn.net/v/t1.15752-9/101944967_289477618754009_913384370985762816_n.jpg?_nc_cat=106&amp;_nc_sid=b96e70&amp;_nc_oc=AQkh7YZmaKvKD9s9mNmdfN2Mn8NEj5tUYFYQ1j0hXHSLMwCpA7Xx1c3-SxGThhJSY2twMIMlC3IdSGnLgbSDGOgi&amp;_nc_ad=z-m&amp;_nc_cid=0&amp;_nc_ht=scontent.xx&amp;oh=ae5671c40989e06a7c6d4263e7213ed2&amp;oe=5EFD662A - https://scontent.xx.fbcdn.net/v/t1.15752-9/101944967_289477618754009_913384370985762816_n.jpg?_nc_cat=106&amp;_nc_sid=b96e70&amp;_nc_oc=AQkh7YZmaKvKD9s9mNmdfN2Mn8NEj5tUYFYQ1j0hXHSLMwCpA7Xx1c3-SxGThhJSY2twMIMlC3IdSGnLgbSDGOgi&amp;_nc_ad=z-m&amp;_nc_cid=0&amp;_nc_ht=scontent.xx&amp;oh=ae5671c40989e06a7c6d4263e7213ed2&amp;oe=5EFD662A - tmp_link
- Xe - xe - object_type
- kiểu này - kiểu này - mention</t>
  </si>
  <si>
    <t>- Xem chi tiết: Xe đẩy đảo chiều gấp gọn VINNG
- Xem chi tiết: Xe đẩy đảo chiều gấp gọn Joovy Qatta S113
- Xem chi tiết: Xe NADLE 3 in 1: Xe đẩy - Chòi chân - Xe đạp
...
- Không có cái nào!</t>
  </si>
  <si>
    <t>[2, None, [1750, 1751, 213, 1815, 1814, 1816, 1817, 212, 2259, 214, 438]]</t>
  </si>
  <si>
    <t>Gửi cho mình mấy mẫu ghế ngồi ăn dặm nữa</t>
  </si>
  <si>
    <t>- ghế ngồi ăn dặm - ghe_an - object_type</t>
  </si>
  <si>
    <t>Hiện tại sản phẩm Ghế Ăn   shop đang có những *giá* sau ạ:
- 100K - 500K
- 500K - 1M
- 1M - 2M
- 2M - 5M
- Sao cũng được!</t>
  </si>
  <si>
    <t>Mình xem ok thì mình lấy luôn</t>
  </si>
  <si>
    <t>4506969552662036
Phuong Nguyen</t>
  </si>
  <si>
    <t xml:space="preserve">Chào Phuong Nguyen, mình là trợ lý ảo của Shop Gấu &amp; Bí Ngô!
Để hỗ trợ bạn nhanh nhất có thể, vui lòng mô tả ngắn gọn và rõ ràng sản phẩm muốn tìm kiếm nhé!
</t>
  </si>
  <si>
    <t>Mình muốn hỏi mua bộ này</t>
  </si>
  <si>
    <t>- bộ này - bộ này - mention</t>
  </si>
  <si>
    <t>https://scontent.xx.fbcdn.net/v/t1.15752-9/101068651_343896426579181_5166309997356777472_n.png?_nc_cat=103&amp;_nc_sid=b96e70&amp;_nc_ohc=sxSrG2Mj7LEAX_V0waJ&amp;_nc_ad=z-m&amp;_nc_cid=0&amp;_nc_ht=scontent.xx&amp;oh=1f86a695071f093522e832593a27ae0c&amp;oe=5EFE16E6</t>
  </si>
  <si>
    <t>- https://scontent.xx.fbcdn.net/v/t1.15752-9/101068651_343896426579181_5166309997356777472_n.png?_nc_cat=103&amp;_nc_sid=b96e70&amp;_nc_ohc=sxSrG2Mj7LEAX_V0waJ&amp;_nc_ad=z-m&amp;_nc_cid=0&amp;_nc_ht=scontent.xx&amp;oh=1f86a695071f093522e832593a27ae0c&amp;oe=5EFE16E6 - https://scontent.xx.fbcdn.net/v/t1.15752-9/101068651_343896426579181_5166309997356777472_n.png?_nc_cat=103&amp;_nc_sid=b96e70&amp;_nc_ohc=sxSrG2Mj7LEAX_V0waJ&amp;_nc_ad=z-m&amp;_nc_cid=0&amp;_nc_ht=scontent.xx&amp;oh=1f86a695071f093522e832593a27ae0c&amp;oe=5EFE16E6 - tmp_link</t>
  </si>
  <si>
    <t>- Xem chi tiết:  COMBO HOLLA LIÊN HOÀN 2020 
- Xem chi tiết: Cầu trượt gấp gọn Toys House
- Xem chi tiết: Cầu trượt xích đu Hola hải cẩu 2020
...
- Không có cái nào!</t>
  </si>
  <si>
    <t>[2, None, [2546, 2080, 489, 491, 2081, 2082, 490, 2254, 2255, 2256]]</t>
  </si>
  <si>
    <t>5,000,000 VND còn 4,100,000 VND phải không shop</t>
  </si>
  <si>
    <t>/query_knowledge_base{"url": "https://www.facebook.com/shopgauvabingo/posts/2434989970144660", "product_id": "https://www.facebook.com/shopgauvabingo/posts/2434989970144660"}</t>
  </si>
  <si>
    <t>- {"url": "https://www.facebook.com/shopgauvabingo/posts/2434989970144660", "product_id": "https://www.facebook.com/shopgauvabingo/posts/2434989970144660"} - https://www.facebook.com/shopgauvabingo/posts/2434989970144660 - url
- {"url": "https://www.facebook.com/shopgauvabingo/posts/2434989970144660", "product_id": "https://www.facebook.com/shopgauvabingo/posts/2434989970144660"} - https://www.facebook.com/shopgauvabingo/posts/2434989970144660 - product_id</t>
  </si>
  <si>
    <t>- Xem chi tiết:  COMBO HOLLA LIÊN HOÀN 2020</t>
  </si>
  <si>
    <t>1817724428325324
Bun Dang</t>
  </si>
  <si>
    <t xml:space="preserve">Chào Bun Dang, mình là trợ lý ảo của Shop Gấu &amp; Bí Ngô!
Để hỗ trợ bạn nhanh nhất có thể, vui lòng mô tả ngắn gọn và rõ ràng sản phẩm muốn tìm kiếm nhé!
</t>
  </si>
  <si>
    <t>https://scontent.xx.fbcdn.net/v/t1.15752-9/102333411_683428905781158_5641958259381239808_n.jpg?_nc_cat=106&amp;_nc_sid=b96e70&amp;_nc_ohc=mWJnGv3ECTAAX_R4nDE&amp;_nc_ad=z-m&amp;_nc_cid=0&amp;_nc_ht=scontent.xx&amp;oh=07f4cc7927a25d469efae1abe4451867&amp;oe=5EFFDE45</t>
  </si>
  <si>
    <t>- https://scontent.xx.fbcdn.net/v/t1.15752-9/102333411_683428905781158_5641958259381239808_n.jpg?_nc_cat=106&amp;_nc_sid=b96e70&amp;_nc_ohc=mWJnGv3ECTAAX_R4nDE&amp;_nc_ad=z-m&amp;_nc_cid=0&amp;_nc_ht=scontent.xx&amp;oh=07f4cc7927a25d469efae1abe4451867&amp;oe=5EFFDE45 - https://scontent.xx.fbcdn.net/v/t1.15752-9/102333411_683428905781158_5641958259381239808_n.jpg?_nc_cat=106&amp;_nc_sid=b96e70&amp;_nc_ohc=mWJnGv3ECTAAX_R4nDE&amp;_nc_ad=z-m&amp;_nc_cid=0&amp;_nc_ht=scontent.xx&amp;oh=07f4cc7927a25d469efae1abe4451867&amp;oe=5EFFDE45 - tmp_link</t>
  </si>
  <si>
    <t>Giá bn b</t>
  </si>
  <si>
    <t>- Giá bn - price - attribute</t>
  </si>
  <si>
    <t>https://scontent.xx.fbcdn.net/v/t1.15752-9/102627094_274626937065892_2311619740226813952_n.jpg?_nc_cat=102&amp;_nc_sid=b96e70&amp;_nc_ohc=GIEUXWOrgTAAX9yFmhx&amp;_nc_ad=z-m&amp;_nc_cid=0&amp;_nc_ht=scontent.xx&amp;oh=fc77deb6b4bca51fd1063e55bafceb21&amp;oe=5F013B90</t>
  </si>
  <si>
    <t>- https://scontent.xx.fbcdn.net/v/t1.15752-9/102627094_274626937065892_2311619740226813952_n.jpg?_nc_cat=102&amp;_nc_sid=b96e70&amp;_nc_ohc=GIEUXWOrgTAAX9yFmhx&amp;_nc_ad=z-m&amp;_nc_cid=0&amp;_nc_ht=scontent.xx&amp;oh=fc77deb6b4bca51fd1063e55bafceb21&amp;oe=5F013B90 - https://scontent.xx.fbcdn.net/v/t1.15752-9/102627094_274626937065892_2311619740226813952_n.jpg?_nc_cat=102&amp;_nc_sid=b96e70&amp;_nc_ohc=GIEUXWOrgTAAX9yFmhx&amp;_nc_ad=z-m&amp;_nc_cid=0&amp;_nc_ht=scontent.xx&amp;oh=fc77deb6b4bca51fd1063e55bafceb21&amp;oe=5F013B90 - tmp_link</t>
  </si>
  <si>
    <t>- Xem chi tiết: CẦU TRƯỢT BẬP BÊNH HOLLA 3IN1
- Xem chi tiết: COMBO HOLLA FULL PHIÊN BẢN 2020 MẪU VƯƠNG MIỆN
- Xem chi tiết: Cầu trượt xích đu Hola hải cẩu 2020
- Xem chi tiết: Cầu trượt gấp gọn Toys House
- Xem chi tiết: Thảm chơi cao cấp đa năng Konig Kids CHÍNH HÃNG
- Xem chi tiết: Thảm đồ chơi âm nhạc Winfun 1288
...
- Không có cái nào!</t>
  </si>
  <si>
    <t>[2, None, [2252, 2253, 2543, 2254, 2255, 2256, 2080, 489, 491, 2081, 2082, 2015, 2016, 1420]]</t>
  </si>
  <si>
    <t>/query_knowledge_base{"url": "https://shopee.vn/product/36371562/7413613537", "product_id": "https://shopee.vn/product/36371562/7413613537"}</t>
  </si>
  <si>
    <t>- {"url": "https://shopee.vn/product/36371562/7413613537", "product_id": "https://shopee.vn/product/36371562/7413613537"} - https://shopee.vn/product/36371562/7413613537 - url
- {"url": "https://shopee.vn/product/36371562/7413613537", "product_id": "https://shopee.vn/product/36371562/7413613537"} - https://shopee.vn/product/36371562/7413613537 - product_id</t>
  </si>
  <si>
    <t>sp còn hàng trên shopee nhưng cms báo hết hàng =&gt; bot báo hết hàng =&gt; lost customer...</t>
  </si>
  <si>
    <t>3002906476434699
Phương Thảo</t>
  </si>
  <si>
    <t>Bn b</t>
  </si>
  <si>
    <t>- Bn - price - attribute</t>
  </si>
  <si>
    <t>https://scontent.xx.fbcdn.net/v/t1.15752-9/101654589_403140673899070_5717385165068566528_n.jpg?_nc_cat=100&amp;_nc_sid=b96e70&amp;_nc_ohc=sh3-yqe3vIMAX8-HEsp&amp;_nc_ad=z-m&amp;_nc_cid=0&amp;_nc_ht=scontent.xx&amp;oh=5d3d9a4d8d34b921e9b9bea9a7714f8c&amp;oe=5EFFA1DC</t>
  </si>
  <si>
    <t>- https://scontent.xx.fbcdn.net/v/t1.15752-9/101654589_403140673899070_5717385165068566528_n.jpg?_nc_cat=100&amp;_nc_sid=b96e70&amp;_nc_ohc=sh3-yqe3vIMAX8-HEsp&amp;_nc_ad=z-m&amp;_nc_cid=0&amp;_nc_ht=scontent.xx&amp;oh=5d3d9a4d8d34b921e9b9bea9a7714f8c&amp;oe=5EFFA1DC - https://scontent.xx.fbcdn.net/v/t1.15752-9/101654589_403140673899070_5717385165068566528_n.jpg?_nc_cat=100&amp;_nc_sid=b96e70&amp;_nc_ohc=sh3-yqe3vIMAX8-HEsp&amp;_nc_ad=z-m&amp;_nc_cid=0&amp;_nc_ht=scontent.xx&amp;oh=5d3d9a4d8d34b921e9b9bea9a7714f8c&amp;oe=5EFFA1DC - tmp_link</t>
  </si>
  <si>
    <t xml:space="preserve">Sản phẩm Tông đơ cất tóc Kiza 0700 KZA  hiện shop đang có mức giá: *420,000 VND (giá gốc 499,000 VND)*.
</t>
  </si>
  <si>
    <t>- Xem chi tiết: Tông đơ cất tóc Kiza 0700 KZA</t>
  </si>
  <si>
    <t>[1, 'tong_do', [1473]]</t>
  </si>
  <si>
    <r>
      <t xml:space="preserve">Con loai nao nua k b
</t>
    </r>
    <r>
      <rPr>
        <color rgb="FF1155CC"/>
        <u/>
      </rPr>
      <t>https://scontent.xx.fbcdn.net/v/t1.15752-9/101654589_403140673899070_5717385165068566528_n.jpg?_nc_cat=100&amp;_nc_sid=b96e70&amp;_nc_ohc=sh3-yqe3vIMAX8-HEsp&amp;_nc_ad=z-m&amp;_nc_cid=0&amp;_nc_ht=scontent.xx&amp;oh=5d3d9a4d8d34b921e9b9bea9a7714f8c&amp;oe=5EFFA1DC</t>
    </r>
  </si>
  <si>
    <t>1822393247778093
Thanh Pham</t>
  </si>
  <si>
    <r>
      <rPr>
        <color rgb="FF1155CC"/>
        <u/>
      </rPr>
      <t>https://scontent.xx.fbcdn.net/v/t1.15752-9/84095291_1180200439008185_8125990163101777920_n.jpg?_nc_cat=104&amp;_nc_sid=b96e70&amp;_nc_ohc=zPLpu0QC3xAAX9qdDhp&amp;_nc_ad=z-m&amp;_nc_cid=0&amp;_nc_ht=scontent.xx&amp;oh=03dcef530beca8e22dc059b95ebc8f50&amp;oe=5EFF206C</t>
    </r>
    <r>
      <t xml:space="preserve">
b shop có bán nôi ntn ko</t>
    </r>
  </si>
  <si>
    <t>- https://scontent.xx.fbcdn.net/v/t1.15752-9/84095291_1180200439008185_8125990163101777920_n.jpg?_nc_cat=104&amp;_nc_sid=b96e70&amp;_nc_ohc=zPLpu0QC3xAAX9qdDhp&amp;_nc_ad=z-m&amp;_nc_cid=0&amp;_nc_ht=scontent.xx&amp;oh=03dcef530beca8e22dc059b95ebc8f50&amp;oe=5EFF206C - https://scontent.xx.fbcdn.net/v/t1.15752-9/84095291_1180200439008185_8125990163101777920_n.jpg?_nc_cat=104&amp;_nc_sid=b96e70&amp;_nc_ohc=zPLpu0QC3xAAX9qdDhp&amp;_nc_ad=z-m&amp;_nc_cid=0&amp;_nc_ht=scontent.xx&amp;oh=03dcef530beca8e22dc059b95ebc8f50&amp;oe=5EFF206C - tmp_link
- nôi - noi - object_type</t>
  </si>
  <si>
    <t>- Xem chi tiết: Giường cũi cao cấp Graco Portable Napper Asher 4 in 1 ( Nôi phụ di động - Tầng thay tã - Tầng nôi - Tầng giường cũi )
- Xem chi tiết: Nôi đưa cao cấp Mastela SG239
- Xem chi tiết: Giường nôi cao cấp PIER
...
- Không có cái nào!</t>
  </si>
  <si>
    <t>[2, None, [1438, 1564, 1565, 1563, 1767]]</t>
  </si>
  <si>
    <t>2432350236783938
Linh Na Nguyễn</t>
  </si>
  <si>
    <t>Alo</t>
  </si>
  <si>
    <t>Ship máy tạo ẩm cho mình nhé</t>
  </si>
  <si>
    <t>- máy tạo ẩm - may_tao_am - object_type</t>
  </si>
  <si>
    <t>2774214605925248
Nhu Ngoc Pham</t>
  </si>
  <si>
    <r>
      <rPr>
        <color rgb="FF1155CC"/>
        <u/>
      </rPr>
      <t>https://scontent.xx.fbcdn.net/v/t1.15752-9/100586203_769071940503889_2044779478030221312_n.jpg?_nc_cat=103&amp;_nc_sid=b96e70&amp;_nc_ohc=4GvzM6-mXvAAX_XvxGP&amp;_nc_ad=z-m&amp;_nc_cid=0&amp;_nc_ht=scontent.xx&amp;oh=105c4c049f3b9e6a7ada3d989f856425&amp;oe=5EFFCF03</t>
    </r>
    <r>
      <t xml:space="preserve">
B ơi bộ này bao tiền</t>
    </r>
  </si>
  <si>
    <t>- https://scontent.xx.fbcdn.net/v/t1.15752-9/100586203_769071940503889_2044779478030221312_n.jpg?_nc_cat=103&amp;_nc_sid=b96e70&amp;_nc_ohc=4GvzM6-mXvAAX_XvxGP&amp;_nc_ad=z-m&amp;_nc_cid=0&amp;_nc_ht=scontent.xx&amp;oh=105c4c049f3b9e6a7ada3d989f856425&amp;oe=5EFFCF03 - https://scontent.xx.fbcdn.net/v/t1.15752-9/100586203_769071940503889_2044779478030221312_n.jpg?_nc_cat=103&amp;_nc_sid=b96e70&amp;_nc_ohc=4GvzM6-mXvAAX_XvxGP&amp;_nc_ad=z-m&amp;_nc_cid=0&amp;_nc_ht=scontent.xx&amp;oh=105c4c049f3b9e6a7ada3d989f856425&amp;oe=5EFFCF03 - tmp_link
- bao tiền - price - attribute</t>
  </si>
  <si>
    <t>2911370372295648
Giang Vũ</t>
  </si>
  <si>
    <t xml:space="preserve">Chào Giang Vũ, mình là trợ lý ảo của Shop Gấu &amp; Bí Ngô!
Để hỗ trợ bạn nhanh nhất có thể, vui lòng mô tả ngắn gọn và rõ ràng sản phẩm muốn tìm kiếm nhé!
</t>
  </si>
  <si>
    <t>Joie steadi</t>
  </si>
  <si>
    <t>- Joie steadi - joie steadi - brand</t>
  </si>
  <si>
    <t>ghế ngồi oto Joie Steadi dark pewter</t>
  </si>
  <si>
    <t>- ghế ngồi oto - ghế ngồi oto - object_type
- Joie Steadi dark pewter - joie steadi dark pewter - brand</t>
  </si>
  <si>
    <t>Sản phẩm bạn đang tìm có phải là?
- Gối
- Ghế Ăn
- Ghế Rung
- Ghế Gội Đầu
- Không đúng!</t>
  </si>
  <si>
    <t>bắt được "ghế ngồi oto" với object_type "Ghe_o_to"</t>
  </si>
  <si>
    <t>Ner</t>
  </si>
  <si>
    <t>Chưa bắt đc object "ghe_o_to" của "ghế ngồi oto"</t>
  </si>
  <si>
    <t>/deny_object_type{"object_type": null}</t>
  </si>
  <si>
    <t>deny_object_type</t>
  </si>
  <si>
    <t>2072485216139281
Duyen Nguyen</t>
  </si>
  <si>
    <t>14 tháng e ơi</t>
  </si>
  <si>
    <t>- 14 tháng - 14 tháng - age_of_use</t>
  </si>
  <si>
    <t>"14 tháng e ơi" thành intent "greet"</t>
  </si>
  <si>
    <r>
      <t xml:space="preserve">E muốn tìm ghế cho bé
Loại tốt chút
</t>
    </r>
    <r>
      <rPr>
        <color rgb="FF1155CC"/>
        <u/>
      </rPr>
      <t>https://scontent.xx.fbcdn.net/v/t1.15752-9/103157693_308339603532824_2384752136945664000_n.jpg?_nc_cat=108&amp;_nc_sid=b96e70&amp;_nc_ohc=SgjUeiCWqkIAX8H0y1X&amp;_nc_ad=z-m&amp;_nc_cid=0&amp;_nc_ht=scontent.xx&amp;oh=1b80009fd91fa309db959dfdab63ebb3&amp;oe=5EFF281C</t>
    </r>
    <r>
      <t xml:space="preserve">
Loại này shop có ko ah</t>
    </r>
  </si>
  <si>
    <t>- https://scontent.xx.fbcdn.net/v/t1.15752-9/103157693_308339603532824_2384752136945664000_n.jpg?_nc_cat=108&amp;_nc_sid=b96e70&amp;_nc_ohc=SgjUeiCWqkIAX8H0y1X&amp;_nc_ad=z-m&amp;_nc_cid=0&amp;_nc_ht=scontent.xx&amp;oh=1b80009fd91fa309db959dfdab63ebb3&amp;oe=5EFF281C - https://scontent.xx.fbcdn.net/v/t1.15752-9/103157693_308339603532824_2384752136945664000_n.jpg?_nc_cat=108&amp;_nc_sid=b96e70&amp;_nc_ohc=SgjUeiCWqkIAX8H0y1X&amp;_nc_ad=z-m&amp;_nc_cid=0&amp;_nc_ht=scontent.xx&amp;oh=1b80009fd91fa309db959dfdab63ebb3&amp;oe=5EFF281C - tmp_link
- ghế - ghe - object_type
- Loại này - loại này - mention</t>
  </si>
  <si>
    <t>- Xem chi tiết: 🔥 Ghế ô tô Joie Trillo Eco
- Xem chi tiết: Ghế ô tô cao cấp Joie Steadi Dark Pewte
- Xem chi tiết: Ghế ngồi ô tô trẻ em cao cấp Graco Junior Maxi (Mỹ)
- Xem chi tiết: Ghế ô tô cao cấp Combi Joytrip Plus
...
- Không có cái nào!</t>
  </si>
  <si>
    <t>[2, None, [352, 2000, 1999, 351, 1285, 1229, 2001, 1230, 2002, 556, 2140]]</t>
  </si>
  <si>
    <t>Catergory</t>
  </si>
  <si>
    <t>No.</t>
  </si>
  <si>
    <t>Quicknote</t>
  </si>
  <si>
    <t>Version</t>
  </si>
  <si>
    <t>Link</t>
  </si>
  <si>
    <t>Note</t>
  </si>
  <si>
    <t>Issues</t>
  </si>
  <si>
    <t>OverAll Ranking</t>
  </si>
  <si>
    <t>Summary</t>
  </si>
  <si>
    <t>Ac.1_03/6/2020</t>
  </si>
  <si>
    <t>Ac.1_05/6/2020</t>
  </si>
  <si>
    <t>Ac.2_05/6/2020</t>
  </si>
  <si>
    <t>Ic.1_03/6/2020</t>
  </si>
  <si>
    <t>NER</t>
  </si>
  <si>
    <t>Ic.1_05/6/2020</t>
  </si>
  <si>
    <t>Ic.2_05/6/2020</t>
  </si>
  <si>
    <t>DB</t>
  </si>
  <si>
    <t>All</t>
  </si>
  <si>
    <t>Br.1_04/5/2020</t>
  </si>
  <si>
    <t>Ner.1_05/6/2020</t>
  </si>
  <si>
    <t>Cv.1_01/6/2020</t>
  </si>
  <si>
    <t>Cv.2_01/6/2020</t>
  </si>
  <si>
    <t>Cv.1_04/5/2020</t>
  </si>
  <si>
    <t>DATABASE</t>
  </si>
  <si>
    <t>Db.1_03/6/2020</t>
  </si>
  <si>
    <t>Db.1_05/6/2020</t>
  </si>
  <si>
    <t>Db.2_05/6/2020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</si>
</sst>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dd/MM/yyyy H:mm:ss"/>
  </numFmts>
  <fonts count="36">
    <font>
      <sz val="10.0"/>
      <color rgb="FF000000"/>
      <name val="Arial"/>
    </font>
    <font>
      <b/>
      <sz val="10.0"/>
      <color theme="1"/>
      <name val="Arial"/>
    </font>
    <font>
      <b/>
      <sz val="10.0"/>
      <color rgb="FF000000"/>
      <name val="Arial"/>
    </font>
    <font/>
    <font>
      <color theme="1"/>
      <name val="Arial"/>
    </font>
    <font>
      <sz val="10.0"/>
      <color theme="1"/>
      <name val="Arial"/>
    </font>
    <font>
      <sz val="10.0"/>
      <color rgb="FF0000FF"/>
      <name val="Arial"/>
    </font>
    <font>
      <u/>
      <sz val="10.0"/>
      <color rgb="FF0000FF"/>
      <name val="Arial"/>
    </font>
    <font>
      <u/>
      <sz val="10.0"/>
      <color rgb="FF0000FF"/>
      <name val="Arial"/>
    </font>
    <font>
      <u/>
      <sz val="10.0"/>
      <color rgb="FF1155CC"/>
      <name val="Arial"/>
    </font>
    <font>
      <b/>
      <color theme="1"/>
      <name val="Arial"/>
    </font>
    <font>
      <b/>
      <color rgb="FF000000"/>
      <name val="Arial"/>
    </font>
    <font>
      <color rgb="FF000000"/>
      <name val="Arial"/>
    </font>
    <font>
      <color rgb="FF0000FF"/>
      <name val="Arial"/>
    </font>
    <font>
      <u/>
      <color rgb="FF0000FF"/>
    </font>
    <font>
      <u/>
      <color rgb="FF0000FF"/>
    </font>
    <font>
      <u/>
      <color rgb="FF0000FF"/>
      <name val="Arial"/>
    </font>
    <font>
      <u/>
      <color rgb="FF0000FF"/>
      <name val="Arial"/>
    </font>
    <font>
      <u/>
      <color rgb="FF1155CC"/>
    </font>
    <font>
      <u/>
      <color rgb="FF1155CC"/>
    </font>
    <font>
      <u/>
      <color rgb="FF0000FF"/>
    </font>
    <font>
      <u/>
      <color rgb="FF0000FF"/>
    </font>
    <font>
      <u/>
      <color rgb="FF0000FF"/>
      <name val="Arial"/>
    </font>
    <font>
      <u/>
      <color rgb="FF0000FF"/>
      <name val="Arial"/>
    </font>
    <font>
      <u/>
      <color rgb="FF1155CC"/>
    </font>
    <font>
      <u/>
      <color rgb="FF0000FF"/>
      <name val="Arial"/>
    </font>
    <font>
      <u/>
      <color rgb="FF1155CC"/>
    </font>
    <font>
      <color rgb="FF0000FF"/>
    </font>
    <font>
      <u/>
      <color rgb="FF0000FF"/>
    </font>
    <font>
      <u/>
      <color rgb="FF1155CC"/>
    </font>
    <font>
      <u/>
      <color rgb="FF1155CC"/>
    </font>
    <font>
      <u/>
      <color rgb="FF0000FF"/>
    </font>
    <font>
      <u/>
      <color rgb="FF1155CC"/>
    </font>
    <font>
      <u/>
      <color rgb="FF0000FF"/>
    </font>
    <font>
      <u/>
      <color rgb="FF0000FF"/>
    </font>
    <font>
      <u/>
      <color rgb="FF0000FF"/>
    </font>
  </fonts>
  <fills count="7">
    <fill>
      <patternFill patternType="none"/>
    </fill>
    <fill>
      <patternFill patternType="lightGray"/>
    </fill>
    <fill>
      <patternFill patternType="solid">
        <fgColor rgb="FFF7CB85"/>
        <bgColor rgb="FFF7CB85"/>
      </patternFill>
    </fill>
    <fill>
      <patternFill patternType="solid">
        <fgColor rgb="FFFFF2CC"/>
        <bgColor rgb="FFFFF2CC"/>
      </patternFill>
    </fill>
    <fill>
      <patternFill patternType="solid">
        <fgColor rgb="FFF3F3F3"/>
        <bgColor rgb="FFF3F3F3"/>
      </patternFill>
    </fill>
    <fill>
      <patternFill patternType="solid">
        <fgColor rgb="FF93C47D"/>
        <bgColor rgb="FF93C47D"/>
      </patternFill>
    </fill>
    <fill>
      <patternFill patternType="solid">
        <fgColor rgb="FFF0CD4F"/>
        <bgColor rgb="FFF0CD4F"/>
      </patternFill>
    </fill>
  </fills>
  <borders count="6">
    <border/>
    <border>
      <left style="medium">
        <color rgb="FFFFFFFF"/>
      </left>
      <right style="medium">
        <color rgb="FFFFFFFF"/>
      </right>
      <top style="medium">
        <color rgb="FFFFFFFF"/>
      </top>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bottom style="medium">
        <color rgb="FFFFFFFF"/>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shrinkToFit="0" vertical="center" wrapText="1"/>
    </xf>
    <xf borderId="1" fillId="2" fontId="1" numFmtId="0" xfId="0" applyAlignment="1" applyBorder="1" applyFont="1">
      <alignment horizontal="center" shrinkToFit="0" vertical="center" wrapText="0"/>
    </xf>
    <xf borderId="1" fillId="2"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3" numFmtId="0" xfId="0" applyBorder="1" applyFont="1"/>
    <xf borderId="1" fillId="2" fontId="1" numFmtId="0" xfId="0" applyAlignment="1" applyBorder="1" applyFont="1">
      <alignment shrinkToFit="0" vertical="center" wrapText="1"/>
    </xf>
    <xf borderId="4" fillId="0" fontId="4" numFmtId="0" xfId="0" applyAlignment="1" applyBorder="1" applyFont="1">
      <alignment vertical="center"/>
    </xf>
    <xf borderId="5" fillId="0" fontId="3" numFmtId="0" xfId="0" applyBorder="1" applyFont="1"/>
    <xf borderId="4" fillId="3" fontId="1" numFmtId="0" xfId="0" applyAlignment="1" applyBorder="1" applyFill="1" applyFont="1">
      <alignment horizontal="center" shrinkToFit="0" vertical="center" wrapText="1"/>
    </xf>
    <xf borderId="4" fillId="4" fontId="1" numFmtId="0" xfId="0" applyAlignment="1" applyBorder="1" applyFill="1" applyFont="1">
      <alignment horizontal="center" shrinkToFit="0" vertical="center" wrapText="1"/>
    </xf>
    <xf borderId="4" fillId="4" fontId="1" numFmtId="49" xfId="0" applyAlignment="1" applyBorder="1" applyFont="1" applyNumberFormat="1">
      <alignment horizontal="left" readingOrder="0" shrinkToFit="0" vertical="center" wrapText="1"/>
    </xf>
    <xf borderId="4" fillId="4" fontId="0" numFmtId="164" xfId="0" applyAlignment="1" applyBorder="1" applyFont="1" applyNumberFormat="1">
      <alignment horizontal="left" readingOrder="0" shrinkToFit="0" vertical="center" wrapText="1"/>
    </xf>
    <xf borderId="4" fillId="4" fontId="5" numFmtId="49" xfId="0" applyAlignment="1" applyBorder="1" applyFont="1" applyNumberFormat="1">
      <alignment horizontal="left" readingOrder="0" shrinkToFit="0" vertical="center" wrapText="1"/>
    </xf>
    <xf borderId="4" fillId="4" fontId="6" numFmtId="0" xfId="0" applyAlignment="1" applyBorder="1" applyFont="1">
      <alignment horizontal="left" readingOrder="0" shrinkToFit="0" vertical="center" wrapText="0"/>
    </xf>
    <xf borderId="4" fillId="4" fontId="5" numFmtId="0" xfId="0" applyAlignment="1" applyBorder="1" applyFont="1">
      <alignment horizontal="left" shrinkToFit="0" vertical="center" wrapText="1"/>
    </xf>
    <xf borderId="4" fillId="4" fontId="5" numFmtId="0" xfId="0" applyAlignment="1" applyBorder="1" applyFont="1">
      <alignment horizontal="left" readingOrder="0" shrinkToFit="0" vertical="center" wrapText="1"/>
    </xf>
    <xf borderId="4" fillId="4" fontId="0" numFmtId="0" xfId="0" applyAlignment="1" applyBorder="1" applyFont="1">
      <alignment horizontal="left" readingOrder="0" shrinkToFit="0" vertical="center" wrapText="1"/>
    </xf>
    <xf borderId="4" fillId="4" fontId="6" numFmtId="0" xfId="0" applyAlignment="1" applyBorder="1" applyFont="1">
      <alignment horizontal="left" shrinkToFit="0" vertical="center" wrapText="1"/>
    </xf>
    <xf borderId="4" fillId="4" fontId="5"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4" fillId="4" fontId="6" numFmtId="0" xfId="0" applyAlignment="1" applyBorder="1" applyFont="1">
      <alignment horizontal="left" readingOrder="0" shrinkToFit="0" vertical="center" wrapText="1"/>
    </xf>
    <xf borderId="4" fillId="4" fontId="0" numFmtId="0" xfId="0" applyAlignment="1" applyBorder="1" applyFont="1">
      <alignment horizontal="left" shrinkToFit="0" vertical="center" wrapText="1"/>
    </xf>
    <xf borderId="4" fillId="4" fontId="6" numFmtId="0" xfId="0" applyAlignment="1" applyBorder="1" applyFont="1">
      <alignment horizontal="left" readingOrder="0" shrinkToFit="0" vertical="center" wrapText="0"/>
    </xf>
    <xf borderId="4" fillId="4" fontId="6" numFmtId="0" xfId="0" applyAlignment="1" applyBorder="1" applyFont="1">
      <alignment horizontal="left" readingOrder="0" shrinkToFit="0" vertical="center" wrapText="1"/>
    </xf>
    <xf borderId="4" fillId="4" fontId="6" numFmtId="0" xfId="0" applyAlignment="1" applyBorder="1" applyFont="1">
      <alignment horizontal="left" shrinkToFit="0" vertical="center" wrapText="1"/>
    </xf>
    <xf borderId="4" fillId="4" fontId="5" numFmtId="0" xfId="0" applyAlignment="1" applyBorder="1" applyFont="1">
      <alignment horizontal="left" readingOrder="0" shrinkToFit="0" vertical="center" wrapText="1"/>
    </xf>
    <xf borderId="4" fillId="4" fontId="0" numFmtId="0" xfId="0" applyAlignment="1" applyBorder="1" applyFont="1">
      <alignment horizontal="left" readingOrder="0" shrinkToFit="0" vertical="center" wrapText="1"/>
    </xf>
    <xf borderId="4" fillId="3" fontId="1" numFmtId="49" xfId="0" applyAlignment="1" applyBorder="1" applyFont="1" applyNumberFormat="1">
      <alignment horizontal="left" readingOrder="0" shrinkToFit="0" vertical="center" wrapText="1"/>
    </xf>
    <xf borderId="4" fillId="3" fontId="0" numFmtId="164" xfId="0" applyAlignment="1" applyBorder="1" applyFont="1" applyNumberFormat="1">
      <alignment horizontal="left" readingOrder="0" shrinkToFit="0" vertical="center" wrapText="1"/>
    </xf>
    <xf borderId="4" fillId="3" fontId="5" numFmtId="49" xfId="0" applyAlignment="1" applyBorder="1" applyFont="1" applyNumberFormat="1">
      <alignment horizontal="left" readingOrder="0" shrinkToFit="0" vertical="center" wrapText="1"/>
    </xf>
    <xf borderId="4" fillId="3" fontId="6" numFmtId="0" xfId="0" applyAlignment="1" applyBorder="1" applyFont="1">
      <alignment horizontal="left" readingOrder="0" shrinkToFit="0" vertical="center" wrapText="0"/>
    </xf>
    <xf borderId="4" fillId="3" fontId="5" numFmtId="0" xfId="0" applyAlignment="1" applyBorder="1" applyFont="1">
      <alignment horizontal="left" shrinkToFit="0" vertical="center" wrapText="1"/>
    </xf>
    <xf borderId="4" fillId="3" fontId="5" numFmtId="0" xfId="0" applyAlignment="1" applyBorder="1" applyFont="1">
      <alignment horizontal="left" readingOrder="0" shrinkToFit="0" vertical="center" wrapText="1"/>
    </xf>
    <xf borderId="4" fillId="3" fontId="5" numFmtId="0" xfId="0" applyAlignment="1" applyBorder="1" applyFont="1">
      <alignment horizontal="left" readingOrder="0" shrinkToFit="0" vertical="center" wrapText="1"/>
    </xf>
    <xf borderId="4" fillId="3" fontId="0" numFmtId="0" xfId="0" applyAlignment="1" applyBorder="1" applyFont="1">
      <alignment horizontal="left" readingOrder="0" shrinkToFit="0" vertical="center" wrapText="1"/>
    </xf>
    <xf borderId="4" fillId="3" fontId="6" numFmtId="0" xfId="0" applyAlignment="1" applyBorder="1" applyFont="1">
      <alignment horizontal="left" readingOrder="0" shrinkToFit="0" vertical="center" wrapText="1"/>
    </xf>
    <xf borderId="4" fillId="3" fontId="0" numFmtId="0" xfId="0" applyAlignment="1" applyBorder="1" applyFont="1">
      <alignment horizontal="left" readingOrder="0" shrinkToFit="0" vertical="center" wrapText="1"/>
    </xf>
    <xf borderId="4" fillId="3" fontId="6" numFmtId="0" xfId="0" applyAlignment="1" applyBorder="1" applyFont="1">
      <alignment horizontal="left" readingOrder="0" shrinkToFit="0" vertical="center" wrapText="0"/>
    </xf>
    <xf borderId="4" fillId="3" fontId="5" numFmtId="0" xfId="0" applyAlignment="1" applyBorder="1" applyFont="1">
      <alignment horizontal="left" shrinkToFit="0" vertical="center" wrapText="1"/>
    </xf>
    <xf borderId="4" fillId="4" fontId="4" numFmtId="0" xfId="0" applyAlignment="1" applyBorder="1" applyFont="1">
      <alignment horizontal="left" shrinkToFit="0" vertical="center" wrapText="1"/>
    </xf>
    <xf borderId="4" fillId="3" fontId="4" numFmtId="0" xfId="0" applyAlignment="1" applyBorder="1" applyFont="1">
      <alignment horizontal="left" shrinkToFit="0" vertical="center" wrapText="1"/>
    </xf>
    <xf borderId="4" fillId="3" fontId="6" numFmtId="0" xfId="0" applyAlignment="1" applyBorder="1" applyFont="1">
      <alignment horizontal="left" readingOrder="0" shrinkToFit="0" vertical="center" wrapText="0"/>
    </xf>
    <xf borderId="4" fillId="3" fontId="6" numFmtId="0" xfId="0" applyAlignment="1" applyBorder="1" applyFont="1">
      <alignment horizontal="left" readingOrder="0" shrinkToFit="0" vertical="center" wrapText="1"/>
    </xf>
    <xf borderId="4" fillId="3" fontId="7" numFmtId="0" xfId="0" applyAlignment="1" applyBorder="1" applyFont="1">
      <alignment horizontal="left" readingOrder="0" shrinkToFit="0" vertical="center" wrapText="0"/>
    </xf>
    <xf borderId="4" fillId="3" fontId="6" numFmtId="0" xfId="0" applyAlignment="1" applyBorder="1" applyFont="1">
      <alignment horizontal="left" shrinkToFit="0" vertical="center" wrapText="1"/>
    </xf>
    <xf borderId="4" fillId="4" fontId="8" numFmtId="0" xfId="0" applyAlignment="1" applyBorder="1" applyFont="1">
      <alignment horizontal="left" readingOrder="0" shrinkToFit="0" vertical="center" wrapText="0"/>
    </xf>
    <xf borderId="4" fillId="3" fontId="6" numFmtId="0" xfId="0" applyAlignment="1" applyBorder="1" applyFont="1">
      <alignment horizontal="left" shrinkToFit="0" vertical="center" wrapText="1"/>
    </xf>
    <xf borderId="4" fillId="4" fontId="9" numFmtId="0" xfId="0" applyAlignment="1" applyBorder="1" applyFont="1">
      <alignment horizontal="left" readingOrder="0" shrinkToFit="0" vertical="center" wrapText="0"/>
    </xf>
    <xf borderId="4" fillId="3" fontId="0" numFmtId="0" xfId="0" applyAlignment="1" applyBorder="1" applyFont="1">
      <alignment horizontal="left" shrinkToFit="0" vertical="center" wrapText="1"/>
    </xf>
    <xf borderId="4" fillId="4" fontId="0" numFmtId="0" xfId="0" applyAlignment="1" applyBorder="1" applyFont="1">
      <alignment horizontal="left" shrinkToFit="0" vertical="center" wrapText="1"/>
    </xf>
    <xf borderId="4" fillId="3" fontId="0" numFmtId="0" xfId="0" applyAlignment="1" applyBorder="1" applyFont="1">
      <alignment horizontal="left" shrinkToFit="0" vertical="center" wrapText="1"/>
    </xf>
    <xf borderId="0" fillId="3" fontId="10" numFmtId="49" xfId="0" applyAlignment="1" applyFont="1" applyNumberFormat="1">
      <alignment vertical="bottom"/>
    </xf>
    <xf borderId="0" fillId="3" fontId="4" numFmtId="0" xfId="0" applyAlignment="1" applyFont="1">
      <alignment vertical="bottom"/>
    </xf>
    <xf borderId="0" fillId="3" fontId="4" numFmtId="49" xfId="0" applyAlignment="1" applyFont="1" applyNumberFormat="1">
      <alignment vertical="bottom"/>
    </xf>
    <xf borderId="0" fillId="3" fontId="4" numFmtId="0" xfId="0" applyAlignment="1" applyFont="1">
      <alignment shrinkToFit="0" vertical="bottom" wrapText="0"/>
    </xf>
    <xf borderId="0" fillId="3" fontId="4" numFmtId="0" xfId="0" applyFont="1"/>
    <xf borderId="0" fillId="0" fontId="4" numFmtId="0" xfId="0" applyAlignment="1" applyFont="1">
      <alignment vertical="bottom"/>
    </xf>
    <xf borderId="0" fillId="0" fontId="4" numFmtId="0" xfId="0" applyAlignment="1" applyFont="1">
      <alignment horizontal="center" vertical="bottom"/>
    </xf>
    <xf borderId="0" fillId="0" fontId="10" numFmtId="49" xfId="0" applyAlignment="1" applyFont="1" applyNumberFormat="1">
      <alignment vertical="bottom"/>
    </xf>
    <xf borderId="0" fillId="0" fontId="4" numFmtId="49" xfId="0" applyAlignment="1" applyFont="1" applyNumberFormat="1">
      <alignment vertical="bottom"/>
    </xf>
    <xf borderId="0" fillId="0" fontId="4" numFmtId="0" xfId="0" applyAlignment="1" applyFont="1">
      <alignment shrinkToFit="0" vertical="bottom" wrapText="0"/>
    </xf>
    <xf borderId="0" fillId="0" fontId="4" numFmtId="0" xfId="0" applyFont="1"/>
    <xf borderId="0" fillId="0" fontId="4" numFmtId="0" xfId="0" applyAlignment="1" applyFont="1">
      <alignment horizontal="center"/>
    </xf>
    <xf borderId="0" fillId="0" fontId="10" numFmtId="0" xfId="0" applyFont="1"/>
    <xf borderId="0" fillId="0" fontId="4" numFmtId="0" xfId="0" applyAlignment="1" applyFont="1">
      <alignment shrinkToFit="0" wrapText="0"/>
    </xf>
    <xf borderId="1" fillId="2" fontId="10" numFmtId="0" xfId="0" applyAlignment="1" applyBorder="1" applyFont="1">
      <alignment horizontal="center" readingOrder="0" shrinkToFit="0" vertical="center" wrapText="1"/>
    </xf>
    <xf borderId="1" fillId="2" fontId="10" numFmtId="165" xfId="0" applyAlignment="1" applyBorder="1" applyFont="1" applyNumberFormat="1">
      <alignment horizontal="center" readingOrder="0" shrinkToFit="0" vertical="center" wrapText="1"/>
    </xf>
    <xf borderId="1" fillId="2" fontId="10" numFmtId="49" xfId="0" applyAlignment="1" applyBorder="1" applyFont="1" applyNumberFormat="1">
      <alignment horizontal="center" readingOrder="0" shrinkToFit="0" vertical="center" wrapText="1"/>
    </xf>
    <xf borderId="1" fillId="2" fontId="11" numFmtId="0" xfId="0" applyAlignment="1" applyBorder="1" applyFont="1">
      <alignment horizontal="center" readingOrder="0" shrinkToFit="0" vertical="center" wrapText="1"/>
    </xf>
    <xf borderId="2" fillId="2" fontId="10" numFmtId="0" xfId="0" applyAlignment="1" applyBorder="1" applyFont="1">
      <alignment horizontal="center" readingOrder="0" shrinkToFit="0" vertical="center" wrapText="1"/>
    </xf>
    <xf borderId="1" fillId="2" fontId="10" numFmtId="0" xfId="0" applyAlignment="1" applyBorder="1" applyFont="1">
      <alignment readingOrder="0" shrinkToFit="0" vertical="center" wrapText="1"/>
    </xf>
    <xf borderId="4" fillId="3" fontId="10" numFmtId="0" xfId="0" applyAlignment="1" applyBorder="1" applyFont="1">
      <alignment horizontal="center" readingOrder="0" shrinkToFit="0" vertical="center" wrapText="1"/>
    </xf>
    <xf borderId="4" fillId="3" fontId="10" numFmtId="0" xfId="0" applyAlignment="1" applyBorder="1" applyFont="1">
      <alignment readingOrder="0" shrinkToFit="0" vertical="center" wrapText="1"/>
    </xf>
    <xf borderId="4" fillId="3" fontId="4" numFmtId="165" xfId="0" applyAlignment="1" applyBorder="1" applyFont="1" applyNumberFormat="1">
      <alignment readingOrder="0" shrinkToFit="0" vertical="center" wrapText="1"/>
    </xf>
    <xf borderId="4" fillId="3" fontId="12" numFmtId="49" xfId="0" applyAlignment="1" applyBorder="1" applyFont="1" applyNumberFormat="1">
      <alignment readingOrder="0" shrinkToFit="0" vertical="center" wrapText="1"/>
    </xf>
    <xf borderId="4" fillId="3" fontId="13" numFmtId="0" xfId="0" applyAlignment="1" applyBorder="1" applyFont="1">
      <alignment readingOrder="0" shrinkToFit="0" vertical="center" wrapText="1"/>
    </xf>
    <xf borderId="4" fillId="3" fontId="4" numFmtId="0" xfId="0" applyAlignment="1" applyBorder="1" applyFont="1">
      <alignment shrinkToFit="0" vertical="center" wrapText="1"/>
    </xf>
    <xf borderId="4" fillId="3" fontId="4" numFmtId="0" xfId="0" applyAlignment="1" applyBorder="1" applyFont="1">
      <alignment readingOrder="0" shrinkToFit="0" vertical="center" wrapText="1"/>
    </xf>
    <xf borderId="4" fillId="3" fontId="4" numFmtId="0" xfId="0" applyAlignment="1" applyBorder="1" applyFont="1">
      <alignment shrinkToFit="0" vertical="center" wrapText="1"/>
    </xf>
    <xf borderId="4" fillId="3" fontId="4" numFmtId="0" xfId="0" applyAlignment="1" applyBorder="1" applyFont="1">
      <alignment readingOrder="0" shrinkToFit="0" vertical="center" wrapText="1"/>
    </xf>
    <xf borderId="4" fillId="3" fontId="13" numFmtId="0" xfId="0" applyAlignment="1" applyBorder="1" applyFont="1">
      <alignment shrinkToFit="0" vertical="center" wrapText="1"/>
    </xf>
    <xf borderId="4" fillId="3" fontId="13" numFmtId="0" xfId="0" applyAlignment="1" applyBorder="1" applyFont="1">
      <alignment shrinkToFit="0" vertical="center" wrapText="1"/>
    </xf>
    <xf borderId="4" fillId="4" fontId="10" numFmtId="0" xfId="0" applyAlignment="1" applyBorder="1" applyFont="1">
      <alignment horizontal="center" readingOrder="0" shrinkToFit="0" vertical="center" wrapText="1"/>
    </xf>
    <xf borderId="4" fillId="4" fontId="10" numFmtId="0" xfId="0" applyAlignment="1" applyBorder="1" applyFont="1">
      <alignment readingOrder="0" shrinkToFit="0" vertical="center" wrapText="1"/>
    </xf>
    <xf borderId="4" fillId="4" fontId="4" numFmtId="165" xfId="0" applyAlignment="1" applyBorder="1" applyFont="1" applyNumberFormat="1">
      <alignment readingOrder="0" shrinkToFit="0" vertical="center" wrapText="1"/>
    </xf>
    <xf borderId="4" fillId="4" fontId="12" numFmtId="49" xfId="0" applyAlignment="1" applyBorder="1" applyFont="1" applyNumberFormat="1">
      <alignment readingOrder="0" shrinkToFit="0" vertical="center" wrapText="1"/>
    </xf>
    <xf borderId="4" fillId="4" fontId="13" numFmtId="0" xfId="0" applyAlignment="1" applyBorder="1" applyFont="1">
      <alignment readingOrder="0" shrinkToFit="0" vertical="center" wrapText="1"/>
    </xf>
    <xf borderId="4" fillId="4" fontId="4" numFmtId="0" xfId="0" applyAlignment="1" applyBorder="1" applyFont="1">
      <alignment shrinkToFit="0" vertical="center" wrapText="1"/>
    </xf>
    <xf borderId="4" fillId="4" fontId="4" numFmtId="0" xfId="0" applyAlignment="1" applyBorder="1" applyFont="1">
      <alignment readingOrder="0" shrinkToFit="0" vertical="center" wrapText="1"/>
    </xf>
    <xf borderId="4" fillId="4" fontId="4" numFmtId="0" xfId="0" applyAlignment="1" applyBorder="1" applyFont="1">
      <alignment shrinkToFit="0" vertical="center" wrapText="1"/>
    </xf>
    <xf borderId="4" fillId="4" fontId="4" numFmtId="0" xfId="0" applyAlignment="1" applyBorder="1" applyFont="1">
      <alignment readingOrder="0" shrinkToFit="0" vertical="center" wrapText="1"/>
    </xf>
    <xf borderId="4" fillId="4" fontId="13" numFmtId="0" xfId="0" applyAlignment="1" applyBorder="1" applyFont="1">
      <alignment readingOrder="0" shrinkToFit="0" vertical="center" wrapText="1"/>
    </xf>
    <xf borderId="0" fillId="4" fontId="4" numFmtId="0" xfId="0" applyFont="1"/>
    <xf borderId="4" fillId="4" fontId="14" numFmtId="0" xfId="0" applyAlignment="1" applyBorder="1" applyFont="1">
      <alignment readingOrder="0" shrinkToFit="0" vertical="center" wrapText="0"/>
    </xf>
    <xf borderId="4" fillId="4" fontId="13" numFmtId="0" xfId="0" applyAlignment="1" applyBorder="1" applyFont="1">
      <alignment shrinkToFit="0" vertical="center" wrapText="1"/>
    </xf>
    <xf borderId="4" fillId="4" fontId="13" numFmtId="0" xfId="0" applyAlignment="1" applyBorder="1" applyFont="1">
      <alignment readingOrder="0" shrinkToFit="0" vertical="center" wrapText="1"/>
    </xf>
    <xf borderId="4" fillId="4" fontId="13" numFmtId="0" xfId="0" applyAlignment="1" applyBorder="1" applyFont="1">
      <alignment shrinkToFit="0" vertical="center" wrapText="1"/>
    </xf>
    <xf borderId="4" fillId="3" fontId="13" numFmtId="0" xfId="0" applyAlignment="1" applyBorder="1" applyFont="1">
      <alignment readingOrder="0" shrinkToFit="0" vertical="center" wrapText="1"/>
    </xf>
    <xf borderId="4" fillId="3" fontId="13" numFmtId="0" xfId="0" applyAlignment="1" applyBorder="1" applyFont="1">
      <alignment readingOrder="0" shrinkToFit="0" vertical="center" wrapText="1"/>
    </xf>
    <xf borderId="4" fillId="5" fontId="10" numFmtId="0" xfId="0" applyAlignment="1" applyBorder="1" applyFill="1" applyFont="1">
      <alignment readingOrder="0" shrinkToFit="0" vertical="center" wrapText="1"/>
    </xf>
    <xf borderId="4" fillId="4" fontId="13" numFmtId="0" xfId="0" applyAlignment="1" applyBorder="1" applyFont="1">
      <alignment readingOrder="0" shrinkToFit="0" vertical="center" wrapText="0"/>
    </xf>
    <xf borderId="4" fillId="4" fontId="13" numFmtId="0" xfId="0" applyAlignment="1" applyBorder="1" applyFont="1">
      <alignment readingOrder="0" shrinkToFit="0" vertical="center" wrapText="1"/>
    </xf>
    <xf borderId="4" fillId="3" fontId="4" numFmtId="165" xfId="0" applyBorder="1" applyFont="1" applyNumberFormat="1"/>
    <xf borderId="4" fillId="3" fontId="4" numFmtId="0" xfId="0" applyAlignment="1" applyBorder="1" applyFont="1">
      <alignment vertical="top"/>
    </xf>
    <xf borderId="4" fillId="3" fontId="4" numFmtId="0" xfId="0" applyAlignment="1" applyBorder="1" applyFont="1">
      <alignment shrinkToFit="0" wrapText="1"/>
    </xf>
    <xf borderId="4" fillId="3" fontId="4" numFmtId="0" xfId="0" applyBorder="1" applyFont="1"/>
    <xf borderId="0" fillId="0" fontId="4" numFmtId="165" xfId="0" applyFont="1" applyNumberFormat="1"/>
    <xf borderId="0" fillId="0" fontId="4" numFmtId="0" xfId="0" applyAlignment="1" applyFont="1">
      <alignment vertical="top"/>
    </xf>
    <xf borderId="0" fillId="0" fontId="4" numFmtId="0" xfId="0" applyAlignment="1" applyFont="1">
      <alignment shrinkToFit="0" wrapText="1"/>
    </xf>
    <xf borderId="1" fillId="2" fontId="10" numFmtId="0" xfId="0" applyAlignment="1" applyBorder="1" applyFont="1">
      <alignment horizontal="left" readingOrder="0" shrinkToFit="0" vertical="center" wrapText="1"/>
    </xf>
    <xf borderId="1" fillId="2" fontId="10" numFmtId="165" xfId="0" applyAlignment="1" applyBorder="1" applyFont="1" applyNumberFormat="1">
      <alignment horizontal="left" readingOrder="0" shrinkToFit="0" vertical="center" wrapText="1"/>
    </xf>
    <xf borderId="1" fillId="2" fontId="10" numFmtId="49" xfId="0" applyAlignment="1" applyBorder="1" applyFont="1" applyNumberFormat="1">
      <alignment horizontal="left" readingOrder="0" shrinkToFit="0" vertical="center" wrapText="1"/>
    </xf>
    <xf borderId="1" fillId="2" fontId="11" numFmtId="0" xfId="0" applyAlignment="1" applyBorder="1" applyFont="1">
      <alignment horizontal="left" readingOrder="0" shrinkToFit="0" vertical="center" wrapText="1"/>
    </xf>
    <xf borderId="2" fillId="2" fontId="10"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4" fillId="3" fontId="10" numFmtId="0" xfId="0" applyAlignment="1" applyBorder="1" applyFont="1">
      <alignment horizontal="left" readingOrder="0" shrinkToFit="0" vertical="center" wrapText="1"/>
    </xf>
    <xf borderId="4" fillId="4" fontId="10" numFmtId="0" xfId="0" applyAlignment="1" applyBorder="1" applyFont="1">
      <alignment horizontal="left" readingOrder="0" shrinkToFit="0" vertical="center" wrapText="1"/>
    </xf>
    <xf borderId="4" fillId="4" fontId="4" numFmtId="165" xfId="0" applyAlignment="1" applyBorder="1" applyFont="1" applyNumberFormat="1">
      <alignment horizontal="left" readingOrder="0" shrinkToFit="0" vertical="center" wrapText="1"/>
    </xf>
    <xf borderId="4" fillId="4" fontId="12" numFmtId="49" xfId="0" applyAlignment="1" applyBorder="1" applyFont="1" applyNumberFormat="1">
      <alignment horizontal="left" readingOrder="0" shrinkToFit="0" vertical="center" wrapText="1"/>
    </xf>
    <xf borderId="4" fillId="4" fontId="13" numFmtId="0" xfId="0" applyAlignment="1" applyBorder="1" applyFont="1">
      <alignment horizontal="left" readingOrder="0" shrinkToFit="0" vertical="center" wrapText="1"/>
    </xf>
    <xf borderId="4" fillId="4" fontId="4" numFmtId="0" xfId="0" applyAlignment="1" applyBorder="1" applyFont="1">
      <alignment horizontal="left" readingOrder="0" shrinkToFit="0" vertical="center" wrapText="1"/>
    </xf>
    <xf borderId="4" fillId="4" fontId="4" numFmtId="0" xfId="0" applyAlignment="1" applyBorder="1" applyFont="1">
      <alignment horizontal="left" shrinkToFit="0" vertical="center" wrapText="1"/>
    </xf>
    <xf borderId="4" fillId="3" fontId="4" numFmtId="165" xfId="0" applyAlignment="1" applyBorder="1" applyFont="1" applyNumberFormat="1">
      <alignment horizontal="left" readingOrder="0" shrinkToFit="0" vertical="center" wrapText="1"/>
    </xf>
    <xf borderId="4" fillId="3" fontId="12" numFmtId="49" xfId="0" applyAlignment="1" applyBorder="1" applyFont="1" applyNumberFormat="1">
      <alignment horizontal="left" readingOrder="0" shrinkToFit="0" vertical="center" wrapText="1"/>
    </xf>
    <xf borderId="4" fillId="3" fontId="13" numFmtId="0" xfId="0" applyAlignment="1" applyBorder="1" applyFont="1">
      <alignment horizontal="left" readingOrder="0" shrinkToFit="0" vertical="center" wrapText="1"/>
    </xf>
    <xf borderId="4" fillId="3" fontId="4" numFmtId="0" xfId="0" applyAlignment="1" applyBorder="1" applyFont="1">
      <alignment horizontal="left" readingOrder="0" shrinkToFit="0" vertical="center" wrapText="1"/>
    </xf>
    <xf borderId="4" fillId="3" fontId="13" numFmtId="0" xfId="0" applyAlignment="1" applyBorder="1" applyFont="1">
      <alignment horizontal="left" readingOrder="0" shrinkToFit="0" vertical="center" wrapText="1"/>
    </xf>
    <xf borderId="4" fillId="3" fontId="4" numFmtId="0" xfId="0" applyAlignment="1" applyBorder="1" applyFont="1">
      <alignment horizontal="left" shrinkToFit="0" vertical="center" wrapText="1"/>
    </xf>
    <xf borderId="4" fillId="3" fontId="13" numFmtId="0" xfId="0" applyAlignment="1" applyBorder="1" applyFont="1">
      <alignment horizontal="left" shrinkToFit="0" vertical="center" wrapText="1"/>
    </xf>
    <xf borderId="4" fillId="4" fontId="13" numFmtId="0" xfId="0" applyAlignment="1" applyBorder="1" applyFont="1">
      <alignment horizontal="left" readingOrder="0" shrinkToFit="0" vertical="center" wrapText="1"/>
    </xf>
    <xf borderId="4" fillId="3" fontId="15" numFmtId="0" xfId="0" applyAlignment="1" applyBorder="1" applyFont="1">
      <alignment horizontal="left" readingOrder="0" shrinkToFit="0" vertical="center" wrapText="1"/>
    </xf>
    <xf borderId="4" fillId="3" fontId="4" numFmtId="0" xfId="0" applyAlignment="1" applyBorder="1" applyFont="1">
      <alignment horizontal="left" readingOrder="0" shrinkToFit="0" vertical="center" wrapText="1"/>
    </xf>
    <xf borderId="4" fillId="3" fontId="16" numFmtId="0" xfId="0" applyAlignment="1" applyBorder="1" applyFont="1">
      <alignment horizontal="left" readingOrder="0" shrinkToFit="0" vertical="center" wrapText="1"/>
    </xf>
    <xf borderId="4" fillId="4" fontId="13" numFmtId="0" xfId="0" applyAlignment="1" applyBorder="1" applyFont="1">
      <alignment horizontal="left" shrinkToFit="0" vertical="center" wrapText="1"/>
    </xf>
    <xf borderId="4" fillId="4" fontId="4" numFmtId="0" xfId="0" applyAlignment="1" applyBorder="1" applyFont="1">
      <alignment horizontal="left" readingOrder="0" shrinkToFit="0" vertical="center" wrapText="1"/>
    </xf>
    <xf borderId="4" fillId="4" fontId="17" numFmtId="0" xfId="0" applyAlignment="1" applyBorder="1" applyFont="1">
      <alignment horizontal="left" readingOrder="0" shrinkToFit="0" vertical="center" wrapText="1"/>
    </xf>
    <xf borderId="4" fillId="3" fontId="13" numFmtId="0" xfId="0" applyAlignment="1" applyBorder="1" applyFont="1">
      <alignment horizontal="left" readingOrder="0" shrinkToFit="0" vertical="center" wrapText="1"/>
    </xf>
    <xf borderId="4" fillId="4" fontId="18" numFmtId="0" xfId="0" applyAlignment="1" applyBorder="1" applyFont="1">
      <alignment horizontal="left" readingOrder="0" shrinkToFit="0" vertical="center" wrapText="1"/>
    </xf>
    <xf borderId="4" fillId="3" fontId="19" numFmtId="0" xfId="0" applyAlignment="1" applyBorder="1" applyFont="1">
      <alignment horizontal="left" readingOrder="0" shrinkToFit="0" vertical="center" wrapText="1"/>
    </xf>
    <xf borderId="0" fillId="3" fontId="4" numFmtId="0" xfId="0" applyAlignment="1" applyFont="1">
      <alignment horizontal="center" shrinkToFit="0" vertical="center" wrapText="1"/>
    </xf>
    <xf borderId="0" fillId="3" fontId="4" numFmtId="0" xfId="0" applyAlignment="1" applyFont="1">
      <alignment horizontal="left" shrinkToFit="0" vertical="center" wrapText="1"/>
    </xf>
    <xf borderId="0" fillId="0" fontId="4" numFmtId="0" xfId="0" applyAlignment="1" applyFont="1">
      <alignment horizontal="center" shrinkToFit="0" vertical="center" wrapText="1"/>
    </xf>
    <xf borderId="4" fillId="0" fontId="4" numFmtId="0" xfId="0" applyBorder="1" applyFont="1"/>
    <xf borderId="4" fillId="4" fontId="4" numFmtId="164" xfId="0" applyAlignment="1" applyBorder="1" applyFont="1" applyNumberFormat="1">
      <alignment readingOrder="0" shrinkToFit="0" vertical="center" wrapText="1"/>
    </xf>
    <xf borderId="4" fillId="4" fontId="13" numFmtId="49" xfId="0" applyAlignment="1" applyBorder="1" applyFont="1" applyNumberFormat="1">
      <alignment readingOrder="0" shrinkToFit="0" vertical="center" wrapText="1"/>
    </xf>
    <xf borderId="4" fillId="4" fontId="12" numFmtId="0" xfId="0" applyAlignment="1" applyBorder="1" applyFont="1">
      <alignment shrinkToFit="0" vertical="center" wrapText="1"/>
    </xf>
    <xf borderId="4" fillId="4" fontId="13" numFmtId="49" xfId="0" applyAlignment="1" applyBorder="1" applyFont="1" applyNumberFormat="1">
      <alignment readingOrder="0" shrinkToFit="0" vertical="center" wrapText="1"/>
    </xf>
    <xf borderId="4" fillId="3" fontId="4" numFmtId="164" xfId="0" applyAlignment="1" applyBorder="1" applyFont="1" applyNumberFormat="1">
      <alignment readingOrder="0" shrinkToFit="0" vertical="center" wrapText="1"/>
    </xf>
    <xf borderId="4" fillId="3" fontId="20" numFmtId="49" xfId="0" applyAlignment="1" applyBorder="1" applyFont="1" applyNumberFormat="1">
      <alignment readingOrder="0" shrinkToFit="0" vertical="center" wrapText="1"/>
    </xf>
    <xf borderId="4" fillId="3" fontId="12" numFmtId="0" xfId="0" applyAlignment="1" applyBorder="1" applyFont="1">
      <alignment shrinkToFit="0" vertical="center" wrapText="1"/>
    </xf>
    <xf borderId="4" fillId="3" fontId="13" numFmtId="49" xfId="0" applyAlignment="1" applyBorder="1" applyFont="1" applyNumberFormat="1">
      <alignment readingOrder="0" shrinkToFit="0" vertical="center" wrapText="1"/>
    </xf>
    <xf borderId="4" fillId="3" fontId="12" numFmtId="0" xfId="0" applyAlignment="1" applyBorder="1" applyFont="1">
      <alignment readingOrder="0" shrinkToFit="0" vertical="center" wrapText="1"/>
    </xf>
    <xf borderId="4" fillId="4" fontId="21" numFmtId="49" xfId="0" applyAlignment="1" applyBorder="1" applyFont="1" applyNumberFormat="1">
      <alignment readingOrder="0" shrinkToFit="0" vertical="center" wrapText="1"/>
    </xf>
    <xf borderId="4" fillId="4" fontId="12" numFmtId="0" xfId="0" applyAlignment="1" applyBorder="1" applyFont="1">
      <alignment readingOrder="0" shrinkToFit="0" vertical="center" wrapText="1"/>
    </xf>
    <xf borderId="4" fillId="4" fontId="22" numFmtId="49" xfId="0" applyAlignment="1" applyBorder="1" applyFont="1" applyNumberFormat="1">
      <alignment readingOrder="0" shrinkToFit="0" vertical="center" wrapText="1"/>
    </xf>
    <xf borderId="4" fillId="3" fontId="13" numFmtId="49" xfId="0" applyAlignment="1" applyBorder="1" applyFont="1" applyNumberFormat="1">
      <alignment readingOrder="0" shrinkToFit="0" vertical="center" wrapText="1"/>
    </xf>
    <xf borderId="4" fillId="3" fontId="4" numFmtId="0" xfId="0" applyAlignment="1" applyBorder="1" applyFont="1">
      <alignment readingOrder="0" shrinkToFit="0" vertical="top" wrapText="1"/>
    </xf>
    <xf borderId="4" fillId="4" fontId="13" numFmtId="49" xfId="0" applyAlignment="1" applyBorder="1" applyFont="1" applyNumberFormat="1">
      <alignment readingOrder="0" shrinkToFit="0" vertical="center" wrapText="1"/>
    </xf>
    <xf borderId="4" fillId="3" fontId="23" numFmtId="49" xfId="0" applyAlignment="1" applyBorder="1" applyFont="1" applyNumberFormat="1">
      <alignment readingOrder="0" shrinkToFit="0" vertical="center" wrapText="1"/>
    </xf>
    <xf borderId="4" fillId="3" fontId="24" numFmtId="49" xfId="0" applyAlignment="1" applyBorder="1" applyFont="1" applyNumberFormat="1">
      <alignment readingOrder="0" shrinkToFit="0" vertical="center" wrapText="1"/>
    </xf>
    <xf borderId="4" fillId="3" fontId="25" numFmtId="0" xfId="0" applyAlignment="1" applyBorder="1" applyFont="1">
      <alignment readingOrder="0" shrinkToFit="0" vertical="center" wrapText="1"/>
    </xf>
    <xf borderId="4" fillId="4" fontId="26" numFmtId="0" xfId="0" applyAlignment="1" applyBorder="1" applyFont="1">
      <alignment readingOrder="0" shrinkToFit="0" vertical="center" wrapText="1"/>
    </xf>
    <xf borderId="4" fillId="4" fontId="27" numFmtId="49" xfId="0" applyAlignment="1" applyBorder="1" applyFont="1" applyNumberFormat="1">
      <alignment readingOrder="0" shrinkToFit="0" vertical="center" wrapText="0"/>
    </xf>
    <xf borderId="4" fillId="4" fontId="4" numFmtId="0" xfId="0" applyBorder="1" applyFont="1"/>
    <xf borderId="1" fillId="2" fontId="10" numFmtId="0" xfId="0" applyAlignment="1" applyBorder="1" applyFont="1">
      <alignment horizontal="center" readingOrder="0" shrinkToFit="0" vertical="top" wrapText="1"/>
    </xf>
    <xf borderId="1" fillId="2" fontId="10" numFmtId="165" xfId="0" applyAlignment="1" applyBorder="1" applyFont="1" applyNumberFormat="1">
      <alignment horizontal="center" readingOrder="0" shrinkToFit="0" vertical="top" wrapText="1"/>
    </xf>
    <xf borderId="1" fillId="2" fontId="10" numFmtId="49" xfId="0" applyAlignment="1" applyBorder="1" applyFont="1" applyNumberFormat="1">
      <alignment horizontal="center" readingOrder="0" shrinkToFit="0" vertical="top" wrapText="1"/>
    </xf>
    <xf borderId="1" fillId="2" fontId="11" numFmtId="0" xfId="0" applyAlignment="1" applyBorder="1" applyFont="1">
      <alignment horizontal="center" readingOrder="0" shrinkToFit="0" vertical="top" wrapText="1"/>
    </xf>
    <xf borderId="2" fillId="2" fontId="10" numFmtId="0" xfId="0" applyAlignment="1" applyBorder="1" applyFont="1">
      <alignment horizontal="center" readingOrder="0" shrinkToFit="0" vertical="top" wrapText="1"/>
    </xf>
    <xf borderId="1" fillId="2" fontId="10" numFmtId="0" xfId="0" applyAlignment="1" applyBorder="1" applyFont="1">
      <alignment readingOrder="0" shrinkToFit="0" vertical="top" wrapText="1"/>
    </xf>
    <xf borderId="4" fillId="3" fontId="10" numFmtId="0" xfId="0" applyAlignment="1" applyBorder="1" applyFont="1">
      <alignment horizontal="center" readingOrder="0" shrinkToFit="0" vertical="top" wrapText="1"/>
    </xf>
    <xf borderId="4" fillId="3" fontId="10" numFmtId="0" xfId="0" applyAlignment="1" applyBorder="1" applyFont="1">
      <alignment readingOrder="0" shrinkToFit="0" vertical="top" wrapText="1"/>
    </xf>
    <xf borderId="4" fillId="3" fontId="4" numFmtId="164" xfId="0" applyAlignment="1" applyBorder="1" applyFont="1" applyNumberFormat="1">
      <alignment readingOrder="0" shrinkToFit="0" vertical="top" wrapText="1"/>
    </xf>
    <xf borderId="4" fillId="3" fontId="13" numFmtId="0" xfId="0" applyAlignment="1" applyBorder="1" applyFont="1">
      <alignment readingOrder="0" shrinkToFit="0" vertical="top" wrapText="1"/>
    </xf>
    <xf borderId="4" fillId="3" fontId="13" numFmtId="0" xfId="0" applyAlignment="1" applyBorder="1" applyFont="1">
      <alignment shrinkToFit="0" vertical="top" wrapText="1"/>
    </xf>
    <xf borderId="4" fillId="3" fontId="12" numFmtId="0" xfId="0" applyAlignment="1" applyBorder="1" applyFont="1">
      <alignment shrinkToFit="0" vertical="top" wrapText="1"/>
    </xf>
    <xf borderId="4" fillId="3" fontId="4" numFmtId="0" xfId="0" applyAlignment="1" applyBorder="1" applyFont="1">
      <alignment shrinkToFit="0" vertical="top" wrapText="1"/>
    </xf>
    <xf borderId="4" fillId="4" fontId="10" numFmtId="0" xfId="0" applyAlignment="1" applyBorder="1" applyFont="1">
      <alignment horizontal="center" readingOrder="0" shrinkToFit="0" vertical="top" wrapText="1"/>
    </xf>
    <xf borderId="4" fillId="4" fontId="10" numFmtId="0" xfId="0" applyAlignment="1" applyBorder="1" applyFont="1">
      <alignment readingOrder="0" shrinkToFit="0" vertical="top" wrapText="1"/>
    </xf>
    <xf borderId="4" fillId="4" fontId="4" numFmtId="164" xfId="0" applyAlignment="1" applyBorder="1" applyFont="1" applyNumberFormat="1">
      <alignment readingOrder="0" shrinkToFit="0" vertical="top" wrapText="1"/>
    </xf>
    <xf borderId="4" fillId="4" fontId="4" numFmtId="0" xfId="0" applyAlignment="1" applyBorder="1" applyFont="1">
      <alignment readingOrder="0" shrinkToFit="0" vertical="top" wrapText="1"/>
    </xf>
    <xf borderId="4" fillId="4" fontId="13" numFmtId="0" xfId="0" applyAlignment="1" applyBorder="1" applyFont="1">
      <alignment readingOrder="0" shrinkToFit="0" vertical="top" wrapText="1"/>
    </xf>
    <xf borderId="4" fillId="4" fontId="4" numFmtId="0" xfId="0" applyAlignment="1" applyBorder="1" applyFont="1">
      <alignment readingOrder="0" shrinkToFit="0" vertical="top" wrapText="1"/>
    </xf>
    <xf borderId="4" fillId="4" fontId="4" numFmtId="0" xfId="0" applyAlignment="1" applyBorder="1" applyFont="1">
      <alignment shrinkToFit="0" vertical="top" wrapText="1"/>
    </xf>
    <xf borderId="4" fillId="4" fontId="13" numFmtId="0" xfId="0" applyAlignment="1" applyBorder="1" applyFont="1">
      <alignment shrinkToFit="0" vertical="top" wrapText="1"/>
    </xf>
    <xf borderId="4" fillId="4" fontId="12" numFmtId="0" xfId="0" applyAlignment="1" applyBorder="1" applyFont="1">
      <alignment shrinkToFit="0" vertical="top" wrapText="1"/>
    </xf>
    <xf borderId="4" fillId="3" fontId="28" numFmtId="49" xfId="0" applyAlignment="1" applyBorder="1" applyFont="1" applyNumberFormat="1">
      <alignment readingOrder="0" shrinkToFit="0" vertical="top" wrapText="1"/>
    </xf>
    <xf borderId="4" fillId="3" fontId="13" numFmtId="0" xfId="0" applyAlignment="1" applyBorder="1" applyFont="1">
      <alignment readingOrder="0" shrinkToFit="0" vertical="top" wrapText="1"/>
    </xf>
    <xf borderId="4" fillId="3" fontId="12" numFmtId="0" xfId="0" applyAlignment="1" applyBorder="1" applyFont="1">
      <alignment readingOrder="0" shrinkToFit="0" vertical="top" wrapText="1"/>
    </xf>
    <xf borderId="4" fillId="3" fontId="4" numFmtId="0" xfId="0" applyAlignment="1" applyBorder="1" applyFont="1">
      <alignment readingOrder="0" shrinkToFit="0" vertical="top" wrapText="1"/>
    </xf>
    <xf borderId="1" fillId="3" fontId="10" numFmtId="0" xfId="0" applyAlignment="1" applyBorder="1" applyFont="1">
      <alignment horizontal="center" readingOrder="0" shrinkToFit="0" vertical="top" wrapText="1"/>
    </xf>
    <xf borderId="1" fillId="3" fontId="4" numFmtId="164" xfId="0" applyAlignment="1" applyBorder="1" applyFont="1" applyNumberFormat="1">
      <alignment readingOrder="0" shrinkToFit="0" vertical="top" wrapText="1"/>
    </xf>
    <xf borderId="1" fillId="3" fontId="4" numFmtId="0" xfId="0" applyAlignment="1" applyBorder="1" applyFont="1">
      <alignment readingOrder="0" shrinkToFit="0" vertical="top" wrapText="1"/>
    </xf>
    <xf borderId="1" fillId="3" fontId="29" numFmtId="49" xfId="0" applyAlignment="1" applyBorder="1" applyFont="1" applyNumberFormat="1">
      <alignment readingOrder="0" shrinkToFit="0" vertical="top" wrapText="1"/>
    </xf>
    <xf borderId="1" fillId="3" fontId="13" numFmtId="0" xfId="0" applyAlignment="1" applyBorder="1" applyFont="1">
      <alignment readingOrder="0" shrinkToFit="0" vertical="top" wrapText="1"/>
    </xf>
    <xf borderId="1" fillId="3" fontId="12" numFmtId="0" xfId="0" applyAlignment="1" applyBorder="1" applyFont="1">
      <alignment readingOrder="0" shrinkToFit="0" vertical="top" wrapText="1"/>
    </xf>
    <xf borderId="1" fillId="3" fontId="4" numFmtId="0" xfId="0" applyAlignment="1" applyBorder="1" applyFont="1">
      <alignment shrinkToFit="0" vertical="top" wrapText="1"/>
    </xf>
    <xf borderId="1" fillId="3" fontId="4" numFmtId="0" xfId="0" applyAlignment="1" applyBorder="1" applyFont="1">
      <alignment shrinkToFit="0" vertical="top" wrapText="1"/>
    </xf>
    <xf borderId="3" fillId="3" fontId="4" numFmtId="0" xfId="0" applyAlignment="1" applyBorder="1" applyFont="1">
      <alignment shrinkToFit="0" vertical="top" wrapText="1"/>
    </xf>
    <xf borderId="4" fillId="3" fontId="13" numFmtId="49" xfId="0" applyAlignment="1" applyBorder="1" applyFont="1" applyNumberFormat="1">
      <alignment readingOrder="0" shrinkToFit="0" vertical="top" wrapText="1"/>
    </xf>
    <xf borderId="4" fillId="3" fontId="13" numFmtId="0" xfId="0" applyAlignment="1" applyBorder="1" applyFont="1">
      <alignment shrinkToFit="0" vertical="top" wrapText="1"/>
    </xf>
    <xf borderId="4" fillId="3" fontId="12" numFmtId="0" xfId="0" applyAlignment="1" applyBorder="1" applyFont="1">
      <alignment shrinkToFit="0" vertical="top" wrapText="1"/>
    </xf>
    <xf borderId="4" fillId="3" fontId="4" numFmtId="0" xfId="0" applyAlignment="1" applyBorder="1" applyFont="1">
      <alignment shrinkToFit="0" vertical="top" wrapText="1"/>
    </xf>
    <xf borderId="3" fillId="3" fontId="4" numFmtId="0" xfId="0" applyAlignment="1" applyBorder="1" applyFont="1">
      <alignment readingOrder="0" shrinkToFit="0" vertical="top" wrapText="1"/>
    </xf>
    <xf borderId="4" fillId="3" fontId="13" numFmtId="49" xfId="0" applyAlignment="1" applyBorder="1" applyFont="1" applyNumberFormat="1">
      <alignment readingOrder="0" shrinkToFit="0" vertical="top" wrapText="1"/>
    </xf>
    <xf borderId="4" fillId="4" fontId="12" numFmtId="0" xfId="0" applyAlignment="1" applyBorder="1" applyFont="1">
      <alignment readingOrder="0" shrinkToFit="0" vertical="top" wrapText="1"/>
    </xf>
    <xf borderId="1" fillId="4" fontId="4" numFmtId="0" xfId="0" applyAlignment="1" applyBorder="1" applyFont="1">
      <alignment readingOrder="0" shrinkToFit="0" vertical="top" wrapText="1"/>
    </xf>
    <xf borderId="3" fillId="4" fontId="4" numFmtId="0" xfId="0" applyAlignment="1" applyBorder="1" applyFont="1">
      <alignment shrinkToFit="0" vertical="top" wrapText="1"/>
    </xf>
    <xf borderId="4" fillId="4" fontId="30" numFmtId="0" xfId="0" applyAlignment="1" applyBorder="1" applyFont="1">
      <alignment readingOrder="0" shrinkToFit="0" vertical="top" wrapText="1"/>
    </xf>
    <xf borderId="3" fillId="4" fontId="4" numFmtId="0" xfId="0" applyAlignment="1" applyBorder="1" applyFont="1">
      <alignment readingOrder="0" shrinkToFit="0" vertical="top" wrapText="1"/>
    </xf>
    <xf borderId="4" fillId="4" fontId="31" numFmtId="0" xfId="0" applyAlignment="1" applyBorder="1" applyFont="1">
      <alignment readingOrder="0" shrinkToFit="0" vertical="top" wrapText="1"/>
    </xf>
    <xf borderId="4" fillId="4" fontId="13" numFmtId="0" xfId="0" applyAlignment="1" applyBorder="1" applyFont="1">
      <alignment readingOrder="0" shrinkToFit="0" vertical="top" wrapText="1"/>
    </xf>
    <xf borderId="4" fillId="4" fontId="12" numFmtId="0" xfId="0" applyAlignment="1" applyBorder="1" applyFont="1">
      <alignment readingOrder="0" shrinkToFit="0" vertical="top" wrapText="1"/>
    </xf>
    <xf borderId="4" fillId="4" fontId="13" numFmtId="0" xfId="0" applyAlignment="1" applyBorder="1" applyFont="1">
      <alignment readingOrder="0" shrinkToFit="0" vertical="top" wrapText="1"/>
    </xf>
    <xf borderId="4" fillId="4" fontId="4" numFmtId="0" xfId="0" applyAlignment="1" applyBorder="1" applyFont="1">
      <alignment shrinkToFit="0" vertical="top" wrapText="1"/>
    </xf>
    <xf borderId="4" fillId="4" fontId="13" numFmtId="0" xfId="0" applyAlignment="1" applyBorder="1" applyFont="1">
      <alignment readingOrder="0" shrinkToFit="0" vertical="top" wrapText="1"/>
    </xf>
    <xf borderId="4" fillId="4" fontId="13" numFmtId="0" xfId="0" applyAlignment="1" applyBorder="1" applyFont="1">
      <alignment shrinkToFit="0" vertical="top" wrapText="1"/>
    </xf>
    <xf borderId="4" fillId="4" fontId="12" numFmtId="0" xfId="0" applyAlignment="1" applyBorder="1" applyFont="1">
      <alignment shrinkToFit="0" vertical="top" wrapText="1"/>
    </xf>
    <xf borderId="4" fillId="4" fontId="13" numFmtId="49" xfId="0" applyAlignment="1" applyBorder="1" applyFont="1" applyNumberFormat="1">
      <alignment readingOrder="0" shrinkToFit="0" vertical="top" wrapText="1"/>
    </xf>
    <xf borderId="4" fillId="4" fontId="13" numFmtId="49" xfId="0" applyAlignment="1" applyBorder="1" applyFont="1" applyNumberFormat="1">
      <alignment readingOrder="0" shrinkToFit="0" vertical="top" wrapText="1"/>
    </xf>
    <xf borderId="4" fillId="3" fontId="13" numFmtId="49" xfId="0" applyAlignment="1" applyBorder="1" applyFont="1" applyNumberFormat="1">
      <alignment readingOrder="0" shrinkToFit="0" vertical="top" wrapText="1"/>
    </xf>
    <xf borderId="4" fillId="3" fontId="12" numFmtId="0" xfId="0" applyAlignment="1" applyBorder="1" applyFont="1">
      <alignment readingOrder="0" shrinkToFit="0" vertical="top" wrapText="1"/>
    </xf>
    <xf borderId="1" fillId="4" fontId="4" numFmtId="164" xfId="0" applyAlignment="1" applyBorder="1" applyFont="1" applyNumberFormat="1">
      <alignment readingOrder="0" shrinkToFit="0" vertical="top" wrapText="1"/>
    </xf>
    <xf borderId="4" fillId="4" fontId="13" numFmtId="49" xfId="0" applyAlignment="1" applyBorder="1" applyFont="1" applyNumberFormat="1">
      <alignment readingOrder="0" shrinkToFit="0" vertical="top" wrapText="1"/>
    </xf>
    <xf borderId="4" fillId="3" fontId="13" numFmtId="0" xfId="0" applyAlignment="1" applyBorder="1" applyFont="1">
      <alignment readingOrder="0" shrinkToFit="0" vertical="top" wrapText="1"/>
    </xf>
    <xf borderId="4" fillId="3" fontId="32" numFmtId="0" xfId="0" applyAlignment="1" applyBorder="1" applyFont="1">
      <alignment readingOrder="0" shrinkToFit="0" vertical="top" wrapText="1"/>
    </xf>
    <xf borderId="4" fillId="3" fontId="33" numFmtId="0" xfId="0" applyAlignment="1" applyBorder="1" applyFont="1">
      <alignment readingOrder="0" shrinkToFit="0" vertical="top" wrapText="1"/>
    </xf>
    <xf borderId="4" fillId="3" fontId="13" numFmtId="0" xfId="0" applyBorder="1" applyFont="1"/>
    <xf borderId="4" fillId="3" fontId="12" numFmtId="0" xfId="0" applyBorder="1" applyFont="1"/>
    <xf borderId="0" fillId="0" fontId="13" numFmtId="0" xfId="0" applyFont="1"/>
    <xf borderId="0" fillId="0" fontId="12" numFmtId="0" xfId="0" applyFont="1"/>
    <xf borderId="4" fillId="6" fontId="10" numFmtId="0" xfId="0" applyAlignment="1" applyBorder="1" applyFill="1" applyFont="1">
      <alignment readingOrder="0"/>
    </xf>
    <xf borderId="4" fillId="6" fontId="10" numFmtId="0" xfId="0" applyAlignment="1" applyBorder="1" applyFont="1">
      <alignment readingOrder="0" shrinkToFit="0" wrapText="1"/>
    </xf>
    <xf borderId="0" fillId="3" fontId="4" numFmtId="0" xfId="0" applyAlignment="1" applyFont="1">
      <alignment readingOrder="0" vertical="top"/>
    </xf>
    <xf borderId="0" fillId="3" fontId="4" numFmtId="0" xfId="0" applyAlignment="1" applyFont="1">
      <alignment readingOrder="0"/>
    </xf>
    <xf borderId="0" fillId="3" fontId="4" numFmtId="0" xfId="0" applyAlignment="1" applyFont="1">
      <alignment shrinkToFit="0" wrapText="1"/>
    </xf>
    <xf borderId="0" fillId="3" fontId="34" numFmtId="0" xfId="0" applyFont="1"/>
    <xf borderId="4" fillId="3" fontId="10" numFmtId="0" xfId="0" applyAlignment="1" applyBorder="1" applyFont="1">
      <alignment readingOrder="0"/>
    </xf>
    <xf borderId="4" fillId="3" fontId="4" numFmtId="0" xfId="0" applyAlignment="1" applyBorder="1" applyFont="1">
      <alignment readingOrder="0"/>
    </xf>
    <xf borderId="0" fillId="4" fontId="4" numFmtId="0" xfId="0" applyAlignment="1" applyFont="1">
      <alignment readingOrder="0"/>
    </xf>
    <xf borderId="0" fillId="4" fontId="4" numFmtId="0" xfId="0" applyAlignment="1" applyFont="1">
      <alignment shrinkToFit="0" wrapText="1"/>
    </xf>
    <xf borderId="0" fillId="4" fontId="35" numFmtId="0" xfId="0" applyFont="1"/>
    <xf borderId="4" fillId="3" fontId="10" numFmtId="0" xfId="0" applyAlignment="1" applyBorder="1" applyFont="1">
      <alignment readingOrder="0"/>
    </xf>
    <xf borderId="0" fillId="4" fontId="4" numFmtId="0" xfId="0" applyAlignment="1" applyFont="1">
      <alignment readingOrder="0" vertical="top"/>
    </xf>
    <xf borderId="0" fillId="4"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Issues by Categories</a:t>
            </a:r>
          </a:p>
        </c:rich>
      </c:tx>
      <c:overlay val="0"/>
    </c:title>
    <c:view3D>
      <c:rotX val="50"/>
      <c:perspective val="0"/>
    </c:view3D>
    <c:plotArea>
      <c:layout/>
      <c:pie3DChart>
        <c:varyColors val="1"/>
        <c:ser>
          <c:idx val="0"/>
          <c:order val="0"/>
          <c:tx>
            <c:strRef>
              <c:f>'Summarize Weekly to 10-06-2020'!$L$1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'Summarize Weekly to 10-06-2020'!$K$2:$K$7</c:f>
            </c:strRef>
          </c:cat>
          <c:val>
            <c:numRef>
              <c:f>'Summarize Weekly to 10-06-2020'!$L$2:$L$7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Arial"/>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OverAll Ranking Summary</a:t>
            </a:r>
          </a:p>
        </c:rich>
      </c:tx>
      <c:overlay val="0"/>
    </c:title>
    <c:plotArea>
      <c:layout/>
      <c:pieChart>
        <c:varyColors val="1"/>
        <c:ser>
          <c:idx val="0"/>
          <c:order val="0"/>
          <c:tx>
            <c:strRef>
              <c:f>'Summarize Weekly to 10-06-2020'!$O$1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'Summarize Weekly to 10-06-2020'!$N$2:$N$6</c:f>
            </c:strRef>
          </c:cat>
          <c:val>
            <c:numRef>
              <c:f>'Summarize Weekly to 10-06-2020'!$O$2:$O$6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Arial"/>
            </a:defRPr>
          </a:pPr>
        </a:p>
      </c:txPr>
    </c:legend>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7</xdr:row>
      <xdr:rowOff>0</xdr:rowOff>
    </xdr:from>
    <xdr:ext cx="3810000" cy="25717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0</xdr:colOff>
      <xdr:row>7</xdr:row>
      <xdr:rowOff>0</xdr:rowOff>
    </xdr:from>
    <xdr:ext cx="3810000" cy="257175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content.xx.fbcdn.net/v/t1.15752-9/100835124_3228019663885263_8091084130663530496_n.jpg?_nc_cat=106&amp;_nc_sid=b96e70&amp;_nc_ohc=gkru8GP-G10AX_sndPm&amp;_nc_ad=z-m&amp;_nc_cid=0&amp;_nc_ht=scontent.xx&amp;oh=35dcdca7e3eb9fdcd236451da319be14&amp;oe=5EF94B54" TargetMode="External"/><Relationship Id="rId10" Type="http://schemas.openxmlformats.org/officeDocument/2006/relationships/hyperlink" Target="https://scontent.xx.fbcdn.net/v/t1.15752-9/101667761_271439810894014_7649944380379234304_n.jpg?_nc_cat=105&amp;_nc_sid=b96e70&amp;_nc_oc=AQmcYNZFz58WyZPuqPAMi-1o89XJTPTdzGED5IMiHV0jLIwQoqorxVnAmRauyj4oqVb9IgDR76P9lEWwFsqB1F5Y&amp;_nc_ad=z-m&amp;_nc_cid=0&amp;_nc_ht=scontent.xx&amp;oh=645233dbaa4a793e444c7c617de63c45&amp;oe=5EF8F9DA"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scontent.xx.fbcdn.net/v/t1.15752-9/96689610_2628134154109833_4626651080351023104_n.jpg?_nc_cat=105&amp;_nc_sid=b96e70&amp;_nc_ohc=grLPIF_TLUwAX9RYOpj&amp;_nc_ad=z-m&amp;_nc_cid=0&amp;_nc_ht=scontent.xx&amp;oh=454cdb0f50c873bb6819e9745d784e38&amp;oe=5EFA2BEF" TargetMode="External"/><Relationship Id="rId3" Type="http://schemas.openxmlformats.org/officeDocument/2006/relationships/hyperlink" Target="https://scontent.xx.fbcdn.net/v/t1.15752-9/82263361_535213703813820_1100154541430538240_n.jpg?_nc_cat=108&amp;_nc_sid=b96e70&amp;_nc_oc=AQkvEXnYS4upNVaanH34OUvYPPXb6zSWMdZfcCHqZTwQ0QShNeqzsQ9eMcRSR6Gtye6CGlR6pBttai4bZwFb7jhl&amp;_nc_ad=z-m&amp;_nc_cid=0&amp;_nc_ht=scontent.xx&amp;oh=7d6bcb964dfda11205e33fe8b29f11fc&amp;oe=5EF9629A" TargetMode="External"/><Relationship Id="rId4" Type="http://schemas.openxmlformats.org/officeDocument/2006/relationships/hyperlink" Target="https://scontent.xx.fbcdn.net/v/t1.15752-9/100051383_689105611871689_1821718298518093824_n.jpg?_nc_cat=109&amp;_nc_sid=b96e70&amp;_nc_ohc=dA8WxlUJJI8AX9kzG4n&amp;_nc_ad=z-m&amp;_nc_cid=0&amp;_nc_ht=scontent.xx&amp;oh=eeb82791106c1729754e36791a1e3367&amp;oe=5EF8D07F" TargetMode="External"/><Relationship Id="rId9" Type="http://schemas.openxmlformats.org/officeDocument/2006/relationships/hyperlink" Target="https://scontent.xx.fbcdn.net/v/t1.15752-9/95924396_2946321842110869_398733390687240192_n.jpg?_nc_cat=104&amp;_nc_sid=b96e70&amp;_nc_ohc=SF5T3o0EUXAAX-mE8BA&amp;_nc_ad=z-m&amp;_nc_cid=0&amp;_nc_ht=scontent.xx&amp;oh=9831d50138666e549a451c0da15248e7&amp;oe=5EFBB591" TargetMode="External"/><Relationship Id="rId5" Type="http://schemas.openxmlformats.org/officeDocument/2006/relationships/hyperlink" Target="https://www.facebook.com/1454523434857990/posts/2478174839159506/" TargetMode="External"/><Relationship Id="rId6" Type="http://schemas.openxmlformats.org/officeDocument/2006/relationships/hyperlink" Target="https://scontent.xx.fbcdn.net/v/t1.15752-9/100679384_268659557614354_8786359535393570816_n.jpg?_nc_cat=104&amp;_nc_sid=b96e70&amp;_nc_ohc=tdlls2VFDssAX9XWm8j&amp;_nc_ad=z-m&amp;_nc_cid=0&amp;_nc_ht=scontent.xx&amp;oh=9f7b66d2b06741dfbcad1fa055afb56e&amp;oe=5EFA5D9F" TargetMode="External"/><Relationship Id="rId7" Type="http://schemas.openxmlformats.org/officeDocument/2006/relationships/hyperlink" Target="https://scontent.xx.fbcdn.net/v/t1.15752-9/100679384_268659557614354_8786359535393570816_n.jpg?_nc_cat=104&amp;_nc_sid=b96e70&amp;_nc_ohc=tdlls2VFDssAX9XWm8j&amp;_nc_ad=z-m&amp;_nc_cid=0&amp;_nc_ht=scontent.xx&amp;oh=9f7b66d2b06741dfbcad1fa055afb56e&amp;oe=5EFA5D9F" TargetMode="External"/><Relationship Id="rId8" Type="http://schemas.openxmlformats.org/officeDocument/2006/relationships/hyperlink" Target="https://scontent.xx.fbcdn.net/v/t1.15752-9/95924396_2946321842110869_398733390687240192_n.jpg?_nc_cat=104&amp;_nc_sid=b96e70&amp;_nc_ohc=SF5T3o0EUXAAX-mE8BA&amp;_nc_ad=z-m&amp;_nc_cid=0&amp;_nc_ht=scontent.xx&amp;oh=9831d50138666e549a451c0da15248e7&amp;oe=5EFBB59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content.xx.fbcdn.net/v/t1.15752-9/102422779_589489631687551_4880899490573189120_n.jpg?_nc_cat=103&amp;_nc_sid=b96e70&amp;_nc_ohc=ode5xhoqkoUAX9uJju2&amp;_nc_ad=z-m&amp;_nc_cid=0&amp;_nc_ht=scontent.xx&amp;oh=dcc82c92b4d95e6627800cf864eeada1&amp;oe=5EFD03AC"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content.xx.fbcdn.net/v/t1.15752-9/102433142_639480643306266_1385876330263871488_n.jpg?_nc_cat=105&amp;_nc_sid=b96e70&amp;_nc_ohc=yFQ8FwYm4dQAX91m3Cf&amp;_nc_ad=z-m&amp;_nc_cid=0&amp;_nc_ht=scontent.xx&amp;oh=e0825a10af0889136a1d7b9b82941bc5&amp;oe=5EFB4E4A" TargetMode="External"/><Relationship Id="rId2" Type="http://schemas.openxmlformats.org/officeDocument/2006/relationships/hyperlink" Target="https://scontent.xx.fbcdn.net/v/t1.15752-9/102919624_749561232451287_7489720002631696384_n.jpg?_nc_cat=102&amp;_nc_sid=b96e70&amp;_nc_ohc=C3Uf3QGKq2EAX_ebHSB&amp;_nc_ad=z-m&amp;_nc_cid=0&amp;_nc_ht=scontent.xx&amp;oh=ca562ba3c6c6046ee8b77e29ddcd345c&amp;oe=5EFC9D20" TargetMode="External"/><Relationship Id="rId3" Type="http://schemas.openxmlformats.org/officeDocument/2006/relationships/hyperlink" Target="https://scontent.xx.fbcdn.net/v/t1.15752-9/101170107_246275179998332_2682266321130881024_n.jpg?_nc_cat=110&amp;_nc_sid=b96e70&amp;_nc_oc=AQnz3T8jiyoEAdrl3h6cEweyC86pQiS4NZjygvNTaTOYBvwLCoUrsE-05V-yxYTdw9oVqbwkiN3qNU989wsbgc_g&amp;_nc_ad=z-m&amp;_nc_cid=0&amp;_nc_ht=scontent.xx&amp;oh=6fe818ddfc10c7929e48c66e619804fb&amp;oe=5EFD07A2" TargetMode="External"/><Relationship Id="rId4" Type="http://schemas.openxmlformats.org/officeDocument/2006/relationships/hyperlink" Target="https://scontent.xx.fbcdn.net/v/t1.15752-9/83664393_581833999186487_1951526770142347264_n.jpg?_nc_cat=105&amp;_nc_sid=b96e70&amp;_nc_ohc=ZOjmWroP65kAX_N2BEP&amp;_nc_ad=z-m&amp;_nc_cid=0&amp;_nc_ht=scontent.xx&amp;oh=4002c35f7d26688f546402f950877fd3&amp;oe=5EFC6066"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content.xx.fbcdn.net/v/t1.15752-9/101895703_250373386061852_4749890231992320_n.jpg?_nc_cat=108&amp;_nc_sid=b96e70&amp;_nc_ohc=BYTySI6p6MMAX-VzLrX&amp;_nc_ad=z-m&amp;_nc_cid=0&amp;_nc_ht=scontent.xx&amp;oh=7e14b533065288b929744a7f8f62b621&amp;oe=5EFCCABC" TargetMode="External"/><Relationship Id="rId3" Type="http://schemas.openxmlformats.org/officeDocument/2006/relationships/hyperlink" Target="https://scontent.xx.fbcdn.net/v/t1.15752-9/101342371_676710269727647_4816414387734577152_n.jpg?_nc_cat=109&amp;_nc_sid=b96e70&amp;_nc_ohc=CpB56Xr73Z0AX_AeKbr&amp;_nc_ad=z-m&amp;_nc_cid=0&amp;_nc_ht=scontent.xx&amp;oh=d791d72640d953cea5f61279ea05fb39&amp;oe=5EFEEBB6" TargetMode="External"/><Relationship Id="rId4" Type="http://schemas.openxmlformats.org/officeDocument/2006/relationships/hyperlink" Target="https://scontent.xx.fbcdn.net/v/t1.15752-9/101390012_1512450448960518_1704680967983071232_n.jpg?_nc_cat=110&amp;_nc_sid=b96e70&amp;_nc_oc=AQklxkjopUzRsfF1H5VFRUsOmcfQCz2PL0naOrOYEodTkuvPTpFmd0GN0F0mk6jhwSRikK4FJ0BZXsb4wYjnP-G4&amp;_nc_ad=z-m&amp;_nc_cid=0&amp;_nc_ht=scontent.xx&amp;oh=ac7a9b23d5b6bf532f913ab7d94a5fa7&amp;oe=5EFDEE7C" TargetMode="External"/><Relationship Id="rId5" Type="http://schemas.openxmlformats.org/officeDocument/2006/relationships/hyperlink" Target="https://scontent.xx.fbcdn.net/v/t1.15752-9/102412959_935421423567955_5618284017393598464_n.jpg?_nc_cat=104&amp;_nc_sid=b96e70&amp;_nc_ohc=06i8lgVlLv0AX-01pKj&amp;_nc_ad=z-m&amp;_nc_cid=0&amp;_nc_ht=scontent.xx&amp;oh=3f4dfa237dfe4f7be3cce7adf37aa117&amp;oe=5EFD7950" TargetMode="External"/><Relationship Id="rId6" Type="http://schemas.openxmlformats.org/officeDocument/2006/relationships/hyperlink" Target="https://scontent.xx.fbcdn.net/v/t1.15752-9/102448511_686959795459624_3878810498598174720_n.jpg?_nc_cat=105&amp;_nc_sid=b96e70&amp;_nc_ohc=ptozhWv2N2QAX-9-4P6&amp;_nc_ad=z-m&amp;_nc_cid=0&amp;_nc_ht=scontent.xx&amp;oh=0574c2af423aa9b26905d5c07a9a68bc&amp;oe=5EFC6395" TargetMode="External"/><Relationship Id="rId7" Type="http://schemas.openxmlformats.org/officeDocument/2006/relationships/drawing" Target="../drawings/drawing4.xml"/><Relationship Id="rId8"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1" Type="http://schemas.openxmlformats.org/officeDocument/2006/relationships/hyperlink" Target="https://scontent.xx.fbcdn.net/v/t1.15752-9/84095291_1180200439008185_8125990163101777920_n.jpg?_nc_cat=104&amp;_nc_sid=b96e70&amp;_nc_ohc=zPLpu0QC3xAAX9qdDhp&amp;_nc_ad=z-m&amp;_nc_cid=0&amp;_nc_ht=scontent.xx&amp;oh=03dcef530beca8e22dc059b95ebc8f50&amp;oe=5EFF206C" TargetMode="External"/><Relationship Id="rId10" Type="http://schemas.openxmlformats.org/officeDocument/2006/relationships/hyperlink" Target="https://scontent.xx.fbcdn.net/v/t1.15752-9/101654589_403140673899070_5717385165068566528_n.jpg?_nc_cat=100&amp;_nc_sid=b96e70&amp;_nc_ohc=sh3-yqe3vIMAX8-HEsp&amp;_nc_ad=z-m&amp;_nc_cid=0&amp;_nc_ht=scontent.xx&amp;oh=5d3d9a4d8d34b921e9b9bea9a7714f8c&amp;oe=5EFFA1DC" TargetMode="External"/><Relationship Id="rId13" Type="http://schemas.openxmlformats.org/officeDocument/2006/relationships/hyperlink" Target="https://scontent.xx.fbcdn.net/v/t1.15752-9/103157693_308339603532824_2384752136945664000_n.jpg?_nc_cat=108&amp;_nc_sid=b96e70&amp;_nc_ohc=SgjUeiCWqkIAX8H0y1X&amp;_nc_ad=z-m&amp;_nc_cid=0&amp;_nc_ht=scontent.xx&amp;oh=1b80009fd91fa309db959dfdab63ebb3&amp;oe=5EFF281C" TargetMode="External"/><Relationship Id="rId12" Type="http://schemas.openxmlformats.org/officeDocument/2006/relationships/hyperlink" Target="https://scontent.xx.fbcdn.net/v/t1.15752-9/100586203_769071940503889_2044779478030221312_n.jpg?_nc_cat=103&amp;_nc_sid=b96e70&amp;_nc_ohc=4GvzM6-mXvAAX_XvxGP&amp;_nc_ad=z-m&amp;_nc_cid=0&amp;_nc_ht=scontent.xx&amp;oh=105c4c049f3b9e6a7ada3d989f856425&amp;oe=5EFFCF03" TargetMode="External"/><Relationship Id="rId1" Type="http://schemas.openxmlformats.org/officeDocument/2006/relationships/hyperlink" Target="https://scontent.xx.fbcdn.net/v/t1.15752-9/101091924_184707619556051_4027479597548306432_n.jpg?_nc_cat=108&amp;_nc_sid=b96e70&amp;_nc_ohc=pBzFjhfHsKcAX9YtdZJ&amp;_nc_ad=z-m&amp;_nc_cid=0&amp;_nc_ht=scontent.xx&amp;oh=66fb96d2888de0fa50f5c3eb2b581667&amp;oe=5F00908E" TargetMode="External"/><Relationship Id="rId2" Type="http://schemas.openxmlformats.org/officeDocument/2006/relationships/hyperlink" Target="https://scontent.xx.fbcdn.net/v/t1.15752-9/101091924_184707619556051_4027479597548306432_n.jpg?_nc_cat=108&amp;_nc_sid=b96e70&amp;_nc_ohc=pBzFjhfHsKcAX9YtdZJ&amp;_nc_ad=z-m&amp;_nc_cid=0&amp;_nc_ht=scontent.xx&amp;oh=66fb96d2888de0fa50f5c3eb2b581667&amp;oe=5F00908E" TargetMode="External"/><Relationship Id="rId3" Type="http://schemas.openxmlformats.org/officeDocument/2006/relationships/hyperlink" Target="https://scontent.xx.fbcdn.net/v/t1.15752-9/99426024_3250833441603144_1695431163205648384_n.jpg?_nc_cat=108&amp;_nc_sid=b96e70&amp;_nc_ohc=mM2s1mVESx8AX81CDrM&amp;_nc_ad=z-m&amp;_nc_cid=0&amp;_nc_ht=scontent.xx&amp;oh=f8f48abb31257d86c6dfa46f6a771192&amp;oe=5F002348" TargetMode="External"/><Relationship Id="rId4" Type="http://schemas.openxmlformats.org/officeDocument/2006/relationships/hyperlink" Target="https://scontent.xx.fbcdn.net/v/t1.15752-9/101498229_253553652637318_4844843244418236416_n.jpg?_nc_cat=102&amp;_nc_sid=b96e70&amp;_nc_oc=AQkjv0QNx-FnWDoRkbEeao09ejprkDKg-py3UHgM-w1Kz9QaMJehRYHTEodsrHFZn_iRHwZu-GYomGobx5quKkN_&amp;_nc_ad=z-m&amp;_nc_cid=0&amp;_nc_ht=scontent.xx&amp;oh=58ef36ef9a7db6db66781b2f1a3b8265&amp;oe=5EFFC003" TargetMode="External"/><Relationship Id="rId9" Type="http://schemas.openxmlformats.org/officeDocument/2006/relationships/hyperlink" Target="https://scontent.xx.fbcdn.net/v/t1.15752-9/101654589_403140673899070_5717385165068566528_n.jpg?_nc_cat=100&amp;_nc_sid=b96e70&amp;_nc_ohc=sh3-yqe3vIMAX8-HEsp&amp;_nc_ad=z-m&amp;_nc_cid=0&amp;_nc_ht=scontent.xx&amp;oh=5d3d9a4d8d34b921e9b9bea9a7714f8c&amp;oe=5EFFA1DC" TargetMode="External"/><Relationship Id="rId14" Type="http://schemas.openxmlformats.org/officeDocument/2006/relationships/drawing" Target="../drawings/drawing5.xml"/><Relationship Id="rId5" Type="http://schemas.openxmlformats.org/officeDocument/2006/relationships/hyperlink" Target="https://scontent.xx.fbcdn.net/v/t1.15752-9/101735071_1025825091165903_1084107680324255744_n.jpg?_nc_cat=100&amp;_nc_sid=b96e70&amp;_nc_ohc=_ROTyZqMLv8AX_q2jin&amp;_nc_ad=z-m&amp;_nc_cid=0&amp;_nc_ht=scontent.xx&amp;oh=b0ab781f7d5474c7d69544024271b263&amp;oe=5F010B4B" TargetMode="External"/><Relationship Id="rId6" Type="http://schemas.openxmlformats.org/officeDocument/2006/relationships/hyperlink" Target="https://scontent.xx.fbcdn.net/v/t1.15752-9/101068651_343896426579181_5166309997356777472_n.png?_nc_cat=103&amp;_nc_sid=b96e70&amp;_nc_ohc=sxSrG2Mj7LEAX_V0waJ&amp;_nc_ad=z-m&amp;_nc_cid=0&amp;_nc_ht=scontent.xx&amp;oh=1f86a695071f093522e832593a27ae0c&amp;oe=5EFE16E6" TargetMode="External"/><Relationship Id="rId7" Type="http://schemas.openxmlformats.org/officeDocument/2006/relationships/hyperlink" Target="https://scontent.xx.fbcdn.net/v/t1.15752-9/102333411_683428905781158_5641958259381239808_n.jpg?_nc_cat=106&amp;_nc_sid=b96e70&amp;_nc_ohc=mWJnGv3ECTAAX_R4nDE&amp;_nc_ad=z-m&amp;_nc_cid=0&amp;_nc_ht=scontent.xx&amp;oh=07f4cc7927a25d469efae1abe4451867&amp;oe=5EFFDE45" TargetMode="External"/><Relationship Id="rId8" Type="http://schemas.openxmlformats.org/officeDocument/2006/relationships/hyperlink" Target="https://scontent.xx.fbcdn.net/v/t1.15752-9/102627094_274626937065892_2311619740226813952_n.jpg?_nc_cat=102&amp;_nc_sid=b96e70&amp;_nc_ohc=GIEUXWOrgTAAX9yFmhx&amp;_nc_ad=z-m&amp;_nc_cid=0&amp;_nc_ht=scontent.xx&amp;oh=fc77deb6b4bca51fd1063e55bafceb21&amp;oe=5F013B9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8.29"/>
    <col customWidth="1" min="5" max="5" width="28.71"/>
    <col customWidth="1" min="6" max="6" width="10.57"/>
    <col customWidth="1" min="8" max="8" width="9.71"/>
    <col customWidth="1" min="11" max="11" width="27.29"/>
    <col customWidth="1" min="12" max="12" width="32.0"/>
  </cols>
  <sheetData>
    <row r="1">
      <c r="A1" s="1" t="s">
        <v>0</v>
      </c>
      <c r="B1" s="2" t="s">
        <v>1</v>
      </c>
      <c r="C1" s="1" t="s">
        <v>2</v>
      </c>
      <c r="D1" s="3" t="s">
        <v>3</v>
      </c>
      <c r="E1" s="4" t="s">
        <v>4</v>
      </c>
      <c r="F1" s="1" t="s">
        <v>5</v>
      </c>
      <c r="G1" s="1" t="s">
        <v>6</v>
      </c>
      <c r="H1" s="1" t="s">
        <v>7</v>
      </c>
      <c r="I1" s="1" t="s">
        <v>8</v>
      </c>
      <c r="J1" s="1" t="s">
        <v>9</v>
      </c>
      <c r="K1" s="5" t="s">
        <v>10</v>
      </c>
      <c r="L1" s="1" t="s">
        <v>11</v>
      </c>
      <c r="M1" s="1" t="s">
        <v>12</v>
      </c>
      <c r="N1" s="1" t="s">
        <v>13</v>
      </c>
      <c r="O1" s="6" t="s">
        <v>14</v>
      </c>
      <c r="P1" s="7"/>
      <c r="Q1" s="1" t="s">
        <v>15</v>
      </c>
      <c r="R1" s="8" t="s">
        <v>16</v>
      </c>
      <c r="S1" s="8" t="s">
        <v>17</v>
      </c>
      <c r="T1" s="1" t="s">
        <v>18</v>
      </c>
      <c r="U1" s="8" t="s">
        <v>19</v>
      </c>
      <c r="V1" s="8" t="s">
        <v>20</v>
      </c>
      <c r="W1" s="9"/>
      <c r="X1" s="9"/>
      <c r="Y1" s="9"/>
      <c r="Z1" s="9"/>
      <c r="AA1" s="9"/>
    </row>
    <row r="2">
      <c r="A2" s="10"/>
      <c r="B2" s="10"/>
      <c r="C2" s="10"/>
      <c r="D2" s="10"/>
      <c r="E2" s="10"/>
      <c r="F2" s="10"/>
      <c r="G2" s="10"/>
      <c r="H2" s="10"/>
      <c r="I2" s="10"/>
      <c r="J2" s="10"/>
      <c r="K2" s="10"/>
      <c r="L2" s="10"/>
      <c r="M2" s="10"/>
      <c r="N2" s="10"/>
      <c r="O2" s="11" t="s">
        <v>21</v>
      </c>
      <c r="P2" s="11" t="s">
        <v>22</v>
      </c>
      <c r="Q2" s="10"/>
      <c r="R2" s="10"/>
      <c r="S2" s="10"/>
      <c r="T2" s="10"/>
      <c r="U2" s="10"/>
      <c r="V2" s="10"/>
      <c r="W2" s="9"/>
      <c r="X2" s="9"/>
      <c r="Y2" s="9"/>
      <c r="Z2" s="9"/>
      <c r="AA2" s="9"/>
    </row>
    <row r="3" ht="28.5" customHeight="1">
      <c r="A3" s="12">
        <f t="shared" ref="A3:A58" si="1">if(left(D3,16)=left(D2,16),A2,A2+1)</f>
        <v>1</v>
      </c>
      <c r="B3" s="13" t="s">
        <v>23</v>
      </c>
      <c r="C3" s="14">
        <v>43983.63511574074</v>
      </c>
      <c r="D3" s="15" t="s">
        <v>24</v>
      </c>
      <c r="E3" s="16" t="s">
        <v>25</v>
      </c>
      <c r="F3" s="17" t="str">
        <f t="shared" ref="F3:F13" si="2">image("")</f>
        <v/>
      </c>
      <c r="G3" s="18" t="s">
        <v>26</v>
      </c>
      <c r="H3" s="18" t="s">
        <v>27</v>
      </c>
      <c r="I3" s="18" t="s">
        <v>28</v>
      </c>
      <c r="J3" s="19" t="s">
        <v>29</v>
      </c>
      <c r="K3" s="20"/>
      <c r="L3" s="19" t="s">
        <v>30</v>
      </c>
      <c r="M3" s="21"/>
      <c r="N3" s="17"/>
      <c r="O3" s="18" t="s">
        <v>31</v>
      </c>
      <c r="P3" s="17"/>
      <c r="Q3" s="18" t="s">
        <v>32</v>
      </c>
      <c r="R3" s="18"/>
      <c r="S3" s="18"/>
      <c r="T3" s="17"/>
      <c r="U3" s="18"/>
      <c r="V3" s="17"/>
      <c r="W3" s="22"/>
      <c r="X3" s="22"/>
      <c r="Y3" s="22"/>
      <c r="Z3" s="22"/>
      <c r="AA3" s="22"/>
    </row>
    <row r="4" ht="28.5" customHeight="1">
      <c r="A4" s="12">
        <f t="shared" si="1"/>
        <v>1</v>
      </c>
      <c r="B4" s="13" t="s">
        <v>23</v>
      </c>
      <c r="C4" s="14">
        <v>43983.63537037037</v>
      </c>
      <c r="D4" s="15" t="s">
        <v>24</v>
      </c>
      <c r="E4" s="16" t="s">
        <v>33</v>
      </c>
      <c r="F4" s="17" t="str">
        <f t="shared" si="2"/>
        <v/>
      </c>
      <c r="G4" s="18" t="s">
        <v>26</v>
      </c>
      <c r="H4" s="18" t="s">
        <v>34</v>
      </c>
      <c r="I4" s="18" t="s">
        <v>35</v>
      </c>
      <c r="J4" s="19" t="s">
        <v>36</v>
      </c>
      <c r="K4" s="23" t="s">
        <v>37</v>
      </c>
      <c r="L4" s="24"/>
      <c r="M4" s="17"/>
      <c r="N4" s="17"/>
      <c r="O4" s="18" t="s">
        <v>31</v>
      </c>
      <c r="P4" s="18"/>
      <c r="Q4" s="18" t="s">
        <v>32</v>
      </c>
      <c r="R4" s="17"/>
      <c r="S4" s="18"/>
      <c r="T4" s="17"/>
      <c r="U4" s="18"/>
      <c r="V4" s="17"/>
      <c r="W4" s="22"/>
      <c r="X4" s="22"/>
      <c r="Y4" s="22"/>
      <c r="Z4" s="22"/>
      <c r="AA4" s="22"/>
    </row>
    <row r="5" ht="28.5" customHeight="1">
      <c r="A5" s="12">
        <f t="shared" si="1"/>
        <v>1</v>
      </c>
      <c r="B5" s="13" t="s">
        <v>23</v>
      </c>
      <c r="C5" s="14">
        <v>43983.636354166665</v>
      </c>
      <c r="D5" s="15" t="s">
        <v>24</v>
      </c>
      <c r="E5" s="25" t="s">
        <v>38</v>
      </c>
      <c r="F5" s="17" t="str">
        <f t="shared" si="2"/>
        <v/>
      </c>
      <c r="G5" s="18" t="s">
        <v>39</v>
      </c>
      <c r="H5" s="24"/>
      <c r="I5" s="18" t="s">
        <v>40</v>
      </c>
      <c r="J5" s="19" t="s">
        <v>36</v>
      </c>
      <c r="K5" s="26" t="s">
        <v>41</v>
      </c>
      <c r="L5" s="17"/>
      <c r="M5" s="17"/>
      <c r="N5" s="17"/>
      <c r="O5" s="18" t="s">
        <v>31</v>
      </c>
      <c r="P5" s="17"/>
      <c r="Q5" s="18" t="s">
        <v>32</v>
      </c>
      <c r="R5" s="17"/>
      <c r="S5" s="17"/>
      <c r="T5" s="17"/>
      <c r="U5" s="17"/>
      <c r="V5" s="17"/>
      <c r="W5" s="22"/>
      <c r="X5" s="22"/>
      <c r="Y5" s="22"/>
      <c r="Z5" s="22"/>
      <c r="AA5" s="22"/>
    </row>
    <row r="6" ht="57.0" customHeight="1">
      <c r="A6" s="12">
        <f t="shared" si="1"/>
        <v>1</v>
      </c>
      <c r="B6" s="13" t="s">
        <v>23</v>
      </c>
      <c r="C6" s="14">
        <v>43983.63653935185</v>
      </c>
      <c r="D6" s="15" t="s">
        <v>24</v>
      </c>
      <c r="E6" s="25" t="s">
        <v>42</v>
      </c>
      <c r="F6" s="17" t="str">
        <f t="shared" si="2"/>
        <v/>
      </c>
      <c r="G6" s="18" t="s">
        <v>26</v>
      </c>
      <c r="H6" s="18" t="s">
        <v>43</v>
      </c>
      <c r="I6" s="18" t="s">
        <v>44</v>
      </c>
      <c r="J6" s="19" t="s">
        <v>45</v>
      </c>
      <c r="K6" s="20"/>
      <c r="L6" s="18" t="s">
        <v>46</v>
      </c>
      <c r="M6" s="21"/>
      <c r="N6" s="17"/>
      <c r="O6" s="18" t="s">
        <v>31</v>
      </c>
      <c r="P6" s="17"/>
      <c r="Q6" s="18" t="s">
        <v>32</v>
      </c>
      <c r="R6" s="17"/>
      <c r="S6" s="17"/>
      <c r="T6" s="17"/>
      <c r="U6" s="18"/>
      <c r="V6" s="17"/>
      <c r="W6" s="22"/>
      <c r="X6" s="22"/>
      <c r="Y6" s="22"/>
      <c r="Z6" s="22"/>
      <c r="AA6" s="22"/>
    </row>
    <row r="7" ht="82.5" customHeight="1">
      <c r="A7" s="12">
        <f t="shared" si="1"/>
        <v>1</v>
      </c>
      <c r="B7" s="13" t="s">
        <v>23</v>
      </c>
      <c r="C7" s="14">
        <v>43983.63668981481</v>
      </c>
      <c r="D7" s="15" t="s">
        <v>24</v>
      </c>
      <c r="E7" s="25" t="s">
        <v>47</v>
      </c>
      <c r="F7" s="17" t="str">
        <f t="shared" si="2"/>
        <v/>
      </c>
      <c r="G7" s="18" t="s">
        <v>48</v>
      </c>
      <c r="H7" s="18" t="s">
        <v>49</v>
      </c>
      <c r="I7" s="18" t="s">
        <v>44</v>
      </c>
      <c r="J7" s="18" t="s">
        <v>50</v>
      </c>
      <c r="K7" s="27"/>
      <c r="L7" s="28" t="s">
        <v>51</v>
      </c>
      <c r="M7" s="17"/>
      <c r="N7" s="17"/>
      <c r="O7" s="18" t="s">
        <v>31</v>
      </c>
      <c r="P7" s="17"/>
      <c r="Q7" s="18" t="s">
        <v>32</v>
      </c>
      <c r="R7" s="17"/>
      <c r="S7" s="17"/>
      <c r="T7" s="17"/>
      <c r="U7" s="17"/>
      <c r="V7" s="17"/>
      <c r="W7" s="22"/>
      <c r="X7" s="22"/>
      <c r="Y7" s="22"/>
      <c r="Z7" s="22"/>
      <c r="AA7" s="22"/>
    </row>
    <row r="8" ht="28.5" customHeight="1">
      <c r="A8" s="12">
        <f t="shared" si="1"/>
        <v>1</v>
      </c>
      <c r="B8" s="13" t="s">
        <v>23</v>
      </c>
      <c r="C8" s="14">
        <v>43983.63675925926</v>
      </c>
      <c r="D8" s="15" t="s">
        <v>24</v>
      </c>
      <c r="E8" s="25" t="s">
        <v>52</v>
      </c>
      <c r="F8" s="17" t="str">
        <f t="shared" si="2"/>
        <v/>
      </c>
      <c r="G8" s="18" t="s">
        <v>48</v>
      </c>
      <c r="H8" s="28" t="s">
        <v>53</v>
      </c>
      <c r="I8" s="18" t="s">
        <v>44</v>
      </c>
      <c r="J8" s="19" t="s">
        <v>50</v>
      </c>
      <c r="K8" s="20"/>
      <c r="L8" s="28" t="s">
        <v>54</v>
      </c>
      <c r="M8" s="17"/>
      <c r="N8" s="17"/>
      <c r="O8" s="18" t="s">
        <v>31</v>
      </c>
      <c r="P8" s="17"/>
      <c r="Q8" s="18" t="s">
        <v>32</v>
      </c>
      <c r="R8" s="17"/>
      <c r="S8" s="17"/>
      <c r="T8" s="17"/>
      <c r="U8" s="17"/>
      <c r="V8" s="17"/>
      <c r="W8" s="22"/>
      <c r="X8" s="22"/>
      <c r="Y8" s="22"/>
      <c r="Z8" s="22"/>
      <c r="AA8" s="22"/>
    </row>
    <row r="9" ht="28.5" customHeight="1">
      <c r="A9" s="12">
        <f t="shared" si="1"/>
        <v>1</v>
      </c>
      <c r="B9" s="13" t="s">
        <v>23</v>
      </c>
      <c r="C9" s="14">
        <v>43983.636921296296</v>
      </c>
      <c r="D9" s="15" t="s">
        <v>24</v>
      </c>
      <c r="E9" s="25" t="s">
        <v>55</v>
      </c>
      <c r="F9" s="17" t="str">
        <f t="shared" si="2"/>
        <v/>
      </c>
      <c r="G9" s="18" t="s">
        <v>48</v>
      </c>
      <c r="H9" s="18" t="s">
        <v>56</v>
      </c>
      <c r="I9" s="18" t="s">
        <v>44</v>
      </c>
      <c r="J9" s="19" t="s">
        <v>50</v>
      </c>
      <c r="K9" s="20"/>
      <c r="L9" s="18" t="s">
        <v>57</v>
      </c>
      <c r="M9" s="21"/>
      <c r="N9" s="17"/>
      <c r="O9" s="18" t="s">
        <v>31</v>
      </c>
      <c r="P9" s="17"/>
      <c r="Q9" s="18" t="s">
        <v>32</v>
      </c>
      <c r="R9" s="17"/>
      <c r="S9" s="17"/>
      <c r="T9" s="17"/>
      <c r="U9" s="18"/>
      <c r="V9" s="17"/>
      <c r="W9" s="22"/>
      <c r="X9" s="22"/>
      <c r="Y9" s="22"/>
      <c r="Z9" s="22"/>
      <c r="AA9" s="22"/>
    </row>
    <row r="10" ht="28.5" customHeight="1">
      <c r="A10" s="12">
        <f t="shared" si="1"/>
        <v>1</v>
      </c>
      <c r="B10" s="13" t="s">
        <v>23</v>
      </c>
      <c r="C10" s="14">
        <v>43983.63767361111</v>
      </c>
      <c r="D10" s="15" t="s">
        <v>24</v>
      </c>
      <c r="E10" s="25" t="s">
        <v>58</v>
      </c>
      <c r="F10" s="17" t="str">
        <f t="shared" si="2"/>
        <v/>
      </c>
      <c r="G10" s="18" t="s">
        <v>48</v>
      </c>
      <c r="H10" s="28" t="s">
        <v>59</v>
      </c>
      <c r="I10" s="18" t="s">
        <v>35</v>
      </c>
      <c r="J10" s="19" t="s">
        <v>60</v>
      </c>
      <c r="K10" s="23" t="s">
        <v>61</v>
      </c>
      <c r="L10" s="28" t="s">
        <v>62</v>
      </c>
      <c r="M10" s="17"/>
      <c r="N10" s="17"/>
      <c r="O10" s="18" t="s">
        <v>31</v>
      </c>
      <c r="P10" s="17"/>
      <c r="Q10" s="18" t="s">
        <v>32</v>
      </c>
      <c r="R10" s="17"/>
      <c r="S10" s="17"/>
      <c r="T10" s="17"/>
      <c r="U10" s="17"/>
      <c r="V10" s="17"/>
      <c r="W10" s="22"/>
      <c r="X10" s="22"/>
      <c r="Y10" s="22"/>
      <c r="Z10" s="22"/>
      <c r="AA10" s="22"/>
    </row>
    <row r="11" ht="28.5" customHeight="1">
      <c r="A11" s="12">
        <f t="shared" si="1"/>
        <v>1</v>
      </c>
      <c r="B11" s="13" t="s">
        <v>23</v>
      </c>
      <c r="C11" s="14">
        <v>43983.63768518518</v>
      </c>
      <c r="D11" s="15" t="s">
        <v>24</v>
      </c>
      <c r="E11" s="25" t="s">
        <v>63</v>
      </c>
      <c r="F11" s="17" t="str">
        <f t="shared" si="2"/>
        <v/>
      </c>
      <c r="G11" s="18" t="s">
        <v>26</v>
      </c>
      <c r="H11" s="17"/>
      <c r="I11" s="18" t="s">
        <v>35</v>
      </c>
      <c r="J11" s="19" t="s">
        <v>36</v>
      </c>
      <c r="K11" s="23" t="s">
        <v>64</v>
      </c>
      <c r="L11" s="29" t="s">
        <v>62</v>
      </c>
      <c r="M11" s="17"/>
      <c r="N11" s="28" t="s">
        <v>65</v>
      </c>
      <c r="O11" s="18" t="s">
        <v>31</v>
      </c>
      <c r="P11" s="17"/>
      <c r="Q11" s="18" t="s">
        <v>32</v>
      </c>
      <c r="R11" s="18"/>
      <c r="S11" s="18"/>
      <c r="T11" s="17"/>
      <c r="U11" s="18"/>
      <c r="V11" s="17"/>
      <c r="W11" s="22"/>
      <c r="X11" s="22"/>
      <c r="Y11" s="22"/>
      <c r="Z11" s="22"/>
      <c r="AA11" s="22"/>
    </row>
    <row r="12" ht="28.5" customHeight="1">
      <c r="A12" s="12">
        <f t="shared" si="1"/>
        <v>2</v>
      </c>
      <c r="B12" s="30" t="s">
        <v>23</v>
      </c>
      <c r="C12" s="31">
        <v>43983.636099537034</v>
      </c>
      <c r="D12" s="32" t="s">
        <v>66</v>
      </c>
      <c r="E12" s="33" t="s">
        <v>67</v>
      </c>
      <c r="F12" s="34" t="str">
        <f t="shared" si="2"/>
        <v/>
      </c>
      <c r="G12" s="35" t="s">
        <v>26</v>
      </c>
      <c r="H12" s="36" t="s">
        <v>68</v>
      </c>
      <c r="I12" s="35" t="s">
        <v>35</v>
      </c>
      <c r="J12" s="37" t="s">
        <v>69</v>
      </c>
      <c r="K12" s="38" t="s">
        <v>70</v>
      </c>
      <c r="L12" s="39" t="s">
        <v>71</v>
      </c>
      <c r="M12" s="34"/>
      <c r="N12" s="34"/>
      <c r="O12" s="35" t="s">
        <v>31</v>
      </c>
      <c r="P12" s="34"/>
      <c r="Q12" s="35" t="s">
        <v>32</v>
      </c>
      <c r="R12" s="34"/>
      <c r="S12" s="34"/>
      <c r="T12" s="34"/>
      <c r="U12" s="34"/>
      <c r="V12" s="34"/>
      <c r="W12" s="22"/>
      <c r="X12" s="22"/>
      <c r="Y12" s="22"/>
      <c r="Z12" s="22"/>
      <c r="AA12" s="22"/>
    </row>
    <row r="13" ht="28.5" customHeight="1">
      <c r="A13" s="12">
        <f t="shared" si="1"/>
        <v>2</v>
      </c>
      <c r="B13" s="30" t="s">
        <v>23</v>
      </c>
      <c r="C13" s="31">
        <v>43983.636099537034</v>
      </c>
      <c r="D13" s="32" t="s">
        <v>66</v>
      </c>
      <c r="E13" s="40" t="s">
        <v>72</v>
      </c>
      <c r="F13" s="34" t="str">
        <f t="shared" si="2"/>
        <v/>
      </c>
      <c r="G13" s="35" t="s">
        <v>26</v>
      </c>
      <c r="H13" s="41"/>
      <c r="I13" s="35" t="s">
        <v>35</v>
      </c>
      <c r="J13" s="37" t="s">
        <v>36</v>
      </c>
      <c r="K13" s="38" t="s">
        <v>70</v>
      </c>
      <c r="L13" s="36" t="s">
        <v>71</v>
      </c>
      <c r="M13" s="34"/>
      <c r="N13" s="34"/>
      <c r="O13" s="35" t="s">
        <v>73</v>
      </c>
      <c r="P13" s="34"/>
      <c r="Q13" s="35" t="s">
        <v>32</v>
      </c>
      <c r="R13" s="34"/>
      <c r="S13" s="34"/>
      <c r="T13" s="34"/>
      <c r="U13" s="35" t="s">
        <v>74</v>
      </c>
      <c r="V13" s="34"/>
      <c r="W13" s="22"/>
      <c r="X13" s="22"/>
      <c r="Y13" s="22"/>
      <c r="Z13" s="22"/>
      <c r="AA13" s="22"/>
    </row>
    <row r="14" ht="28.5" customHeight="1">
      <c r="A14" s="12">
        <f t="shared" si="1"/>
        <v>3</v>
      </c>
      <c r="B14" s="13" t="s">
        <v>23</v>
      </c>
      <c r="C14" s="14">
        <v>43983.60427083333</v>
      </c>
      <c r="D14" s="15" t="s">
        <v>75</v>
      </c>
      <c r="E14" s="25" t="s">
        <v>76</v>
      </c>
      <c r="F14" s="17" t="str">
        <f>image("https://scontent.xx.fbcdn.net/v/t1.15752-9/100097969_888917274916266_2258259130965819392_n.jpg?_nc_cat=101&amp;_nc_sid=b96e70&amp;_nc_ohc=N7C4jGC5sbUAX8iV69c&amp;_nc_ad=z-m&amp;_nc_cid=0&amp;_nc_ht=scontent.xx&amp;oh=cdaa9da0addab27736210d07b9c14729&amp;oe=5EFB5186")</f>
        <v/>
      </c>
      <c r="G14" s="18" t="s">
        <v>26</v>
      </c>
      <c r="H14" s="18" t="s">
        <v>77</v>
      </c>
      <c r="I14" s="18" t="s">
        <v>35</v>
      </c>
      <c r="J14" s="19" t="s">
        <v>36</v>
      </c>
      <c r="K14" s="26" t="s">
        <v>78</v>
      </c>
      <c r="L14" s="28" t="s">
        <v>79</v>
      </c>
      <c r="M14" s="28" t="s">
        <v>80</v>
      </c>
      <c r="N14" s="17"/>
      <c r="O14" s="18" t="s">
        <v>31</v>
      </c>
      <c r="P14" s="17"/>
      <c r="Q14" s="18" t="s">
        <v>32</v>
      </c>
      <c r="R14" s="17"/>
      <c r="S14" s="18"/>
      <c r="T14" s="17"/>
      <c r="U14" s="18"/>
      <c r="V14" s="17"/>
      <c r="W14" s="42"/>
      <c r="X14" s="42"/>
      <c r="Y14" s="42"/>
      <c r="Z14" s="42"/>
      <c r="AA14" s="42"/>
    </row>
    <row r="15" ht="28.5" customHeight="1">
      <c r="A15" s="12">
        <f t="shared" si="1"/>
        <v>3</v>
      </c>
      <c r="B15" s="13" t="s">
        <v>23</v>
      </c>
      <c r="C15" s="14">
        <v>43983.60429398148</v>
      </c>
      <c r="D15" s="15" t="s">
        <v>75</v>
      </c>
      <c r="E15" s="25" t="s">
        <v>81</v>
      </c>
      <c r="F15" s="17" t="str">
        <f t="shared" ref="F15:F18" si="3">image("")</f>
        <v/>
      </c>
      <c r="G15" s="18" t="s">
        <v>82</v>
      </c>
      <c r="H15" s="18" t="s">
        <v>83</v>
      </c>
      <c r="I15" s="18" t="s">
        <v>84</v>
      </c>
      <c r="J15" s="19" t="s">
        <v>36</v>
      </c>
      <c r="K15" s="20"/>
      <c r="L15" s="21"/>
      <c r="M15" s="17"/>
      <c r="N15" s="17"/>
      <c r="O15" s="18" t="s">
        <v>31</v>
      </c>
      <c r="P15" s="17"/>
      <c r="Q15" s="18" t="s">
        <v>32</v>
      </c>
      <c r="R15" s="17"/>
      <c r="S15" s="17"/>
      <c r="T15" s="17"/>
      <c r="U15" s="17"/>
      <c r="V15" s="17"/>
      <c r="W15" s="42"/>
      <c r="X15" s="42"/>
      <c r="Y15" s="42"/>
      <c r="Z15" s="42"/>
      <c r="AA15" s="42"/>
    </row>
    <row r="16" ht="28.5" customHeight="1">
      <c r="A16" s="11">
        <f t="shared" si="1"/>
        <v>4</v>
      </c>
      <c r="B16" s="30" t="s">
        <v>23</v>
      </c>
      <c r="C16" s="31">
        <v>43983.57821759259</v>
      </c>
      <c r="D16" s="32" t="s">
        <v>85</v>
      </c>
      <c r="E16" s="40" t="s">
        <v>86</v>
      </c>
      <c r="F16" s="34" t="str">
        <f t="shared" si="3"/>
        <v/>
      </c>
      <c r="G16" s="35" t="s">
        <v>26</v>
      </c>
      <c r="H16" s="35" t="s">
        <v>87</v>
      </c>
      <c r="I16" s="35" t="s">
        <v>88</v>
      </c>
      <c r="J16" s="37" t="s">
        <v>89</v>
      </c>
      <c r="K16" s="38" t="s">
        <v>90</v>
      </c>
      <c r="L16" s="34"/>
      <c r="M16" s="34"/>
      <c r="N16" s="34"/>
      <c r="O16" s="35" t="s">
        <v>31</v>
      </c>
      <c r="P16" s="34"/>
      <c r="Q16" s="35" t="s">
        <v>32</v>
      </c>
      <c r="R16" s="34"/>
      <c r="S16" s="34"/>
      <c r="T16" s="34"/>
      <c r="U16" s="34"/>
      <c r="V16" s="34"/>
      <c r="W16" s="43"/>
      <c r="X16" s="43"/>
      <c r="Y16" s="43"/>
      <c r="Z16" s="43"/>
      <c r="AA16" s="43"/>
    </row>
    <row r="17" ht="28.5" customHeight="1">
      <c r="A17" s="11">
        <f t="shared" si="1"/>
        <v>4</v>
      </c>
      <c r="B17" s="30" t="s">
        <v>23</v>
      </c>
      <c r="C17" s="31">
        <v>43983.57822916667</v>
      </c>
      <c r="D17" s="32" t="s">
        <v>85</v>
      </c>
      <c r="E17" s="44" t="s">
        <v>91</v>
      </c>
      <c r="F17" s="34" t="str">
        <f t="shared" si="3"/>
        <v/>
      </c>
      <c r="G17" s="35" t="s">
        <v>26</v>
      </c>
      <c r="H17" s="35" t="s">
        <v>92</v>
      </c>
      <c r="I17" s="35" t="s">
        <v>35</v>
      </c>
      <c r="J17" s="37" t="s">
        <v>36</v>
      </c>
      <c r="K17" s="38" t="s">
        <v>93</v>
      </c>
      <c r="L17" s="35" t="s">
        <v>71</v>
      </c>
      <c r="M17" s="41"/>
      <c r="N17" s="34"/>
      <c r="O17" s="35" t="s">
        <v>31</v>
      </c>
      <c r="P17" s="34"/>
      <c r="Q17" s="35" t="s">
        <v>32</v>
      </c>
      <c r="R17" s="34"/>
      <c r="S17" s="34"/>
      <c r="T17" s="34"/>
      <c r="U17" s="34"/>
      <c r="V17" s="34"/>
      <c r="W17" s="43"/>
      <c r="X17" s="43"/>
      <c r="Y17" s="43"/>
      <c r="Z17" s="43"/>
      <c r="AA17" s="43"/>
    </row>
    <row r="18" ht="28.5" customHeight="1">
      <c r="A18" s="12">
        <f t="shared" si="1"/>
        <v>5</v>
      </c>
      <c r="B18" s="13" t="s">
        <v>23</v>
      </c>
      <c r="C18" s="14">
        <v>43983.484560185185</v>
      </c>
      <c r="D18" s="15" t="s">
        <v>94</v>
      </c>
      <c r="E18" s="25" t="s">
        <v>95</v>
      </c>
      <c r="F18" s="17" t="str">
        <f t="shared" si="3"/>
        <v/>
      </c>
      <c r="G18" s="18" t="s">
        <v>96</v>
      </c>
      <c r="H18" s="21"/>
      <c r="I18" s="18" t="s">
        <v>97</v>
      </c>
      <c r="J18" s="19" t="s">
        <v>69</v>
      </c>
      <c r="K18" s="26" t="s">
        <v>98</v>
      </c>
      <c r="L18" s="17"/>
      <c r="M18" s="17"/>
      <c r="N18" s="17"/>
      <c r="O18" s="18" t="s">
        <v>31</v>
      </c>
      <c r="P18" s="17"/>
      <c r="Q18" s="18" t="s">
        <v>32</v>
      </c>
      <c r="R18" s="17"/>
      <c r="S18" s="17"/>
      <c r="T18" s="17"/>
      <c r="U18" s="17"/>
      <c r="V18" s="17"/>
      <c r="W18" s="22"/>
      <c r="X18" s="22"/>
      <c r="Y18" s="22"/>
      <c r="Z18" s="22"/>
      <c r="AA18" s="22"/>
    </row>
    <row r="19" ht="28.5" customHeight="1">
      <c r="A19" s="12">
        <f t="shared" si="1"/>
        <v>5</v>
      </c>
      <c r="B19" s="13" t="s">
        <v>23</v>
      </c>
      <c r="C19" s="14">
        <v>43983.48459490741</v>
      </c>
      <c r="D19" s="15" t="s">
        <v>94</v>
      </c>
      <c r="E19" s="25" t="s">
        <v>99</v>
      </c>
      <c r="F19" s="17" t="str">
        <f>image("https://scontent.xx.fbcdn.net/v/t1.15752-9/101701377_559306654783325_1828102952087191552_n.jpg?_nc_cat=110&amp;_nc_sid=b96e70&amp;_nc_ohc=dexqzv4p8pgAX-mWHEt&amp;_nc_ad=z-m&amp;_nc_cid=0&amp;_nc_ht=scontent.xx&amp;oh=9c415ddef7a8c16bb304f5a1ceded245&amp;oe=5EF966BC")</f>
        <v/>
      </c>
      <c r="G19" s="18" t="s">
        <v>26</v>
      </c>
      <c r="H19" s="28" t="s">
        <v>100</v>
      </c>
      <c r="I19" s="18" t="s">
        <v>35</v>
      </c>
      <c r="J19" s="18" t="s">
        <v>36</v>
      </c>
      <c r="K19" s="23" t="s">
        <v>101</v>
      </c>
      <c r="L19" s="28" t="s">
        <v>102</v>
      </c>
      <c r="M19" s="28" t="s">
        <v>103</v>
      </c>
      <c r="N19" s="17"/>
      <c r="O19" s="18" t="s">
        <v>31</v>
      </c>
      <c r="P19" s="17"/>
      <c r="Q19" s="18" t="s">
        <v>32</v>
      </c>
      <c r="R19" s="18"/>
      <c r="S19" s="17"/>
      <c r="T19" s="17"/>
      <c r="U19" s="17"/>
      <c r="V19" s="17"/>
      <c r="W19" s="22"/>
      <c r="X19" s="22"/>
      <c r="Y19" s="22"/>
      <c r="Z19" s="22"/>
      <c r="AA19" s="22"/>
    </row>
    <row r="20" ht="28.5" customHeight="1">
      <c r="A20" s="12">
        <f t="shared" si="1"/>
        <v>6</v>
      </c>
      <c r="B20" s="30" t="s">
        <v>23</v>
      </c>
      <c r="C20" s="31">
        <v>43983.4825462963</v>
      </c>
      <c r="D20" s="32" t="s">
        <v>104</v>
      </c>
      <c r="E20" s="44" t="s">
        <v>95</v>
      </c>
      <c r="F20" s="34" t="str">
        <f>image("")</f>
        <v/>
      </c>
      <c r="G20" s="35" t="s">
        <v>96</v>
      </c>
      <c r="H20" s="41"/>
      <c r="I20" s="35" t="s">
        <v>97</v>
      </c>
      <c r="J20" s="37" t="s">
        <v>69</v>
      </c>
      <c r="K20" s="45" t="s">
        <v>105</v>
      </c>
      <c r="L20" s="41"/>
      <c r="M20" s="41"/>
      <c r="N20" s="34"/>
      <c r="O20" s="35" t="s">
        <v>31</v>
      </c>
      <c r="P20" s="34"/>
      <c r="Q20" s="35" t="s">
        <v>32</v>
      </c>
      <c r="R20" s="35"/>
      <c r="S20" s="35"/>
      <c r="T20" s="34"/>
      <c r="U20" s="35"/>
      <c r="V20" s="34"/>
      <c r="W20" s="22"/>
      <c r="X20" s="22"/>
      <c r="Y20" s="22"/>
      <c r="Z20" s="22"/>
      <c r="AA20" s="22"/>
    </row>
    <row r="21" ht="62.25" customHeight="1">
      <c r="A21" s="12">
        <f t="shared" si="1"/>
        <v>6</v>
      </c>
      <c r="B21" s="30" t="s">
        <v>23</v>
      </c>
      <c r="C21" s="31">
        <v>43983.4825462963</v>
      </c>
      <c r="D21" s="32" t="s">
        <v>104</v>
      </c>
      <c r="E21" s="46" t="s">
        <v>106</v>
      </c>
      <c r="F21" s="34" t="str">
        <f>image("https://scontent.xx.fbcdn.net/v/t1.15752-9/96689610_2628134154109833_4626651080351023104_n.jpg?_nc_cat=105&amp;_nc_sid=b96e70&amp;_nc_ohc=grLPIF_TLUwAX9RYOpj&amp;_nc_ad=z-m&amp;_nc_cid=0&amp;_nc_ht=scontent.xx&amp;oh=454cdb0f50c873bb6819e9745d784e38&amp;oe=5EFA2BEF")</f>
        <v/>
      </c>
      <c r="G21" s="35" t="s">
        <v>82</v>
      </c>
      <c r="H21" s="36" t="s">
        <v>107</v>
      </c>
      <c r="I21" s="35" t="s">
        <v>84</v>
      </c>
      <c r="J21" s="37" t="s">
        <v>36</v>
      </c>
      <c r="K21" s="47"/>
      <c r="L21" s="34"/>
      <c r="M21" s="34"/>
      <c r="N21" s="34"/>
      <c r="O21" s="35" t="s">
        <v>31</v>
      </c>
      <c r="P21" s="34"/>
      <c r="Q21" s="35" t="s">
        <v>32</v>
      </c>
      <c r="R21" s="34"/>
      <c r="S21" s="34"/>
      <c r="T21" s="34"/>
      <c r="U21" s="34"/>
      <c r="V21" s="34"/>
      <c r="W21" s="22"/>
      <c r="X21" s="22"/>
      <c r="Y21" s="22"/>
      <c r="Z21" s="22"/>
      <c r="AA21" s="22"/>
    </row>
    <row r="22" ht="28.5" customHeight="1">
      <c r="A22" s="12">
        <f t="shared" si="1"/>
        <v>7</v>
      </c>
      <c r="B22" s="13" t="s">
        <v>23</v>
      </c>
      <c r="C22" s="14">
        <v>43983.447800925926</v>
      </c>
      <c r="D22" s="15" t="s">
        <v>108</v>
      </c>
      <c r="E22" s="48" t="s">
        <v>109</v>
      </c>
      <c r="F22" s="17" t="str">
        <f>image("https://scontent.xx.fbcdn.net/v/t1.15752-9/82263361_535213703813820_1100154541430538240_n.jpg?_nc_cat=108&amp;_nc_sid=b96e70&amp;_nc_oc=AQkvEXnYS4upNVaanH34OUvYPPXb6zSWMdZfcCHqZTwQ0QShNeqzsQ9eMcRSR6Gtye6CGlR6pBttai4bZwFb7jhl&amp;_nc_ad=z-m&amp;_nc_cid=0&amp;_nc_ht=scontent.x"&amp;"x&amp;oh=7d6bcb964dfda11205e33fe8b29f11fc&amp;oe=5EF9629A")</f>
        <v/>
      </c>
      <c r="G22" s="18" t="s">
        <v>26</v>
      </c>
      <c r="H22" s="18" t="s">
        <v>110</v>
      </c>
      <c r="I22" s="18" t="s">
        <v>35</v>
      </c>
      <c r="J22" s="19" t="s">
        <v>36</v>
      </c>
      <c r="K22" s="26" t="s">
        <v>61</v>
      </c>
      <c r="L22" s="28" t="s">
        <v>111</v>
      </c>
      <c r="M22" s="28" t="s">
        <v>112</v>
      </c>
      <c r="N22" s="17"/>
      <c r="O22" s="18" t="s">
        <v>31</v>
      </c>
      <c r="P22" s="17"/>
      <c r="Q22" s="18" t="s">
        <v>32</v>
      </c>
      <c r="R22" s="17"/>
      <c r="S22" s="17"/>
      <c r="T22" s="17"/>
      <c r="U22" s="17"/>
      <c r="V22" s="17"/>
      <c r="W22" s="22"/>
      <c r="X22" s="22"/>
      <c r="Y22" s="22"/>
      <c r="Z22" s="22"/>
      <c r="AA22" s="22"/>
    </row>
    <row r="23" ht="63.75" customHeight="1">
      <c r="A23" s="12">
        <f t="shared" si="1"/>
        <v>7</v>
      </c>
      <c r="B23" s="13" t="s">
        <v>23</v>
      </c>
      <c r="C23" s="14">
        <v>43983.4478125</v>
      </c>
      <c r="D23" s="15" t="s">
        <v>108</v>
      </c>
      <c r="E23" s="25" t="s">
        <v>113</v>
      </c>
      <c r="F23" s="17" t="str">
        <f t="shared" ref="F23:F24" si="4">image("")</f>
        <v/>
      </c>
      <c r="G23" s="18" t="s">
        <v>82</v>
      </c>
      <c r="H23" s="17"/>
      <c r="I23" s="18" t="s">
        <v>84</v>
      </c>
      <c r="J23" s="19" t="s">
        <v>36</v>
      </c>
      <c r="K23" s="20"/>
      <c r="L23" s="17"/>
      <c r="M23" s="17"/>
      <c r="N23" s="17"/>
      <c r="O23" s="18" t="s">
        <v>31</v>
      </c>
      <c r="P23" s="17"/>
      <c r="Q23" s="18" t="s">
        <v>32</v>
      </c>
      <c r="R23" s="18"/>
      <c r="S23" s="17"/>
      <c r="T23" s="17"/>
      <c r="U23" s="17"/>
      <c r="V23" s="17"/>
      <c r="W23" s="22"/>
      <c r="X23" s="22"/>
      <c r="Y23" s="22"/>
      <c r="Z23" s="22"/>
      <c r="AA23" s="22"/>
    </row>
    <row r="24" ht="28.5" customHeight="1">
      <c r="A24" s="11">
        <f t="shared" si="1"/>
        <v>8</v>
      </c>
      <c r="B24" s="30" t="s">
        <v>23</v>
      </c>
      <c r="C24" s="31">
        <v>43983.63114583334</v>
      </c>
      <c r="D24" s="32" t="s">
        <v>114</v>
      </c>
      <c r="E24" s="33" t="s">
        <v>115</v>
      </c>
      <c r="F24" s="34" t="str">
        <f t="shared" si="4"/>
        <v/>
      </c>
      <c r="G24" s="35" t="s">
        <v>116</v>
      </c>
      <c r="H24" s="34"/>
      <c r="I24" s="35" t="s">
        <v>117</v>
      </c>
      <c r="J24" s="37" t="s">
        <v>69</v>
      </c>
      <c r="K24" s="45" t="s">
        <v>118</v>
      </c>
      <c r="L24" s="34"/>
      <c r="M24" s="34"/>
      <c r="N24" s="34"/>
      <c r="O24" s="35" t="s">
        <v>31</v>
      </c>
      <c r="P24" s="34"/>
      <c r="Q24" s="35" t="s">
        <v>119</v>
      </c>
      <c r="R24" s="34"/>
      <c r="S24" s="34"/>
      <c r="T24" s="34"/>
      <c r="U24" s="34"/>
      <c r="V24" s="34"/>
      <c r="W24" s="43"/>
      <c r="X24" s="43"/>
      <c r="Y24" s="43"/>
      <c r="Z24" s="43"/>
      <c r="AA24" s="43"/>
    </row>
    <row r="25" ht="78.75" customHeight="1">
      <c r="A25" s="11">
        <f t="shared" si="1"/>
        <v>8</v>
      </c>
      <c r="B25" s="30" t="s">
        <v>23</v>
      </c>
      <c r="C25" s="31">
        <v>43983.631261574075</v>
      </c>
      <c r="D25" s="32" t="s">
        <v>114</v>
      </c>
      <c r="E25" s="46" t="s">
        <v>120</v>
      </c>
      <c r="F25" s="34" t="str">
        <f>image("https://scontent.xx.fbcdn.net/v/t1.15752-9/100051383_689105611871689_1821718298518093824_n.jpg?_nc_cat=109&amp;_nc_sid=b96e70&amp;_nc_ohc=dA8WxlUJJI8AX9kzG4n&amp;_nc_ad=z-m&amp;_nc_cid=0&amp;_nc_ht=scontent.xx&amp;oh=eeb82791106c1729754e36791a1e3367&amp;oe=5EF8D07F")</f>
        <v/>
      </c>
      <c r="G25" s="35" t="s">
        <v>26</v>
      </c>
      <c r="H25" s="36" t="s">
        <v>121</v>
      </c>
      <c r="I25" s="35" t="s">
        <v>28</v>
      </c>
      <c r="J25" s="37" t="s">
        <v>45</v>
      </c>
      <c r="K25" s="47"/>
      <c r="L25" s="39" t="s">
        <v>122</v>
      </c>
      <c r="M25" s="36" t="s">
        <v>123</v>
      </c>
      <c r="N25" s="34"/>
      <c r="O25" s="35" t="s">
        <v>119</v>
      </c>
      <c r="P25" s="34"/>
      <c r="Q25" s="35" t="s">
        <v>119</v>
      </c>
      <c r="R25" s="35" t="s">
        <v>124</v>
      </c>
      <c r="S25" s="34"/>
      <c r="T25" s="34"/>
      <c r="U25" s="35" t="s">
        <v>125</v>
      </c>
      <c r="V25" s="34"/>
      <c r="W25" s="43"/>
      <c r="X25" s="43"/>
      <c r="Y25" s="43"/>
      <c r="Z25" s="43"/>
      <c r="AA25" s="43"/>
    </row>
    <row r="26" ht="28.5" customHeight="1">
      <c r="A26" s="11">
        <f t="shared" si="1"/>
        <v>8</v>
      </c>
      <c r="B26" s="30" t="s">
        <v>23</v>
      </c>
      <c r="C26" s="31">
        <v>43983.631273148145</v>
      </c>
      <c r="D26" s="32" t="s">
        <v>114</v>
      </c>
      <c r="E26" s="33" t="s">
        <v>126</v>
      </c>
      <c r="F26" s="34" t="str">
        <f t="shared" ref="F26:F29" si="5">image("")</f>
        <v/>
      </c>
      <c r="G26" s="35" t="s">
        <v>82</v>
      </c>
      <c r="H26" s="34"/>
      <c r="I26" s="35" t="s">
        <v>84</v>
      </c>
      <c r="J26" s="37" t="s">
        <v>36</v>
      </c>
      <c r="K26" s="49"/>
      <c r="L26" s="34"/>
      <c r="M26" s="34"/>
      <c r="N26" s="34"/>
      <c r="O26" s="35" t="s">
        <v>31</v>
      </c>
      <c r="P26" s="34"/>
      <c r="Q26" s="35" t="s">
        <v>119</v>
      </c>
      <c r="R26" s="34"/>
      <c r="S26" s="34"/>
      <c r="T26" s="34"/>
      <c r="U26" s="34"/>
      <c r="V26" s="34"/>
      <c r="W26" s="43"/>
      <c r="X26" s="43"/>
      <c r="Y26" s="43"/>
      <c r="Z26" s="43"/>
      <c r="AA26" s="43"/>
    </row>
    <row r="27" ht="28.5" customHeight="1">
      <c r="A27" s="12">
        <f t="shared" si="1"/>
        <v>9</v>
      </c>
      <c r="B27" s="13" t="s">
        <v>23</v>
      </c>
      <c r="C27" s="14">
        <v>43983.66782407407</v>
      </c>
      <c r="D27" s="15" t="s">
        <v>127</v>
      </c>
      <c r="E27" s="16" t="s">
        <v>95</v>
      </c>
      <c r="F27" s="17" t="str">
        <f t="shared" si="5"/>
        <v/>
      </c>
      <c r="G27" s="18" t="s">
        <v>96</v>
      </c>
      <c r="H27" s="21"/>
      <c r="I27" s="18" t="s">
        <v>97</v>
      </c>
      <c r="J27" s="19" t="s">
        <v>69</v>
      </c>
      <c r="K27" s="23" t="s">
        <v>128</v>
      </c>
      <c r="L27" s="24"/>
      <c r="M27" s="21"/>
      <c r="N27" s="17"/>
      <c r="O27" s="18" t="s">
        <v>31</v>
      </c>
      <c r="P27" s="17"/>
      <c r="Q27" s="18" t="s">
        <v>73</v>
      </c>
      <c r="R27" s="17"/>
      <c r="S27" s="17"/>
      <c r="T27" s="17"/>
      <c r="U27" s="18"/>
      <c r="V27" s="17"/>
      <c r="W27" s="22"/>
      <c r="X27" s="22"/>
      <c r="Y27" s="22"/>
      <c r="Z27" s="22"/>
      <c r="AA27" s="22"/>
    </row>
    <row r="28" ht="28.5" customHeight="1">
      <c r="A28" s="12">
        <f t="shared" si="1"/>
        <v>9</v>
      </c>
      <c r="B28" s="13" t="s">
        <v>23</v>
      </c>
      <c r="C28" s="14">
        <v>43983.66800925926</v>
      </c>
      <c r="D28" s="15" t="s">
        <v>127</v>
      </c>
      <c r="E28" s="50" t="s">
        <v>129</v>
      </c>
      <c r="F28" s="17" t="str">
        <f t="shared" si="5"/>
        <v/>
      </c>
      <c r="G28" s="18" t="s">
        <v>130</v>
      </c>
      <c r="H28" s="28" t="s">
        <v>131</v>
      </c>
      <c r="I28" s="18" t="s">
        <v>132</v>
      </c>
      <c r="J28" s="19" t="s">
        <v>60</v>
      </c>
      <c r="K28" s="23" t="s">
        <v>133</v>
      </c>
      <c r="L28" s="17"/>
      <c r="M28" s="17"/>
      <c r="N28" s="17"/>
      <c r="O28" s="18" t="s">
        <v>31</v>
      </c>
      <c r="P28" s="17"/>
      <c r="Q28" s="18" t="s">
        <v>73</v>
      </c>
      <c r="R28" s="17"/>
      <c r="S28" s="17"/>
      <c r="T28" s="17"/>
      <c r="U28" s="17"/>
      <c r="V28" s="17"/>
      <c r="W28" s="22"/>
      <c r="X28" s="22"/>
      <c r="Y28" s="22"/>
      <c r="Z28" s="22"/>
      <c r="AA28" s="22"/>
    </row>
    <row r="29" ht="28.5" customHeight="1">
      <c r="A29" s="12">
        <f t="shared" si="1"/>
        <v>9</v>
      </c>
      <c r="B29" s="13" t="s">
        <v>23</v>
      </c>
      <c r="C29" s="14">
        <v>43983.66800925926</v>
      </c>
      <c r="D29" s="15" t="s">
        <v>127</v>
      </c>
      <c r="E29" s="25" t="s">
        <v>134</v>
      </c>
      <c r="F29" s="17" t="str">
        <f t="shared" si="5"/>
        <v/>
      </c>
      <c r="G29" s="18" t="s">
        <v>26</v>
      </c>
      <c r="H29" s="18" t="s">
        <v>135</v>
      </c>
      <c r="I29" s="18" t="s">
        <v>35</v>
      </c>
      <c r="J29" s="18" t="s">
        <v>36</v>
      </c>
      <c r="K29" s="26" t="s">
        <v>136</v>
      </c>
      <c r="L29" s="21"/>
      <c r="M29" s="17"/>
      <c r="N29" s="17"/>
      <c r="O29" s="18" t="s">
        <v>73</v>
      </c>
      <c r="P29" s="18"/>
      <c r="Q29" s="18" t="s">
        <v>73</v>
      </c>
      <c r="R29" s="18"/>
      <c r="S29" s="17"/>
      <c r="T29" s="17"/>
      <c r="U29" s="18"/>
      <c r="V29" s="17"/>
      <c r="W29" s="22"/>
      <c r="X29" s="22"/>
      <c r="Y29" s="22"/>
      <c r="Z29" s="22"/>
      <c r="AA29" s="22"/>
    </row>
    <row r="30" ht="28.5" customHeight="1">
      <c r="A30" s="12">
        <f t="shared" si="1"/>
        <v>10</v>
      </c>
      <c r="B30" s="30" t="s">
        <v>23</v>
      </c>
      <c r="C30" s="31">
        <v>43983.64232638889</v>
      </c>
      <c r="D30" s="32" t="s">
        <v>137</v>
      </c>
      <c r="E30" s="46" t="s">
        <v>138</v>
      </c>
      <c r="F30" s="34" t="str">
        <f t="shared" ref="F30:F31" si="6">image("https://scontent.xx.fbcdn.net/v/t1.15752-9/100679384_268659557614354_8786359535393570816_n.jpg?_nc_cat=104&amp;_nc_sid=b96e70&amp;_nc_ohc=tdlls2VFDssAX9XWm8j&amp;_nc_ad=z-m&amp;_nc_cid=0&amp;_nc_ht=scontent.xx&amp;oh=9f7b66d2b06741dfbcad1fa055afb56e&amp;oe=5EFA5D9F")</f>
        <v/>
      </c>
      <c r="G30" s="35" t="s">
        <v>26</v>
      </c>
      <c r="H30" s="35" t="s">
        <v>139</v>
      </c>
      <c r="I30" s="35" t="s">
        <v>35</v>
      </c>
      <c r="J30" s="37" t="s">
        <v>36</v>
      </c>
      <c r="K30" s="45" t="s">
        <v>101</v>
      </c>
      <c r="L30" s="35" t="s">
        <v>140</v>
      </c>
      <c r="M30" s="36" t="s">
        <v>141</v>
      </c>
      <c r="N30" s="34"/>
      <c r="O30" s="35" t="s">
        <v>73</v>
      </c>
      <c r="P30" s="34"/>
      <c r="Q30" s="35" t="s">
        <v>73</v>
      </c>
      <c r="R30" s="35" t="s">
        <v>124</v>
      </c>
      <c r="S30" s="34"/>
      <c r="T30" s="34"/>
      <c r="U30" s="35" t="s">
        <v>142</v>
      </c>
      <c r="V30" s="34"/>
      <c r="W30" s="22"/>
      <c r="X30" s="22"/>
      <c r="Y30" s="22"/>
      <c r="Z30" s="22"/>
      <c r="AA30" s="22"/>
    </row>
    <row r="31" ht="28.5" customHeight="1">
      <c r="A31" s="12">
        <f t="shared" si="1"/>
        <v>10</v>
      </c>
      <c r="B31" s="30" t="s">
        <v>23</v>
      </c>
      <c r="C31" s="31">
        <v>43983.650613425925</v>
      </c>
      <c r="D31" s="32" t="s">
        <v>137</v>
      </c>
      <c r="E31" s="46" t="s">
        <v>143</v>
      </c>
      <c r="F31" s="34" t="str">
        <f t="shared" si="6"/>
        <v/>
      </c>
      <c r="G31" s="35" t="s">
        <v>26</v>
      </c>
      <c r="H31" s="36" t="s">
        <v>144</v>
      </c>
      <c r="I31" s="35" t="s">
        <v>35</v>
      </c>
      <c r="J31" s="37" t="s">
        <v>36</v>
      </c>
      <c r="K31" s="45" t="s">
        <v>101</v>
      </c>
      <c r="L31" s="39" t="s">
        <v>140</v>
      </c>
      <c r="M31" s="36" t="s">
        <v>141</v>
      </c>
      <c r="N31" s="34"/>
      <c r="O31" s="35" t="s">
        <v>73</v>
      </c>
      <c r="P31" s="34"/>
      <c r="Q31" s="35" t="s">
        <v>73</v>
      </c>
      <c r="R31" s="34"/>
      <c r="S31" s="34"/>
      <c r="T31" s="34"/>
      <c r="U31" s="34"/>
      <c r="V31" s="34"/>
      <c r="W31" s="22"/>
      <c r="X31" s="22"/>
      <c r="Y31" s="22"/>
      <c r="Z31" s="22"/>
      <c r="AA31" s="22"/>
    </row>
    <row r="32" ht="55.5" customHeight="1">
      <c r="A32" s="12">
        <f t="shared" si="1"/>
        <v>10</v>
      </c>
      <c r="B32" s="30" t="s">
        <v>23</v>
      </c>
      <c r="C32" s="31">
        <v>43983.650613425925</v>
      </c>
      <c r="D32" s="32" t="s">
        <v>137</v>
      </c>
      <c r="E32" s="33" t="s">
        <v>145</v>
      </c>
      <c r="F32" s="34" t="str">
        <f>image("")</f>
        <v/>
      </c>
      <c r="G32" s="35" t="s">
        <v>116</v>
      </c>
      <c r="H32" s="36" t="s">
        <v>146</v>
      </c>
      <c r="I32" s="35" t="s">
        <v>117</v>
      </c>
      <c r="J32" s="37" t="s">
        <v>36</v>
      </c>
      <c r="K32" s="38" t="s">
        <v>118</v>
      </c>
      <c r="L32" s="51"/>
      <c r="M32" s="34"/>
      <c r="N32" s="34"/>
      <c r="O32" s="35" t="s">
        <v>31</v>
      </c>
      <c r="P32" s="34"/>
      <c r="Q32" s="35" t="s">
        <v>73</v>
      </c>
      <c r="R32" s="34"/>
      <c r="S32" s="34"/>
      <c r="T32" s="34"/>
      <c r="U32" s="34"/>
      <c r="V32" s="34"/>
      <c r="W32" s="22"/>
      <c r="X32" s="22"/>
      <c r="Y32" s="22"/>
      <c r="Z32" s="22"/>
      <c r="AA32" s="22"/>
    </row>
    <row r="33" ht="28.5" customHeight="1">
      <c r="A33" s="12">
        <f t="shared" si="1"/>
        <v>11</v>
      </c>
      <c r="B33" s="13" t="s">
        <v>23</v>
      </c>
      <c r="C33" s="14">
        <v>43983.577465277776</v>
      </c>
      <c r="D33" s="15" t="s">
        <v>147</v>
      </c>
      <c r="E33" s="50" t="s">
        <v>148</v>
      </c>
      <c r="F33" s="17" t="str">
        <f>image("https://scontent.xx.fbcdn.net/v/t1.15752-9/95924396_2946321842110869_398733390687240192_n.jpg?_nc_cat=104&amp;_nc_sid=b96e70&amp;_nc_ohc=SF5T3o0EUXAAX-mE8BA&amp;_nc_ad=z-m&amp;_nc_cid=0&amp;_nc_ht=scontent.xx&amp;oh=9831d50138666e549a451c0da15248e7&amp;oe=5EFBB591")</f>
        <v/>
      </c>
      <c r="G33" s="18" t="s">
        <v>130</v>
      </c>
      <c r="H33" s="18" t="s">
        <v>149</v>
      </c>
      <c r="I33" s="18" t="s">
        <v>132</v>
      </c>
      <c r="J33" s="19" t="s">
        <v>60</v>
      </c>
      <c r="K33" s="23" t="s">
        <v>133</v>
      </c>
      <c r="L33" s="52"/>
      <c r="M33" s="17"/>
      <c r="N33" s="17"/>
      <c r="O33" s="18" t="s">
        <v>31</v>
      </c>
      <c r="P33" s="17"/>
      <c r="Q33" s="18" t="s">
        <v>73</v>
      </c>
      <c r="R33" s="17"/>
      <c r="S33" s="17"/>
      <c r="T33" s="17"/>
      <c r="U33" s="17"/>
      <c r="V33" s="17"/>
      <c r="W33" s="42"/>
      <c r="X33" s="42"/>
      <c r="Y33" s="42"/>
      <c r="Z33" s="42"/>
      <c r="AA33" s="42"/>
    </row>
    <row r="34" ht="28.5" customHeight="1">
      <c r="A34" s="12">
        <f t="shared" si="1"/>
        <v>11</v>
      </c>
      <c r="B34" s="13" t="s">
        <v>23</v>
      </c>
      <c r="C34" s="14">
        <v>43983.57747685185</v>
      </c>
      <c r="D34" s="15" t="s">
        <v>147</v>
      </c>
      <c r="E34" s="48" t="s">
        <v>150</v>
      </c>
      <c r="F34" s="17" t="str">
        <f t="shared" ref="F34:F35" si="7">image("")</f>
        <v/>
      </c>
      <c r="G34" s="18" t="s">
        <v>82</v>
      </c>
      <c r="H34" s="28" t="s">
        <v>151</v>
      </c>
      <c r="I34" s="18" t="s">
        <v>84</v>
      </c>
      <c r="J34" s="19" t="s">
        <v>36</v>
      </c>
      <c r="K34" s="27"/>
      <c r="L34" s="17"/>
      <c r="M34" s="17"/>
      <c r="N34" s="17"/>
      <c r="O34" s="18" t="s">
        <v>31</v>
      </c>
      <c r="P34" s="17"/>
      <c r="Q34" s="18" t="s">
        <v>73</v>
      </c>
      <c r="R34" s="17"/>
      <c r="S34" s="17"/>
      <c r="T34" s="17"/>
      <c r="U34" s="17"/>
      <c r="V34" s="17"/>
      <c r="W34" s="42"/>
      <c r="X34" s="42"/>
      <c r="Y34" s="42"/>
      <c r="Z34" s="42"/>
      <c r="AA34" s="42"/>
    </row>
    <row r="35" ht="28.5" customHeight="1">
      <c r="A35" s="12">
        <f t="shared" si="1"/>
        <v>12</v>
      </c>
      <c r="B35" s="30" t="s">
        <v>23</v>
      </c>
      <c r="C35" s="31">
        <v>43983.427928240744</v>
      </c>
      <c r="D35" s="32" t="s">
        <v>152</v>
      </c>
      <c r="E35" s="33" t="s">
        <v>153</v>
      </c>
      <c r="F35" s="34" t="str">
        <f t="shared" si="7"/>
        <v/>
      </c>
      <c r="G35" s="35" t="s">
        <v>26</v>
      </c>
      <c r="H35" s="41"/>
      <c r="I35" s="35" t="s">
        <v>88</v>
      </c>
      <c r="J35" s="37" t="s">
        <v>154</v>
      </c>
      <c r="K35" s="45" t="s">
        <v>90</v>
      </c>
      <c r="L35" s="41"/>
      <c r="M35" s="34"/>
      <c r="N35" s="34"/>
      <c r="O35" s="35" t="s">
        <v>31</v>
      </c>
      <c r="P35" s="34"/>
      <c r="Q35" s="35" t="s">
        <v>73</v>
      </c>
      <c r="R35" s="34"/>
      <c r="S35" s="34"/>
      <c r="T35" s="34"/>
      <c r="U35" s="34"/>
      <c r="V35" s="34"/>
      <c r="W35" s="22"/>
      <c r="X35" s="22"/>
      <c r="Y35" s="22"/>
      <c r="Z35" s="22"/>
      <c r="AA35" s="22"/>
    </row>
    <row r="36" ht="78.75" customHeight="1">
      <c r="A36" s="12">
        <f t="shared" si="1"/>
        <v>12</v>
      </c>
      <c r="B36" s="30" t="s">
        <v>23</v>
      </c>
      <c r="C36" s="31">
        <v>43983.428252314814</v>
      </c>
      <c r="D36" s="32" t="s">
        <v>152</v>
      </c>
      <c r="E36" s="44" t="s">
        <v>155</v>
      </c>
      <c r="F36" s="34" t="str">
        <f>image("https://scontent.xx.fbcdn.net/v/t1.15752-9/100053207_939528963150995_6609365575124647936_n.jpg?_nc_cat=111&amp;_nc_sid=b96e70&amp;_nc_ohc=M8ExPa1zEfcAX-go0IE&amp;_nc_ht=scontent.fhan3-3.fna&amp;oh=bde68e7060e394d8c9d0ee89f72a61d9&amp;oe=5F2DD7D6&amp;_nc_fr=fhan3c03")</f>
        <v/>
      </c>
      <c r="G36" s="35" t="s">
        <v>26</v>
      </c>
      <c r="H36" s="35" t="s">
        <v>156</v>
      </c>
      <c r="I36" s="35" t="s">
        <v>35</v>
      </c>
      <c r="J36" s="37" t="s">
        <v>36</v>
      </c>
      <c r="K36" s="38" t="s">
        <v>101</v>
      </c>
      <c r="L36" s="35" t="s">
        <v>157</v>
      </c>
      <c r="M36" s="35" t="s">
        <v>158</v>
      </c>
      <c r="N36" s="41"/>
      <c r="O36" s="35" t="s">
        <v>73</v>
      </c>
      <c r="P36" s="34"/>
      <c r="Q36" s="35" t="s">
        <v>73</v>
      </c>
      <c r="R36" s="35"/>
      <c r="S36" s="34"/>
      <c r="T36" s="34"/>
      <c r="U36" s="35"/>
      <c r="V36" s="34"/>
      <c r="W36" s="22"/>
      <c r="X36" s="22"/>
      <c r="Y36" s="22"/>
      <c r="Z36" s="22"/>
      <c r="AA36" s="22"/>
    </row>
    <row r="37" ht="40.5" customHeight="1">
      <c r="A37" s="12">
        <f t="shared" si="1"/>
        <v>12</v>
      </c>
      <c r="B37" s="30" t="s">
        <v>23</v>
      </c>
      <c r="C37" s="31">
        <v>43983.42890046296</v>
      </c>
      <c r="D37" s="32" t="s">
        <v>152</v>
      </c>
      <c r="E37" s="33" t="s">
        <v>159</v>
      </c>
      <c r="F37" s="34" t="str">
        <f>image("")</f>
        <v/>
      </c>
      <c r="G37" s="35" t="s">
        <v>160</v>
      </c>
      <c r="H37" s="36" t="s">
        <v>161</v>
      </c>
      <c r="I37" s="35" t="s">
        <v>162</v>
      </c>
      <c r="J37" s="37" t="s">
        <v>60</v>
      </c>
      <c r="K37" s="45" t="s">
        <v>163</v>
      </c>
      <c r="L37" s="34"/>
      <c r="M37" s="34"/>
      <c r="N37" s="34"/>
      <c r="O37" s="35" t="s">
        <v>31</v>
      </c>
      <c r="P37" s="34"/>
      <c r="Q37" s="35" t="s">
        <v>73</v>
      </c>
      <c r="R37" s="34"/>
      <c r="S37" s="34"/>
      <c r="T37" s="34"/>
      <c r="U37" s="34"/>
      <c r="V37" s="34"/>
      <c r="W37" s="22"/>
      <c r="X37" s="22"/>
      <c r="Y37" s="22"/>
      <c r="Z37" s="22"/>
      <c r="AA37" s="22"/>
    </row>
    <row r="38" ht="41.25" customHeight="1">
      <c r="A38" s="12">
        <f t="shared" si="1"/>
        <v>12</v>
      </c>
      <c r="B38" s="30" t="s">
        <v>23</v>
      </c>
      <c r="C38" s="31">
        <v>43983.43067129629</v>
      </c>
      <c r="D38" s="32" t="s">
        <v>152</v>
      </c>
      <c r="E38" s="44" t="s">
        <v>164</v>
      </c>
      <c r="F38" s="34" t="str">
        <f t="shared" ref="F38:F39" si="8">image("https://scontent.fhan4-1.fna.fbcdn.net/v/t1.15752-0/p480x480/101667761_271439810894014_7649944380379234304_n.jpg?_nc_cat=105&amp;_nc_sid=b96e70&amp;_nc_ohc=4goF9occ7UMAX-TfcSE&amp;_nc_ht=scontent.fhan4-1.fna&amp;_nc_tp=6&amp;oh=2ec2fa892db5bf32e69cfae8c958a8b4&amp;oe=5F2D2D19")</f>
        <v/>
      </c>
      <c r="G38" s="35" t="s">
        <v>26</v>
      </c>
      <c r="H38" s="35" t="s">
        <v>165</v>
      </c>
      <c r="I38" s="35" t="s">
        <v>35</v>
      </c>
      <c r="J38" s="37" t="s">
        <v>36</v>
      </c>
      <c r="K38" s="38" t="s">
        <v>101</v>
      </c>
      <c r="L38" s="39" t="s">
        <v>166</v>
      </c>
      <c r="M38" s="36" t="s">
        <v>167</v>
      </c>
      <c r="N38" s="34"/>
      <c r="O38" s="35" t="s">
        <v>73</v>
      </c>
      <c r="P38" s="34"/>
      <c r="Q38" s="35" t="s">
        <v>73</v>
      </c>
      <c r="R38" s="34"/>
      <c r="S38" s="34"/>
      <c r="T38" s="34"/>
      <c r="U38" s="34"/>
      <c r="V38" s="34"/>
      <c r="W38" s="22"/>
      <c r="X38" s="22"/>
      <c r="Y38" s="22"/>
      <c r="Z38" s="22"/>
      <c r="AA38" s="22"/>
    </row>
    <row r="39" ht="51.75" customHeight="1">
      <c r="A39" s="12">
        <f t="shared" si="1"/>
        <v>12</v>
      </c>
      <c r="B39" s="30" t="s">
        <v>23</v>
      </c>
      <c r="C39" s="31">
        <v>43983.43099537037</v>
      </c>
      <c r="D39" s="32" t="s">
        <v>152</v>
      </c>
      <c r="E39" s="46" t="s">
        <v>168</v>
      </c>
      <c r="F39" s="34" t="str">
        <f t="shared" si="8"/>
        <v/>
      </c>
      <c r="G39" s="35" t="s">
        <v>26</v>
      </c>
      <c r="H39" s="35" t="s">
        <v>169</v>
      </c>
      <c r="I39" s="35" t="s">
        <v>35</v>
      </c>
      <c r="J39" s="37" t="s">
        <v>36</v>
      </c>
      <c r="K39" s="45" t="s">
        <v>101</v>
      </c>
      <c r="L39" s="36" t="s">
        <v>166</v>
      </c>
      <c r="M39" s="36" t="s">
        <v>167</v>
      </c>
      <c r="N39" s="34"/>
      <c r="O39" s="35" t="s">
        <v>73</v>
      </c>
      <c r="P39" s="34"/>
      <c r="Q39" s="35" t="s">
        <v>73</v>
      </c>
      <c r="R39" s="34"/>
      <c r="S39" s="34"/>
      <c r="T39" s="34"/>
      <c r="U39" s="34"/>
      <c r="V39" s="34"/>
      <c r="W39" s="22"/>
      <c r="X39" s="22"/>
      <c r="Y39" s="22"/>
      <c r="Z39" s="22"/>
      <c r="AA39" s="22"/>
    </row>
    <row r="40" ht="28.5" customHeight="1">
      <c r="A40" s="12">
        <f t="shared" si="1"/>
        <v>12</v>
      </c>
      <c r="B40" s="30" t="s">
        <v>23</v>
      </c>
      <c r="C40" s="31">
        <v>43983.43100694445</v>
      </c>
      <c r="D40" s="32" t="s">
        <v>152</v>
      </c>
      <c r="E40" s="33" t="s">
        <v>170</v>
      </c>
      <c r="F40" s="34" t="str">
        <f>image("")</f>
        <v/>
      </c>
      <c r="G40" s="35" t="s">
        <v>82</v>
      </c>
      <c r="H40" s="53"/>
      <c r="I40" s="37" t="s">
        <v>84</v>
      </c>
      <c r="J40" s="37" t="s">
        <v>36</v>
      </c>
      <c r="K40" s="49"/>
      <c r="L40" s="34"/>
      <c r="M40" s="34"/>
      <c r="N40" s="41"/>
      <c r="O40" s="35" t="s">
        <v>31</v>
      </c>
      <c r="P40" s="34"/>
      <c r="Q40" s="35" t="s">
        <v>73</v>
      </c>
      <c r="R40" s="34"/>
      <c r="S40" s="34"/>
      <c r="T40" s="34"/>
      <c r="U40" s="34"/>
      <c r="V40" s="34"/>
      <c r="W40" s="22"/>
      <c r="X40" s="22"/>
      <c r="Y40" s="22"/>
      <c r="Z40" s="22"/>
      <c r="AA40" s="22"/>
    </row>
    <row r="41" ht="28.5" customHeight="1">
      <c r="A41" s="12">
        <f t="shared" si="1"/>
        <v>13</v>
      </c>
      <c r="B41" s="13" t="s">
        <v>23</v>
      </c>
      <c r="C41" s="14">
        <v>43983.400613425925</v>
      </c>
      <c r="D41" s="15" t="s">
        <v>171</v>
      </c>
      <c r="E41" s="48" t="s">
        <v>172</v>
      </c>
      <c r="F41" s="17" t="str">
        <f>image("https://scontent.xx.fbcdn.net/v/t1.15752-9/100835124_3228019663885263_8091084130663530496_n.jpg?_nc_cat=106&amp;_nc_sid=b96e70&amp;_nc_ohc=gkru8GP-G10AX_sndPm&amp;_nc_ad=z-m&amp;_nc_cid=0&amp;_nc_ht=scontent.xx&amp;oh=35dcdca7e3eb9fdcd236451da319be14&amp;oe=5EF94B54")</f>
        <v/>
      </c>
      <c r="G41" s="18" t="s">
        <v>82</v>
      </c>
      <c r="H41" s="18" t="s">
        <v>173</v>
      </c>
      <c r="I41" s="18" t="s">
        <v>84</v>
      </c>
      <c r="J41" s="19" t="s">
        <v>36</v>
      </c>
      <c r="K41" s="20"/>
      <c r="L41" s="21"/>
      <c r="M41" s="17"/>
      <c r="N41" s="17"/>
      <c r="O41" s="18" t="s">
        <v>73</v>
      </c>
      <c r="P41" s="17"/>
      <c r="Q41" s="18" t="s">
        <v>73</v>
      </c>
      <c r="R41" s="18"/>
      <c r="S41" s="17"/>
      <c r="T41" s="17"/>
      <c r="U41" s="18"/>
      <c r="V41" s="17"/>
      <c r="W41" s="42"/>
      <c r="X41" s="42"/>
      <c r="Y41" s="42"/>
      <c r="Z41" s="42"/>
      <c r="AA41" s="42"/>
    </row>
    <row r="42" ht="28.5" customHeight="1">
      <c r="A42" s="12">
        <f t="shared" si="1"/>
        <v>13</v>
      </c>
      <c r="B42" s="13" t="s">
        <v>23</v>
      </c>
      <c r="C42" s="14">
        <v>43983.400613425925</v>
      </c>
      <c r="D42" s="15" t="s">
        <v>171</v>
      </c>
      <c r="E42" s="25" t="s">
        <v>174</v>
      </c>
      <c r="F42" s="17" t="str">
        <f>image("")</f>
        <v/>
      </c>
      <c r="G42" s="18" t="s">
        <v>26</v>
      </c>
      <c r="H42" s="18" t="s">
        <v>175</v>
      </c>
      <c r="I42" s="18" t="s">
        <v>88</v>
      </c>
      <c r="J42" s="19" t="s">
        <v>89</v>
      </c>
      <c r="K42" s="23" t="s">
        <v>90</v>
      </c>
      <c r="L42" s="21"/>
      <c r="M42" s="17"/>
      <c r="N42" s="17"/>
      <c r="O42" s="18" t="s">
        <v>73</v>
      </c>
      <c r="P42" s="17"/>
      <c r="Q42" s="18" t="s">
        <v>73</v>
      </c>
      <c r="R42" s="17"/>
      <c r="S42" s="17"/>
      <c r="T42" s="17"/>
      <c r="U42" s="17"/>
      <c r="V42" s="17"/>
      <c r="W42" s="42"/>
      <c r="X42" s="42"/>
      <c r="Y42" s="42"/>
      <c r="Z42" s="42"/>
      <c r="AA42" s="42"/>
    </row>
    <row r="43" ht="28.5" customHeight="1">
      <c r="A43" s="11">
        <f t="shared" si="1"/>
        <v>14</v>
      </c>
      <c r="B43" s="30" t="s">
        <v>23</v>
      </c>
      <c r="C43" s="31">
        <v>43983.59376157408</v>
      </c>
      <c r="D43" s="32" t="s">
        <v>176</v>
      </c>
      <c r="E43" s="44" t="s">
        <v>177</v>
      </c>
      <c r="F43" s="34" t="str">
        <f>image("https://scontent.xx.fbcdn.net/v/t1.15752-9/101607154_254261949218940_3904791077894225920_n.jpg?_nc_cat=109&amp;_nc_sid=b96e70&amp;_nc_ohc=EUA0JIve6WsAX-jt8GT&amp;_nc_ad=z-m&amp;_nc_cid=0&amp;_nc_ht=scontent.xx&amp;oh=dd609e26a2424a7a41a8ee5ad5b5575c&amp;oe=5EFAA41C")</f>
        <v/>
      </c>
      <c r="G43" s="35" t="s">
        <v>26</v>
      </c>
      <c r="H43" s="35" t="s">
        <v>178</v>
      </c>
      <c r="I43" s="35" t="s">
        <v>35</v>
      </c>
      <c r="J43" s="37" t="s">
        <v>36</v>
      </c>
      <c r="K43" s="38" t="s">
        <v>101</v>
      </c>
      <c r="L43" s="35" t="s">
        <v>179</v>
      </c>
      <c r="M43" s="35" t="s">
        <v>180</v>
      </c>
      <c r="N43" s="34"/>
      <c r="O43" s="35" t="s">
        <v>31</v>
      </c>
      <c r="P43" s="34"/>
      <c r="Q43" s="35" t="s">
        <v>31</v>
      </c>
      <c r="R43" s="34"/>
      <c r="S43" s="34"/>
      <c r="T43" s="34"/>
      <c r="U43" s="34"/>
      <c r="V43" s="34"/>
      <c r="W43" s="43"/>
      <c r="X43" s="43"/>
      <c r="Y43" s="43"/>
      <c r="Z43" s="43"/>
      <c r="AA43" s="43"/>
    </row>
    <row r="44" ht="90.75" customHeight="1">
      <c r="A44" s="11">
        <f t="shared" si="1"/>
        <v>14</v>
      </c>
      <c r="B44" s="30" t="s">
        <v>23</v>
      </c>
      <c r="C44" s="31">
        <v>43983.59378472222</v>
      </c>
      <c r="D44" s="32" t="s">
        <v>176</v>
      </c>
      <c r="E44" s="33" t="s">
        <v>181</v>
      </c>
      <c r="F44" s="34" t="str">
        <f t="shared" ref="F44:F49" si="9">image("")</f>
        <v/>
      </c>
      <c r="G44" s="35" t="s">
        <v>26</v>
      </c>
      <c r="H44" s="35" t="s">
        <v>182</v>
      </c>
      <c r="I44" s="35" t="s">
        <v>35</v>
      </c>
      <c r="J44" s="35" t="s">
        <v>36</v>
      </c>
      <c r="K44" s="38" t="s">
        <v>183</v>
      </c>
      <c r="L44" s="35" t="s">
        <v>184</v>
      </c>
      <c r="M44" s="41"/>
      <c r="N44" s="34"/>
      <c r="O44" s="35" t="s">
        <v>31</v>
      </c>
      <c r="P44" s="34"/>
      <c r="Q44" s="35" t="s">
        <v>31</v>
      </c>
      <c r="R44" s="34"/>
      <c r="S44" s="34"/>
      <c r="T44" s="34"/>
      <c r="U44" s="34"/>
      <c r="V44" s="34"/>
      <c r="W44" s="43"/>
      <c r="X44" s="43"/>
      <c r="Y44" s="43"/>
      <c r="Z44" s="43"/>
      <c r="AA44" s="43"/>
    </row>
    <row r="45" ht="28.5" customHeight="1">
      <c r="A45" s="11">
        <f t="shared" si="1"/>
        <v>14</v>
      </c>
      <c r="B45" s="30" t="s">
        <v>23</v>
      </c>
      <c r="C45" s="31">
        <v>43983.5943287037</v>
      </c>
      <c r="D45" s="32" t="s">
        <v>176</v>
      </c>
      <c r="E45" s="33" t="s">
        <v>181</v>
      </c>
      <c r="F45" s="34" t="str">
        <f t="shared" si="9"/>
        <v/>
      </c>
      <c r="G45" s="35" t="s">
        <v>26</v>
      </c>
      <c r="H45" s="35" t="s">
        <v>182</v>
      </c>
      <c r="I45" s="35" t="s">
        <v>35</v>
      </c>
      <c r="J45" s="37" t="s">
        <v>36</v>
      </c>
      <c r="K45" s="38" t="s">
        <v>183</v>
      </c>
      <c r="L45" s="36" t="s">
        <v>184</v>
      </c>
      <c r="M45" s="34"/>
      <c r="N45" s="34"/>
      <c r="O45" s="35" t="s">
        <v>31</v>
      </c>
      <c r="P45" s="34"/>
      <c r="Q45" s="35" t="s">
        <v>31</v>
      </c>
      <c r="R45" s="34"/>
      <c r="S45" s="34"/>
      <c r="T45" s="34"/>
      <c r="U45" s="34"/>
      <c r="V45" s="34"/>
      <c r="W45" s="43"/>
      <c r="X45" s="43"/>
      <c r="Y45" s="43"/>
      <c r="Z45" s="43"/>
      <c r="AA45" s="43"/>
    </row>
    <row r="46" ht="28.5" customHeight="1">
      <c r="A46" s="11">
        <f t="shared" si="1"/>
        <v>14</v>
      </c>
      <c r="B46" s="30" t="s">
        <v>23</v>
      </c>
      <c r="C46" s="31">
        <v>43983.594456018516</v>
      </c>
      <c r="D46" s="32" t="s">
        <v>176</v>
      </c>
      <c r="E46" s="33" t="s">
        <v>185</v>
      </c>
      <c r="F46" s="34" t="str">
        <f t="shared" si="9"/>
        <v/>
      </c>
      <c r="G46" s="35" t="s">
        <v>26</v>
      </c>
      <c r="H46" s="36" t="s">
        <v>186</v>
      </c>
      <c r="I46" s="35" t="s">
        <v>35</v>
      </c>
      <c r="J46" s="37" t="s">
        <v>36</v>
      </c>
      <c r="K46" s="45" t="s">
        <v>187</v>
      </c>
      <c r="L46" s="36" t="s">
        <v>184</v>
      </c>
      <c r="M46" s="34"/>
      <c r="N46" s="34"/>
      <c r="O46" s="35" t="s">
        <v>31</v>
      </c>
      <c r="P46" s="34"/>
      <c r="Q46" s="35" t="s">
        <v>31</v>
      </c>
      <c r="R46" s="34"/>
      <c r="S46" s="34"/>
      <c r="T46" s="34"/>
      <c r="U46" s="34"/>
      <c r="V46" s="34"/>
      <c r="W46" s="43"/>
      <c r="X46" s="43"/>
      <c r="Y46" s="43"/>
      <c r="Z46" s="43"/>
      <c r="AA46" s="43"/>
    </row>
    <row r="47" ht="136.5" customHeight="1">
      <c r="A47" s="11">
        <f t="shared" si="1"/>
        <v>14</v>
      </c>
      <c r="B47" s="30" t="s">
        <v>23</v>
      </c>
      <c r="C47" s="31">
        <v>43983.59446759259</v>
      </c>
      <c r="D47" s="32" t="s">
        <v>176</v>
      </c>
      <c r="E47" s="33" t="s">
        <v>188</v>
      </c>
      <c r="F47" s="34" t="str">
        <f t="shared" si="9"/>
        <v/>
      </c>
      <c r="G47" s="35" t="s">
        <v>82</v>
      </c>
      <c r="H47" s="41"/>
      <c r="I47" s="35" t="s">
        <v>84</v>
      </c>
      <c r="J47" s="37" t="s">
        <v>36</v>
      </c>
      <c r="K47" s="47"/>
      <c r="L47" s="53"/>
      <c r="M47" s="34"/>
      <c r="N47" s="34"/>
      <c r="O47" s="35" t="s">
        <v>31</v>
      </c>
      <c r="P47" s="34"/>
      <c r="Q47" s="35" t="s">
        <v>31</v>
      </c>
      <c r="R47" s="34"/>
      <c r="S47" s="34"/>
      <c r="T47" s="34"/>
      <c r="U47" s="34"/>
      <c r="V47" s="34"/>
      <c r="W47" s="43"/>
      <c r="X47" s="43"/>
      <c r="Y47" s="43"/>
      <c r="Z47" s="43"/>
      <c r="AA47" s="43"/>
    </row>
    <row r="48" ht="28.5" customHeight="1">
      <c r="A48" s="12">
        <f t="shared" si="1"/>
        <v>15</v>
      </c>
      <c r="B48" s="13" t="s">
        <v>23</v>
      </c>
      <c r="C48" s="14">
        <v>43983.59386574074</v>
      </c>
      <c r="D48" s="15" t="s">
        <v>189</v>
      </c>
      <c r="E48" s="25" t="s">
        <v>190</v>
      </c>
      <c r="F48" s="17" t="str">
        <f t="shared" si="9"/>
        <v/>
      </c>
      <c r="G48" s="18" t="s">
        <v>191</v>
      </c>
      <c r="H48" s="21"/>
      <c r="I48" s="18" t="s">
        <v>192</v>
      </c>
      <c r="J48" s="19" t="s">
        <v>36</v>
      </c>
      <c r="K48" s="27"/>
      <c r="L48" s="17"/>
      <c r="M48" s="17"/>
      <c r="N48" s="17"/>
      <c r="O48" s="18" t="s">
        <v>31</v>
      </c>
      <c r="P48" s="17"/>
      <c r="Q48" s="18" t="s">
        <v>31</v>
      </c>
      <c r="R48" s="17"/>
      <c r="S48" s="17"/>
      <c r="T48" s="17"/>
      <c r="U48" s="17"/>
      <c r="V48" s="17"/>
      <c r="W48" s="42"/>
      <c r="X48" s="42"/>
      <c r="Y48" s="42"/>
      <c r="Z48" s="42"/>
      <c r="AA48" s="42"/>
    </row>
    <row r="49" ht="133.5" customHeight="1">
      <c r="A49" s="12">
        <f t="shared" si="1"/>
        <v>15</v>
      </c>
      <c r="B49" s="13" t="s">
        <v>23</v>
      </c>
      <c r="C49" s="14">
        <v>43983.59423611111</v>
      </c>
      <c r="D49" s="15" t="s">
        <v>189</v>
      </c>
      <c r="E49" s="25" t="s">
        <v>193</v>
      </c>
      <c r="F49" s="17" t="str">
        <f t="shared" si="9"/>
        <v/>
      </c>
      <c r="G49" s="18" t="s">
        <v>116</v>
      </c>
      <c r="H49" s="52"/>
      <c r="I49" s="19" t="s">
        <v>117</v>
      </c>
      <c r="J49" s="19" t="s">
        <v>69</v>
      </c>
      <c r="K49" s="26" t="s">
        <v>118</v>
      </c>
      <c r="L49" s="17"/>
      <c r="M49" s="17"/>
      <c r="N49" s="17"/>
      <c r="O49" s="18" t="s">
        <v>31</v>
      </c>
      <c r="P49" s="17"/>
      <c r="Q49" s="18" t="s">
        <v>31</v>
      </c>
      <c r="R49" s="17"/>
      <c r="S49" s="17"/>
      <c r="T49" s="17"/>
      <c r="U49" s="17"/>
      <c r="V49" s="17"/>
      <c r="W49" s="42"/>
      <c r="X49" s="42"/>
      <c r="Y49" s="42"/>
      <c r="Z49" s="42"/>
      <c r="AA49" s="42"/>
    </row>
    <row r="50" ht="142.5" customHeight="1">
      <c r="A50" s="12">
        <f t="shared" si="1"/>
        <v>15</v>
      </c>
      <c r="B50" s="13" t="s">
        <v>23</v>
      </c>
      <c r="C50" s="14">
        <v>43983.594375</v>
      </c>
      <c r="D50" s="15" t="s">
        <v>189</v>
      </c>
      <c r="E50" s="25" t="s">
        <v>194</v>
      </c>
      <c r="F50" s="17" t="str">
        <f>image("https://scontent.xx.fbcdn.net/v/t1.15752-9/100840989_746947766049359_173450665111060480_n.jpg?_nc_cat=102&amp;_nc_sid=b96e70&amp;_nc_oc=AQlnbVWRhfNk1ncXGImG7Bgr2f8KJ38QOn1k0Uj9zJNB8eUbkTSDkkFlmGWoiCZSLhqkQyiKskUHL7wBdLNK-aH7&amp;_nc_ad=z-m&amp;_nc_cid=0&amp;_nc_ht=scontent.x"&amp;"x&amp;oh=a099f96d8028c4db266c0231d18014d1&amp;oe=5EFBF857")</f>
        <v/>
      </c>
      <c r="G50" s="18" t="s">
        <v>26</v>
      </c>
      <c r="H50" s="18" t="s">
        <v>195</v>
      </c>
      <c r="I50" s="18" t="s">
        <v>35</v>
      </c>
      <c r="J50" s="19" t="s">
        <v>36</v>
      </c>
      <c r="K50" s="23" t="s">
        <v>196</v>
      </c>
      <c r="L50" s="18" t="s">
        <v>197</v>
      </c>
      <c r="M50" s="18" t="s">
        <v>198</v>
      </c>
      <c r="N50" s="17"/>
      <c r="O50" s="18" t="s">
        <v>31</v>
      </c>
      <c r="P50" s="17"/>
      <c r="Q50" s="18" t="s">
        <v>31</v>
      </c>
      <c r="R50" s="17"/>
      <c r="S50" s="17"/>
      <c r="T50" s="17"/>
      <c r="U50" s="18"/>
      <c r="V50" s="17"/>
      <c r="W50" s="42"/>
      <c r="X50" s="42"/>
      <c r="Y50" s="42"/>
      <c r="Z50" s="42"/>
      <c r="AA50" s="42"/>
    </row>
    <row r="51" ht="28.5" customHeight="1">
      <c r="A51" s="12">
        <f t="shared" si="1"/>
        <v>15</v>
      </c>
      <c r="B51" s="13" t="s">
        <v>23</v>
      </c>
      <c r="C51" s="14">
        <v>43983.59438657408</v>
      </c>
      <c r="D51" s="15" t="s">
        <v>189</v>
      </c>
      <c r="E51" s="25" t="s">
        <v>199</v>
      </c>
      <c r="F51" s="17" t="str">
        <f t="shared" ref="F51:F58" si="10">image("")</f>
        <v/>
      </c>
      <c r="G51" s="18" t="s">
        <v>82</v>
      </c>
      <c r="H51" s="24"/>
      <c r="I51" s="18" t="s">
        <v>84</v>
      </c>
      <c r="J51" s="19" t="s">
        <v>36</v>
      </c>
      <c r="K51" s="20"/>
      <c r="L51" s="17"/>
      <c r="M51" s="17"/>
      <c r="N51" s="17"/>
      <c r="O51" s="18" t="s">
        <v>31</v>
      </c>
      <c r="P51" s="17"/>
      <c r="Q51" s="18" t="s">
        <v>31</v>
      </c>
      <c r="R51" s="17"/>
      <c r="S51" s="17"/>
      <c r="T51" s="17"/>
      <c r="U51" s="17"/>
      <c r="V51" s="17"/>
      <c r="W51" s="42"/>
      <c r="X51" s="42"/>
      <c r="Y51" s="42"/>
      <c r="Z51" s="42"/>
      <c r="AA51" s="42"/>
    </row>
    <row r="52" ht="28.5" customHeight="1">
      <c r="A52" s="11">
        <f t="shared" si="1"/>
        <v>16</v>
      </c>
      <c r="B52" s="30" t="s">
        <v>23</v>
      </c>
      <c r="C52" s="31">
        <v>43983.46469907407</v>
      </c>
      <c r="D52" s="32" t="s">
        <v>200</v>
      </c>
      <c r="E52" s="33" t="s">
        <v>201</v>
      </c>
      <c r="F52" s="34" t="str">
        <f t="shared" si="10"/>
        <v/>
      </c>
      <c r="G52" s="35" t="s">
        <v>82</v>
      </c>
      <c r="H52" s="41"/>
      <c r="I52" s="35" t="s">
        <v>84</v>
      </c>
      <c r="J52" s="37" t="s">
        <v>69</v>
      </c>
      <c r="K52" s="49"/>
      <c r="L52" s="34"/>
      <c r="M52" s="34"/>
      <c r="N52" s="34"/>
      <c r="O52" s="35" t="s">
        <v>202</v>
      </c>
      <c r="P52" s="34"/>
      <c r="Q52" s="35" t="s">
        <v>202</v>
      </c>
      <c r="R52" s="34"/>
      <c r="S52" s="34"/>
      <c r="T52" s="34"/>
      <c r="U52" s="34"/>
      <c r="V52" s="34"/>
      <c r="W52" s="43"/>
      <c r="X52" s="43"/>
      <c r="Y52" s="43"/>
      <c r="Z52" s="43"/>
      <c r="AA52" s="43"/>
    </row>
    <row r="53" ht="103.5" customHeight="1">
      <c r="A53" s="12">
        <f t="shared" si="1"/>
        <v>17</v>
      </c>
      <c r="B53" s="13" t="s">
        <v>23</v>
      </c>
      <c r="C53" s="14">
        <v>43983.45972222222</v>
      </c>
      <c r="D53" s="15" t="s">
        <v>203</v>
      </c>
      <c r="E53" s="25" t="s">
        <v>204</v>
      </c>
      <c r="F53" s="17" t="str">
        <f t="shared" si="10"/>
        <v/>
      </c>
      <c r="G53" s="18" t="s">
        <v>82</v>
      </c>
      <c r="H53" s="17"/>
      <c r="I53" s="18" t="s">
        <v>84</v>
      </c>
      <c r="J53" s="19" t="s">
        <v>69</v>
      </c>
      <c r="K53" s="27"/>
      <c r="L53" s="52"/>
      <c r="M53" s="17"/>
      <c r="N53" s="17"/>
      <c r="O53" s="18" t="s">
        <v>31</v>
      </c>
      <c r="P53" s="17"/>
      <c r="Q53" s="18" t="s">
        <v>202</v>
      </c>
      <c r="R53" s="17"/>
      <c r="S53" s="17"/>
      <c r="T53" s="17"/>
      <c r="U53" s="17"/>
      <c r="V53" s="17"/>
      <c r="W53" s="42"/>
      <c r="X53" s="42"/>
      <c r="Y53" s="42"/>
      <c r="Z53" s="42"/>
      <c r="AA53" s="42"/>
    </row>
    <row r="54" ht="28.5" customHeight="1">
      <c r="A54" s="11">
        <f t="shared" si="1"/>
        <v>18</v>
      </c>
      <c r="B54" s="30" t="s">
        <v>23</v>
      </c>
      <c r="C54" s="31">
        <v>43983.42744212963</v>
      </c>
      <c r="D54" s="32" t="s">
        <v>205</v>
      </c>
      <c r="E54" s="33" t="s">
        <v>206</v>
      </c>
      <c r="F54" s="34" t="str">
        <f t="shared" si="10"/>
        <v/>
      </c>
      <c r="G54" s="35" t="s">
        <v>39</v>
      </c>
      <c r="H54" s="41"/>
      <c r="I54" s="35" t="s">
        <v>40</v>
      </c>
      <c r="J54" s="37" t="s">
        <v>36</v>
      </c>
      <c r="K54" s="38" t="s">
        <v>41</v>
      </c>
      <c r="L54" s="34"/>
      <c r="M54" s="34"/>
      <c r="N54" s="34"/>
      <c r="O54" s="35" t="s">
        <v>31</v>
      </c>
      <c r="P54" s="34"/>
      <c r="Q54" s="35" t="s">
        <v>202</v>
      </c>
      <c r="R54" s="34"/>
      <c r="S54" s="34"/>
      <c r="T54" s="34"/>
      <c r="U54" s="34"/>
      <c r="V54" s="34"/>
      <c r="W54" s="43"/>
      <c r="X54" s="43"/>
      <c r="Y54" s="43"/>
      <c r="Z54" s="43"/>
      <c r="AA54" s="43"/>
    </row>
    <row r="55" ht="28.5" customHeight="1">
      <c r="A55" s="12">
        <f t="shared" si="1"/>
        <v>19</v>
      </c>
      <c r="B55" s="13" t="s">
        <v>23</v>
      </c>
      <c r="C55" s="14">
        <v>43983.397210648145</v>
      </c>
      <c r="D55" s="15" t="s">
        <v>207</v>
      </c>
      <c r="E55" s="25" t="s">
        <v>208</v>
      </c>
      <c r="F55" s="17" t="str">
        <f t="shared" si="10"/>
        <v/>
      </c>
      <c r="G55" s="18" t="s">
        <v>82</v>
      </c>
      <c r="H55" s="17"/>
      <c r="I55" s="18" t="s">
        <v>84</v>
      </c>
      <c r="J55" s="18" t="s">
        <v>69</v>
      </c>
      <c r="K55" s="20"/>
      <c r="L55" s="17"/>
      <c r="M55" s="17"/>
      <c r="N55" s="17"/>
      <c r="O55" s="18" t="s">
        <v>31</v>
      </c>
      <c r="P55" s="17"/>
      <c r="Q55" s="18" t="s">
        <v>202</v>
      </c>
      <c r="R55" s="18"/>
      <c r="S55" s="17"/>
      <c r="T55" s="17"/>
      <c r="U55" s="17"/>
      <c r="V55" s="17"/>
      <c r="W55" s="22"/>
      <c r="X55" s="22"/>
      <c r="Y55" s="22"/>
      <c r="Z55" s="22"/>
      <c r="AA55" s="22"/>
    </row>
    <row r="56" ht="28.5" customHeight="1">
      <c r="A56" s="12">
        <f t="shared" si="1"/>
        <v>19</v>
      </c>
      <c r="B56" s="13" t="s">
        <v>23</v>
      </c>
      <c r="C56" s="14">
        <v>43983.39722222222</v>
      </c>
      <c r="D56" s="15" t="s">
        <v>207</v>
      </c>
      <c r="E56" s="25" t="s">
        <v>209</v>
      </c>
      <c r="F56" s="17" t="str">
        <f t="shared" si="10"/>
        <v/>
      </c>
      <c r="G56" s="18" t="s">
        <v>82</v>
      </c>
      <c r="H56" s="21"/>
      <c r="I56" s="18" t="s">
        <v>84</v>
      </c>
      <c r="J56" s="19" t="s">
        <v>69</v>
      </c>
      <c r="K56" s="20"/>
      <c r="L56" s="21"/>
      <c r="M56" s="17"/>
      <c r="N56" s="17"/>
      <c r="O56" s="18" t="s">
        <v>31</v>
      </c>
      <c r="P56" s="17"/>
      <c r="Q56" s="18" t="s">
        <v>202</v>
      </c>
      <c r="R56" s="17"/>
      <c r="S56" s="17"/>
      <c r="T56" s="17"/>
      <c r="U56" s="17"/>
      <c r="V56" s="17"/>
      <c r="W56" s="22"/>
      <c r="X56" s="22"/>
      <c r="Y56" s="22"/>
      <c r="Z56" s="22"/>
      <c r="AA56" s="22"/>
    </row>
    <row r="57" ht="75.75" customHeight="1">
      <c r="A57" s="12">
        <f t="shared" si="1"/>
        <v>20</v>
      </c>
      <c r="B57" s="30" t="s">
        <v>23</v>
      </c>
      <c r="C57" s="31">
        <v>43983.39533564815</v>
      </c>
      <c r="D57" s="32" t="s">
        <v>210</v>
      </c>
      <c r="E57" s="33" t="s">
        <v>211</v>
      </c>
      <c r="F57" s="34" t="str">
        <f t="shared" si="10"/>
        <v/>
      </c>
      <c r="G57" s="35" t="s">
        <v>212</v>
      </c>
      <c r="H57" s="41"/>
      <c r="I57" s="35" t="s">
        <v>213</v>
      </c>
      <c r="J57" s="37" t="s">
        <v>69</v>
      </c>
      <c r="K57" s="38" t="s">
        <v>214</v>
      </c>
      <c r="L57" s="53"/>
      <c r="M57" s="34"/>
      <c r="N57" s="34"/>
      <c r="O57" s="35" t="s">
        <v>31</v>
      </c>
      <c r="P57" s="34"/>
      <c r="Q57" s="35" t="s">
        <v>202</v>
      </c>
      <c r="R57" s="34"/>
      <c r="S57" s="34"/>
      <c r="T57" s="34"/>
      <c r="U57" s="34"/>
      <c r="V57" s="34"/>
      <c r="W57" s="22"/>
      <c r="X57" s="22"/>
      <c r="Y57" s="22"/>
      <c r="Z57" s="22"/>
      <c r="AA57" s="22"/>
    </row>
    <row r="58" ht="28.5" customHeight="1">
      <c r="A58" s="12">
        <f t="shared" si="1"/>
        <v>21</v>
      </c>
      <c r="B58" s="13" t="s">
        <v>23</v>
      </c>
      <c r="C58" s="14">
        <v>43983.3803587963</v>
      </c>
      <c r="D58" s="15" t="s">
        <v>215</v>
      </c>
      <c r="E58" s="25" t="s">
        <v>216</v>
      </c>
      <c r="F58" s="17" t="str">
        <f t="shared" si="10"/>
        <v/>
      </c>
      <c r="G58" s="18" t="s">
        <v>116</v>
      </c>
      <c r="H58" s="21"/>
      <c r="I58" s="18" t="s">
        <v>117</v>
      </c>
      <c r="J58" s="19" t="s">
        <v>36</v>
      </c>
      <c r="K58" s="26" t="s">
        <v>118</v>
      </c>
      <c r="L58" s="17"/>
      <c r="M58" s="17"/>
      <c r="N58" s="17"/>
      <c r="O58" s="18" t="s">
        <v>31</v>
      </c>
      <c r="P58" s="17"/>
      <c r="Q58" s="18" t="s">
        <v>202</v>
      </c>
      <c r="R58" s="17"/>
      <c r="S58" s="17"/>
      <c r="T58" s="17"/>
      <c r="U58" s="17"/>
      <c r="V58" s="17"/>
      <c r="W58" s="22"/>
      <c r="X58" s="22"/>
      <c r="Y58" s="22"/>
      <c r="Z58" s="22"/>
      <c r="AA58" s="22"/>
    </row>
    <row r="59">
      <c r="A59" s="12"/>
      <c r="B59" s="54"/>
      <c r="C59" s="55"/>
      <c r="D59" s="56"/>
      <c r="E59" s="57"/>
      <c r="F59" s="55"/>
      <c r="G59" s="55"/>
      <c r="H59" s="55"/>
      <c r="I59" s="55"/>
      <c r="J59" s="55"/>
      <c r="K59" s="55"/>
      <c r="L59" s="55"/>
      <c r="M59" s="55"/>
      <c r="N59" s="55"/>
      <c r="O59" s="55"/>
      <c r="P59" s="55"/>
      <c r="Q59" s="55"/>
      <c r="R59" s="58"/>
      <c r="S59" s="58"/>
      <c r="T59" s="55"/>
      <c r="U59" s="58"/>
      <c r="V59" s="55"/>
      <c r="W59" s="59"/>
    </row>
    <row r="60">
      <c r="A60" s="60"/>
      <c r="B60" s="61"/>
      <c r="C60" s="59"/>
      <c r="D60" s="62"/>
      <c r="E60" s="63"/>
      <c r="F60" s="59"/>
      <c r="G60" s="59"/>
      <c r="H60" s="59"/>
      <c r="I60" s="59"/>
      <c r="J60" s="59"/>
      <c r="K60" s="59"/>
      <c r="L60" s="59"/>
      <c r="M60" s="59"/>
      <c r="N60" s="59"/>
      <c r="O60" s="59"/>
      <c r="P60" s="59"/>
      <c r="Q60" s="59"/>
      <c r="R60" s="64"/>
      <c r="S60" s="64"/>
      <c r="T60" s="59"/>
      <c r="U60" s="64"/>
      <c r="V60" s="59"/>
      <c r="W60" s="59"/>
    </row>
    <row r="61">
      <c r="A61" s="60"/>
      <c r="B61" s="61"/>
      <c r="C61" s="59"/>
      <c r="D61" s="62"/>
      <c r="E61" s="63"/>
      <c r="F61" s="59"/>
      <c r="G61" s="59"/>
      <c r="H61" s="59"/>
      <c r="I61" s="59"/>
      <c r="J61" s="59"/>
      <c r="K61" s="59"/>
      <c r="L61" s="59"/>
      <c r="M61" s="59"/>
      <c r="N61" s="59"/>
      <c r="O61" s="59"/>
      <c r="P61" s="59"/>
      <c r="Q61" s="59"/>
      <c r="R61" s="64"/>
      <c r="S61" s="64"/>
      <c r="T61" s="59"/>
      <c r="U61" s="64"/>
      <c r="V61" s="59"/>
      <c r="W61" s="59"/>
    </row>
    <row r="62">
      <c r="A62" s="60"/>
      <c r="B62" s="61"/>
      <c r="C62" s="59"/>
      <c r="D62" s="62"/>
      <c r="E62" s="63"/>
      <c r="F62" s="59"/>
      <c r="G62" s="59"/>
      <c r="H62" s="59"/>
      <c r="I62" s="59"/>
      <c r="J62" s="59"/>
      <c r="K62" s="59"/>
      <c r="L62" s="59"/>
      <c r="M62" s="59"/>
      <c r="N62" s="59"/>
      <c r="O62" s="59"/>
      <c r="P62" s="59"/>
      <c r="Q62" s="59"/>
      <c r="R62" s="64"/>
      <c r="S62" s="64"/>
      <c r="T62" s="59"/>
      <c r="U62" s="64"/>
      <c r="V62" s="59"/>
      <c r="W62" s="59"/>
    </row>
    <row r="63">
      <c r="A63" s="60"/>
      <c r="B63" s="61"/>
      <c r="C63" s="59"/>
      <c r="D63" s="62"/>
      <c r="E63" s="63"/>
      <c r="F63" s="59"/>
      <c r="G63" s="59"/>
      <c r="H63" s="59"/>
      <c r="I63" s="59"/>
      <c r="J63" s="59"/>
      <c r="K63" s="59"/>
      <c r="L63" s="59"/>
      <c r="M63" s="59"/>
      <c r="N63" s="59"/>
      <c r="O63" s="59"/>
      <c r="P63" s="59"/>
      <c r="Q63" s="59"/>
      <c r="R63" s="64"/>
      <c r="S63" s="64"/>
      <c r="T63" s="59"/>
      <c r="U63" s="64"/>
      <c r="V63" s="59"/>
      <c r="W63" s="59"/>
    </row>
    <row r="64">
      <c r="A64" s="60"/>
      <c r="B64" s="61"/>
      <c r="C64" s="59"/>
      <c r="D64" s="62"/>
      <c r="E64" s="63"/>
      <c r="F64" s="59"/>
      <c r="G64" s="59"/>
      <c r="H64" s="59"/>
      <c r="I64" s="59"/>
      <c r="J64" s="59"/>
      <c r="K64" s="59"/>
      <c r="L64" s="59"/>
      <c r="M64" s="59"/>
      <c r="N64" s="59"/>
      <c r="O64" s="59"/>
      <c r="P64" s="59"/>
      <c r="Q64" s="59"/>
      <c r="R64" s="64"/>
      <c r="S64" s="64"/>
      <c r="T64" s="59"/>
      <c r="U64" s="64"/>
      <c r="V64" s="59"/>
      <c r="W64" s="59"/>
    </row>
    <row r="65">
      <c r="A65" s="60"/>
      <c r="B65" s="61"/>
      <c r="C65" s="59"/>
      <c r="D65" s="62"/>
      <c r="E65" s="63"/>
      <c r="F65" s="59"/>
      <c r="G65" s="59"/>
      <c r="H65" s="59"/>
      <c r="I65" s="59"/>
      <c r="J65" s="59"/>
      <c r="K65" s="59"/>
      <c r="L65" s="59"/>
      <c r="M65" s="59"/>
      <c r="N65" s="59"/>
      <c r="O65" s="59"/>
      <c r="P65" s="59"/>
      <c r="Q65" s="59"/>
      <c r="R65" s="64"/>
      <c r="S65" s="64"/>
      <c r="T65" s="59"/>
      <c r="U65" s="64"/>
      <c r="V65" s="59"/>
      <c r="W65" s="59"/>
    </row>
    <row r="66">
      <c r="A66" s="60"/>
      <c r="B66" s="61"/>
      <c r="C66" s="59"/>
      <c r="D66" s="62"/>
      <c r="E66" s="63"/>
      <c r="F66" s="59"/>
      <c r="G66" s="59"/>
      <c r="H66" s="59"/>
      <c r="I66" s="59"/>
      <c r="J66" s="59"/>
      <c r="K66" s="59"/>
      <c r="L66" s="59"/>
      <c r="M66" s="59"/>
      <c r="N66" s="59"/>
      <c r="O66" s="59"/>
      <c r="P66" s="59"/>
      <c r="Q66" s="59"/>
      <c r="R66" s="64"/>
      <c r="S66" s="64"/>
      <c r="T66" s="59"/>
      <c r="U66" s="64"/>
      <c r="V66" s="59"/>
      <c r="W66" s="59"/>
    </row>
    <row r="67">
      <c r="A67" s="60"/>
      <c r="B67" s="61"/>
      <c r="C67" s="59"/>
      <c r="D67" s="62"/>
      <c r="E67" s="63"/>
      <c r="F67" s="59"/>
      <c r="G67" s="59"/>
      <c r="H67" s="59"/>
      <c r="I67" s="59"/>
      <c r="J67" s="59"/>
      <c r="K67" s="59"/>
      <c r="L67" s="59"/>
      <c r="M67" s="59"/>
      <c r="N67" s="59"/>
      <c r="O67" s="59"/>
      <c r="P67" s="59"/>
      <c r="Q67" s="59"/>
      <c r="R67" s="64"/>
      <c r="S67" s="64"/>
      <c r="T67" s="59"/>
      <c r="U67" s="64"/>
      <c r="V67" s="59"/>
      <c r="W67" s="59"/>
    </row>
    <row r="68">
      <c r="A68" s="60"/>
      <c r="B68" s="61"/>
      <c r="C68" s="59"/>
      <c r="D68" s="62"/>
      <c r="E68" s="63"/>
      <c r="F68" s="59"/>
      <c r="G68" s="59"/>
      <c r="H68" s="59"/>
      <c r="I68" s="59"/>
      <c r="J68" s="59"/>
      <c r="K68" s="59"/>
      <c r="L68" s="59"/>
      <c r="M68" s="59"/>
      <c r="N68" s="59"/>
      <c r="O68" s="59"/>
      <c r="P68" s="59"/>
      <c r="Q68" s="59"/>
      <c r="R68" s="64"/>
      <c r="S68" s="64"/>
      <c r="T68" s="59"/>
      <c r="U68" s="64"/>
      <c r="V68" s="59"/>
      <c r="W68" s="59"/>
    </row>
    <row r="69">
      <c r="A69" s="60"/>
      <c r="B69" s="61"/>
      <c r="C69" s="59"/>
      <c r="D69" s="62"/>
      <c r="E69" s="63"/>
      <c r="F69" s="59"/>
      <c r="G69" s="59"/>
      <c r="H69" s="59"/>
      <c r="I69" s="59"/>
      <c r="J69" s="59"/>
      <c r="K69" s="59"/>
      <c r="L69" s="59"/>
      <c r="M69" s="59"/>
      <c r="N69" s="59"/>
      <c r="O69" s="59"/>
      <c r="P69" s="59"/>
      <c r="Q69" s="59"/>
      <c r="R69" s="64"/>
      <c r="S69" s="64"/>
      <c r="T69" s="59"/>
      <c r="U69" s="64"/>
      <c r="V69" s="59"/>
      <c r="W69" s="59"/>
    </row>
    <row r="70">
      <c r="A70" s="60"/>
      <c r="B70" s="61"/>
      <c r="C70" s="59"/>
      <c r="D70" s="62"/>
      <c r="E70" s="63"/>
      <c r="F70" s="59"/>
      <c r="G70" s="59"/>
      <c r="H70" s="59"/>
      <c r="I70" s="59"/>
      <c r="J70" s="59"/>
      <c r="K70" s="59"/>
      <c r="L70" s="59"/>
      <c r="M70" s="59"/>
      <c r="N70" s="59"/>
      <c r="O70" s="59"/>
      <c r="P70" s="59"/>
      <c r="Q70" s="59"/>
      <c r="R70" s="64"/>
      <c r="S70" s="64"/>
      <c r="T70" s="59"/>
      <c r="U70" s="64"/>
      <c r="V70" s="59"/>
      <c r="W70" s="59"/>
    </row>
    <row r="71">
      <c r="A71" s="60"/>
      <c r="B71" s="61"/>
      <c r="C71" s="59"/>
      <c r="D71" s="62"/>
      <c r="E71" s="63"/>
      <c r="F71" s="59"/>
      <c r="G71" s="59"/>
      <c r="H71" s="59"/>
      <c r="I71" s="59"/>
      <c r="J71" s="59"/>
      <c r="K71" s="59"/>
      <c r="L71" s="59"/>
      <c r="M71" s="59"/>
      <c r="N71" s="59"/>
      <c r="O71" s="59"/>
      <c r="P71" s="59"/>
      <c r="Q71" s="59"/>
      <c r="R71" s="64"/>
      <c r="S71" s="64"/>
      <c r="T71" s="59"/>
      <c r="U71" s="64"/>
      <c r="V71" s="59"/>
      <c r="W71" s="59"/>
    </row>
    <row r="72">
      <c r="A72" s="60"/>
      <c r="B72" s="61"/>
      <c r="C72" s="59"/>
      <c r="D72" s="62"/>
      <c r="E72" s="63"/>
      <c r="F72" s="59"/>
      <c r="G72" s="59"/>
      <c r="H72" s="59"/>
      <c r="I72" s="59"/>
      <c r="J72" s="59"/>
      <c r="K72" s="59"/>
      <c r="L72" s="59"/>
      <c r="M72" s="59"/>
      <c r="N72" s="59"/>
      <c r="O72" s="59"/>
      <c r="P72" s="59"/>
      <c r="Q72" s="59"/>
      <c r="R72" s="64"/>
      <c r="S72" s="64"/>
      <c r="T72" s="59"/>
      <c r="U72" s="64"/>
      <c r="V72" s="59"/>
      <c r="W72" s="59"/>
    </row>
    <row r="73">
      <c r="A73" s="60"/>
      <c r="B73" s="61"/>
      <c r="C73" s="59"/>
      <c r="D73" s="62"/>
      <c r="E73" s="63"/>
      <c r="F73" s="59"/>
      <c r="G73" s="59"/>
      <c r="H73" s="59"/>
      <c r="I73" s="59"/>
      <c r="J73" s="59"/>
      <c r="K73" s="59"/>
      <c r="L73" s="59"/>
      <c r="M73" s="59"/>
      <c r="N73" s="59"/>
      <c r="O73" s="59"/>
      <c r="P73" s="59"/>
      <c r="Q73" s="59"/>
      <c r="R73" s="64"/>
      <c r="S73" s="64"/>
      <c r="T73" s="59"/>
      <c r="U73" s="64"/>
      <c r="V73" s="59"/>
      <c r="W73" s="59"/>
    </row>
    <row r="74">
      <c r="A74" s="60"/>
      <c r="B74" s="61"/>
      <c r="C74" s="59"/>
      <c r="D74" s="62"/>
      <c r="E74" s="63"/>
      <c r="F74" s="59"/>
      <c r="G74" s="59"/>
      <c r="H74" s="59"/>
      <c r="I74" s="59"/>
      <c r="J74" s="59"/>
      <c r="K74" s="59"/>
      <c r="L74" s="59"/>
      <c r="M74" s="59"/>
      <c r="N74" s="59"/>
      <c r="O74" s="59"/>
      <c r="P74" s="59"/>
      <c r="Q74" s="59"/>
      <c r="R74" s="64"/>
      <c r="S74" s="64"/>
      <c r="T74" s="59"/>
      <c r="U74" s="64"/>
      <c r="V74" s="59"/>
      <c r="W74" s="59"/>
    </row>
    <row r="75">
      <c r="A75" s="60"/>
      <c r="B75" s="61"/>
      <c r="C75" s="59"/>
      <c r="D75" s="62"/>
      <c r="E75" s="63"/>
      <c r="F75" s="59"/>
      <c r="G75" s="59"/>
      <c r="H75" s="59"/>
      <c r="I75" s="59"/>
      <c r="J75" s="59"/>
      <c r="K75" s="59"/>
      <c r="L75" s="59"/>
      <c r="M75" s="59"/>
      <c r="N75" s="59"/>
      <c r="O75" s="59"/>
      <c r="P75" s="59"/>
      <c r="Q75" s="59"/>
      <c r="R75" s="64"/>
      <c r="S75" s="64"/>
      <c r="T75" s="59"/>
      <c r="U75" s="64"/>
      <c r="V75" s="59"/>
      <c r="W75" s="59"/>
    </row>
    <row r="76">
      <c r="A76" s="60"/>
      <c r="B76" s="61"/>
      <c r="C76" s="59"/>
      <c r="D76" s="62"/>
      <c r="E76" s="63"/>
      <c r="F76" s="59"/>
      <c r="G76" s="59"/>
      <c r="H76" s="59"/>
      <c r="I76" s="59"/>
      <c r="J76" s="59"/>
      <c r="K76" s="59"/>
      <c r="L76" s="59"/>
      <c r="M76" s="59"/>
      <c r="N76" s="59"/>
      <c r="O76" s="59"/>
      <c r="P76" s="59"/>
      <c r="Q76" s="59"/>
      <c r="R76" s="64"/>
      <c r="S76" s="64"/>
      <c r="T76" s="59"/>
      <c r="U76" s="64"/>
      <c r="V76" s="59"/>
      <c r="W76" s="59"/>
    </row>
    <row r="77">
      <c r="A77" s="60"/>
      <c r="B77" s="61"/>
      <c r="C77" s="59"/>
      <c r="D77" s="62"/>
      <c r="E77" s="63"/>
      <c r="F77" s="59"/>
      <c r="G77" s="59"/>
      <c r="H77" s="59"/>
      <c r="I77" s="59"/>
      <c r="J77" s="59"/>
      <c r="K77" s="59"/>
      <c r="L77" s="59"/>
      <c r="M77" s="59"/>
      <c r="N77" s="59"/>
      <c r="O77" s="59"/>
      <c r="P77" s="59"/>
      <c r="Q77" s="59"/>
      <c r="R77" s="64"/>
      <c r="S77" s="64"/>
      <c r="T77" s="59"/>
      <c r="U77" s="64"/>
      <c r="V77" s="59"/>
      <c r="W77" s="59"/>
    </row>
    <row r="78">
      <c r="A78" s="60"/>
      <c r="B78" s="61"/>
      <c r="C78" s="59"/>
      <c r="D78" s="62"/>
      <c r="E78" s="63"/>
      <c r="F78" s="59"/>
      <c r="G78" s="59"/>
      <c r="H78" s="59"/>
      <c r="I78" s="59"/>
      <c r="J78" s="59"/>
      <c r="K78" s="59"/>
      <c r="L78" s="59"/>
      <c r="M78" s="59"/>
      <c r="N78" s="59"/>
      <c r="O78" s="59"/>
      <c r="P78" s="59"/>
      <c r="Q78" s="59"/>
      <c r="R78" s="64"/>
      <c r="S78" s="64"/>
      <c r="T78" s="59"/>
      <c r="U78" s="64"/>
      <c r="V78" s="59"/>
      <c r="W78" s="59"/>
    </row>
    <row r="79">
      <c r="A79" s="60"/>
      <c r="B79" s="61"/>
      <c r="C79" s="59"/>
      <c r="D79" s="62"/>
      <c r="E79" s="63"/>
      <c r="F79" s="59"/>
      <c r="G79" s="59"/>
      <c r="H79" s="59"/>
      <c r="I79" s="59"/>
      <c r="J79" s="59"/>
      <c r="K79" s="59"/>
      <c r="L79" s="59"/>
      <c r="M79" s="59"/>
      <c r="N79" s="59"/>
      <c r="O79" s="59"/>
      <c r="P79" s="59"/>
      <c r="Q79" s="59"/>
      <c r="R79" s="64"/>
      <c r="S79" s="64"/>
      <c r="T79" s="59"/>
      <c r="U79" s="64"/>
      <c r="V79" s="59"/>
      <c r="W79" s="59"/>
    </row>
    <row r="80">
      <c r="A80" s="60"/>
      <c r="B80" s="61"/>
      <c r="C80" s="59"/>
      <c r="D80" s="62"/>
      <c r="E80" s="63"/>
      <c r="F80" s="59"/>
      <c r="G80" s="59"/>
      <c r="H80" s="59"/>
      <c r="I80" s="59"/>
      <c r="J80" s="59"/>
      <c r="K80" s="59"/>
      <c r="L80" s="59"/>
      <c r="M80" s="59"/>
      <c r="N80" s="59"/>
      <c r="O80" s="59"/>
      <c r="P80" s="59"/>
      <c r="Q80" s="59"/>
      <c r="R80" s="64"/>
      <c r="S80" s="64"/>
      <c r="T80" s="59"/>
      <c r="U80" s="64"/>
      <c r="V80" s="59"/>
      <c r="W80" s="59"/>
    </row>
    <row r="81">
      <c r="A81" s="60"/>
      <c r="B81" s="61"/>
      <c r="C81" s="59"/>
      <c r="D81" s="62"/>
      <c r="E81" s="63"/>
      <c r="F81" s="59"/>
      <c r="G81" s="59"/>
      <c r="H81" s="59"/>
      <c r="I81" s="59"/>
      <c r="J81" s="59"/>
      <c r="K81" s="59"/>
      <c r="L81" s="59"/>
      <c r="M81" s="59"/>
      <c r="N81" s="59"/>
      <c r="O81" s="59"/>
      <c r="P81" s="59"/>
      <c r="Q81" s="59"/>
      <c r="R81" s="64"/>
      <c r="S81" s="64"/>
      <c r="T81" s="59"/>
      <c r="U81" s="64"/>
      <c r="V81" s="59"/>
      <c r="W81" s="59"/>
    </row>
    <row r="82">
      <c r="A82" s="60"/>
      <c r="B82" s="61"/>
      <c r="C82" s="59"/>
      <c r="D82" s="62"/>
      <c r="E82" s="63"/>
      <c r="F82" s="59"/>
      <c r="G82" s="59"/>
      <c r="H82" s="59"/>
      <c r="I82" s="59"/>
      <c r="J82" s="59"/>
      <c r="K82" s="59"/>
      <c r="L82" s="59"/>
      <c r="M82" s="59"/>
      <c r="N82" s="59"/>
      <c r="O82" s="59"/>
      <c r="P82" s="59"/>
      <c r="Q82" s="59"/>
      <c r="R82" s="64"/>
      <c r="S82" s="64"/>
      <c r="T82" s="59"/>
      <c r="U82" s="64"/>
      <c r="V82" s="59"/>
      <c r="W82" s="59"/>
    </row>
    <row r="83">
      <c r="A83" s="60"/>
      <c r="B83" s="61"/>
      <c r="C83" s="59"/>
      <c r="D83" s="62"/>
      <c r="E83" s="63"/>
      <c r="F83" s="59"/>
      <c r="G83" s="59"/>
      <c r="H83" s="59"/>
      <c r="I83" s="59"/>
      <c r="J83" s="59"/>
      <c r="K83" s="59"/>
      <c r="L83" s="59"/>
      <c r="M83" s="59"/>
      <c r="N83" s="59"/>
      <c r="O83" s="59"/>
      <c r="P83" s="59"/>
      <c r="Q83" s="59"/>
      <c r="R83" s="64"/>
      <c r="S83" s="64"/>
      <c r="T83" s="59"/>
      <c r="U83" s="64"/>
      <c r="V83" s="59"/>
      <c r="W83" s="59"/>
    </row>
    <row r="84">
      <c r="A84" s="60"/>
      <c r="B84" s="61"/>
      <c r="C84" s="59"/>
      <c r="D84" s="62"/>
      <c r="E84" s="63"/>
      <c r="F84" s="59"/>
      <c r="G84" s="59"/>
      <c r="H84" s="59"/>
      <c r="I84" s="59"/>
      <c r="J84" s="59"/>
      <c r="K84" s="59"/>
      <c r="L84" s="59"/>
      <c r="M84" s="59"/>
      <c r="N84" s="59"/>
      <c r="O84" s="59"/>
      <c r="P84" s="59"/>
      <c r="Q84" s="59"/>
      <c r="R84" s="64"/>
      <c r="S84" s="64"/>
      <c r="T84" s="59"/>
      <c r="U84" s="64"/>
      <c r="V84" s="59"/>
      <c r="W84" s="59"/>
    </row>
    <row r="85">
      <c r="A85" s="60"/>
      <c r="B85" s="61"/>
      <c r="C85" s="59"/>
      <c r="D85" s="62"/>
      <c r="E85" s="63"/>
      <c r="F85" s="59"/>
      <c r="G85" s="59"/>
      <c r="H85" s="59"/>
      <c r="I85" s="59"/>
      <c r="J85" s="59"/>
      <c r="K85" s="59"/>
      <c r="L85" s="59"/>
      <c r="M85" s="59"/>
      <c r="N85" s="59"/>
      <c r="O85" s="59"/>
      <c r="P85" s="59"/>
      <c r="Q85" s="59"/>
      <c r="R85" s="64"/>
      <c r="S85" s="64"/>
      <c r="T85" s="59"/>
      <c r="U85" s="64"/>
      <c r="V85" s="59"/>
      <c r="W85" s="59"/>
    </row>
    <row r="86">
      <c r="A86" s="60"/>
      <c r="B86" s="61"/>
      <c r="C86" s="59"/>
      <c r="D86" s="62"/>
      <c r="E86" s="63"/>
      <c r="F86" s="59"/>
      <c r="G86" s="59"/>
      <c r="H86" s="59"/>
      <c r="I86" s="59"/>
      <c r="J86" s="59"/>
      <c r="K86" s="59"/>
      <c r="L86" s="59"/>
      <c r="M86" s="59"/>
      <c r="N86" s="59"/>
      <c r="O86" s="59"/>
      <c r="P86" s="59"/>
      <c r="Q86" s="59"/>
      <c r="R86" s="64"/>
      <c r="S86" s="64"/>
      <c r="T86" s="59"/>
      <c r="U86" s="64"/>
      <c r="V86" s="59"/>
      <c r="W86" s="59"/>
    </row>
    <row r="87">
      <c r="A87" s="60"/>
      <c r="B87" s="61"/>
      <c r="C87" s="59"/>
      <c r="D87" s="62"/>
      <c r="E87" s="63"/>
      <c r="F87" s="59"/>
      <c r="G87" s="59"/>
      <c r="H87" s="59"/>
      <c r="I87" s="59"/>
      <c r="J87" s="59"/>
      <c r="K87" s="59"/>
      <c r="L87" s="59"/>
      <c r="M87" s="59"/>
      <c r="N87" s="59"/>
      <c r="O87" s="59"/>
      <c r="P87" s="59"/>
      <c r="Q87" s="59"/>
      <c r="R87" s="64"/>
      <c r="S87" s="64"/>
      <c r="T87" s="59"/>
      <c r="U87" s="64"/>
      <c r="V87" s="59"/>
      <c r="W87" s="59"/>
    </row>
    <row r="88">
      <c r="A88" s="60"/>
      <c r="B88" s="61"/>
      <c r="C88" s="59"/>
      <c r="D88" s="62"/>
      <c r="E88" s="63"/>
      <c r="F88" s="59"/>
      <c r="G88" s="59"/>
      <c r="H88" s="59"/>
      <c r="I88" s="59"/>
      <c r="J88" s="59"/>
      <c r="K88" s="59"/>
      <c r="L88" s="59"/>
      <c r="M88" s="59"/>
      <c r="N88" s="59"/>
      <c r="O88" s="59"/>
      <c r="P88" s="59"/>
      <c r="Q88" s="59"/>
      <c r="R88" s="64"/>
      <c r="S88" s="64"/>
      <c r="T88" s="59"/>
      <c r="U88" s="64"/>
      <c r="V88" s="59"/>
      <c r="W88" s="59"/>
    </row>
    <row r="89">
      <c r="A89" s="60"/>
      <c r="B89" s="61"/>
      <c r="C89" s="59"/>
      <c r="D89" s="62"/>
      <c r="E89" s="63"/>
      <c r="F89" s="59"/>
      <c r="G89" s="59"/>
      <c r="H89" s="59"/>
      <c r="I89" s="59"/>
      <c r="J89" s="59"/>
      <c r="K89" s="59"/>
      <c r="L89" s="59"/>
      <c r="M89" s="59"/>
      <c r="N89" s="59"/>
      <c r="O89" s="59"/>
      <c r="P89" s="59"/>
      <c r="Q89" s="59"/>
      <c r="R89" s="64"/>
      <c r="S89" s="64"/>
      <c r="T89" s="59"/>
      <c r="U89" s="64"/>
      <c r="V89" s="59"/>
      <c r="W89" s="59"/>
    </row>
    <row r="90">
      <c r="A90" s="60"/>
      <c r="B90" s="61"/>
      <c r="C90" s="59"/>
      <c r="D90" s="62"/>
      <c r="E90" s="63"/>
      <c r="F90" s="59"/>
      <c r="G90" s="59"/>
      <c r="H90" s="59"/>
      <c r="I90" s="59"/>
      <c r="J90" s="59"/>
      <c r="K90" s="59"/>
      <c r="L90" s="59"/>
      <c r="M90" s="59"/>
      <c r="N90" s="59"/>
      <c r="O90" s="59"/>
      <c r="P90" s="59"/>
      <c r="Q90" s="59"/>
      <c r="R90" s="64"/>
      <c r="S90" s="64"/>
      <c r="T90" s="59"/>
      <c r="U90" s="64"/>
      <c r="V90" s="59"/>
      <c r="W90" s="59"/>
    </row>
    <row r="91">
      <c r="A91" s="60"/>
      <c r="B91" s="61"/>
      <c r="C91" s="59"/>
      <c r="D91" s="62"/>
      <c r="E91" s="63"/>
      <c r="F91" s="59"/>
      <c r="G91" s="59"/>
      <c r="H91" s="59"/>
      <c r="I91" s="59"/>
      <c r="J91" s="59"/>
      <c r="K91" s="59"/>
      <c r="L91" s="59"/>
      <c r="M91" s="59"/>
      <c r="N91" s="59"/>
      <c r="O91" s="59"/>
      <c r="P91" s="59"/>
      <c r="Q91" s="59"/>
      <c r="R91" s="64"/>
      <c r="S91" s="64"/>
      <c r="T91" s="59"/>
      <c r="U91" s="64"/>
      <c r="V91" s="59"/>
      <c r="W91" s="59"/>
    </row>
    <row r="92">
      <c r="A92" s="60"/>
      <c r="B92" s="61"/>
      <c r="C92" s="59"/>
      <c r="D92" s="62"/>
      <c r="E92" s="63"/>
      <c r="F92" s="59"/>
      <c r="G92" s="59"/>
      <c r="H92" s="59"/>
      <c r="I92" s="59"/>
      <c r="J92" s="59"/>
      <c r="K92" s="59"/>
      <c r="L92" s="59"/>
      <c r="M92" s="59"/>
      <c r="N92" s="59"/>
      <c r="O92" s="59"/>
      <c r="P92" s="59"/>
      <c r="Q92" s="59"/>
      <c r="R92" s="64"/>
      <c r="S92" s="64"/>
      <c r="T92" s="59"/>
      <c r="U92" s="64"/>
      <c r="V92" s="59"/>
      <c r="W92" s="59"/>
    </row>
    <row r="93">
      <c r="A93" s="60"/>
      <c r="B93" s="61"/>
      <c r="C93" s="59"/>
      <c r="D93" s="62"/>
      <c r="E93" s="63"/>
      <c r="F93" s="59"/>
      <c r="G93" s="59"/>
      <c r="H93" s="59"/>
      <c r="I93" s="59"/>
      <c r="J93" s="59"/>
      <c r="K93" s="59"/>
      <c r="L93" s="59"/>
      <c r="M93" s="59"/>
      <c r="N93" s="59"/>
      <c r="O93" s="59"/>
      <c r="P93" s="59"/>
      <c r="Q93" s="59"/>
      <c r="R93" s="64"/>
      <c r="S93" s="64"/>
      <c r="T93" s="59"/>
      <c r="U93" s="64"/>
      <c r="V93" s="59"/>
      <c r="W93" s="59"/>
    </row>
    <row r="94">
      <c r="A94" s="60"/>
      <c r="B94" s="61"/>
      <c r="C94" s="59"/>
      <c r="D94" s="62"/>
      <c r="E94" s="63"/>
      <c r="F94" s="59"/>
      <c r="G94" s="59"/>
      <c r="H94" s="59"/>
      <c r="I94" s="59"/>
      <c r="J94" s="59"/>
      <c r="K94" s="59"/>
      <c r="L94" s="59"/>
      <c r="M94" s="59"/>
      <c r="N94" s="59"/>
      <c r="O94" s="59"/>
      <c r="P94" s="59"/>
      <c r="Q94" s="59"/>
      <c r="R94" s="64"/>
      <c r="S94" s="64"/>
      <c r="T94" s="59"/>
      <c r="U94" s="64"/>
      <c r="V94" s="59"/>
      <c r="W94" s="59"/>
    </row>
    <row r="95">
      <c r="A95" s="60"/>
      <c r="B95" s="61"/>
      <c r="C95" s="59"/>
      <c r="D95" s="62"/>
      <c r="E95" s="63"/>
      <c r="F95" s="59"/>
      <c r="G95" s="59"/>
      <c r="H95" s="59"/>
      <c r="I95" s="59"/>
      <c r="J95" s="59"/>
      <c r="K95" s="59"/>
      <c r="L95" s="59"/>
      <c r="M95" s="59"/>
      <c r="N95" s="59"/>
      <c r="O95" s="59"/>
      <c r="P95" s="59"/>
      <c r="Q95" s="59"/>
      <c r="R95" s="64"/>
      <c r="S95" s="64"/>
      <c r="T95" s="59"/>
      <c r="U95" s="64"/>
      <c r="V95" s="59"/>
      <c r="W95" s="59"/>
    </row>
    <row r="96">
      <c r="A96" s="60"/>
      <c r="B96" s="61"/>
      <c r="C96" s="59"/>
      <c r="D96" s="62"/>
      <c r="E96" s="63"/>
      <c r="F96" s="59"/>
      <c r="G96" s="59"/>
      <c r="H96" s="59"/>
      <c r="I96" s="59"/>
      <c r="J96" s="59"/>
      <c r="K96" s="59"/>
      <c r="L96" s="59"/>
      <c r="M96" s="59"/>
      <c r="N96" s="59"/>
      <c r="O96" s="59"/>
      <c r="P96" s="59"/>
      <c r="Q96" s="59"/>
      <c r="R96" s="64"/>
      <c r="S96" s="64"/>
      <c r="T96" s="59"/>
      <c r="U96" s="64"/>
      <c r="V96" s="59"/>
      <c r="W96" s="59"/>
    </row>
    <row r="97">
      <c r="A97" s="60"/>
      <c r="B97" s="61"/>
      <c r="C97" s="59"/>
      <c r="D97" s="62"/>
      <c r="E97" s="63"/>
      <c r="F97" s="59"/>
      <c r="G97" s="59"/>
      <c r="H97" s="59"/>
      <c r="I97" s="59"/>
      <c r="J97" s="59"/>
      <c r="K97" s="59"/>
      <c r="L97" s="59"/>
      <c r="M97" s="59"/>
      <c r="N97" s="59"/>
      <c r="O97" s="59"/>
      <c r="P97" s="59"/>
      <c r="Q97" s="59"/>
      <c r="R97" s="64"/>
      <c r="S97" s="64"/>
      <c r="T97" s="59"/>
      <c r="U97" s="64"/>
      <c r="V97" s="59"/>
      <c r="W97" s="59"/>
    </row>
    <row r="98">
      <c r="A98" s="60"/>
      <c r="B98" s="61"/>
      <c r="C98" s="59"/>
      <c r="D98" s="62"/>
      <c r="E98" s="63"/>
      <c r="F98" s="59"/>
      <c r="G98" s="59"/>
      <c r="H98" s="59"/>
      <c r="I98" s="59"/>
      <c r="J98" s="59"/>
      <c r="K98" s="59"/>
      <c r="L98" s="59"/>
      <c r="M98" s="59"/>
      <c r="N98" s="59"/>
      <c r="O98" s="59"/>
      <c r="P98" s="59"/>
      <c r="Q98" s="59"/>
      <c r="R98" s="64"/>
      <c r="S98" s="64"/>
      <c r="T98" s="59"/>
      <c r="U98" s="64"/>
      <c r="V98" s="59"/>
      <c r="W98" s="59"/>
    </row>
    <row r="99">
      <c r="A99" s="60"/>
      <c r="B99" s="61"/>
      <c r="C99" s="59"/>
      <c r="D99" s="62"/>
      <c r="E99" s="63"/>
      <c r="F99" s="59"/>
      <c r="G99" s="59"/>
      <c r="H99" s="59"/>
      <c r="I99" s="59"/>
      <c r="J99" s="59"/>
      <c r="K99" s="59"/>
      <c r="L99" s="59"/>
      <c r="M99" s="59"/>
      <c r="N99" s="59"/>
      <c r="O99" s="59"/>
      <c r="P99" s="59"/>
      <c r="Q99" s="59"/>
      <c r="R99" s="64"/>
      <c r="S99" s="64"/>
      <c r="T99" s="59"/>
      <c r="U99" s="64"/>
      <c r="V99" s="59"/>
      <c r="W99" s="59"/>
    </row>
    <row r="100">
      <c r="A100" s="60"/>
      <c r="B100" s="61"/>
      <c r="C100" s="59"/>
      <c r="D100" s="62"/>
      <c r="E100" s="63"/>
      <c r="F100" s="59"/>
      <c r="G100" s="59"/>
      <c r="H100" s="59"/>
      <c r="I100" s="59"/>
      <c r="J100" s="59"/>
      <c r="K100" s="59"/>
      <c r="L100" s="59"/>
      <c r="M100" s="59"/>
      <c r="N100" s="59"/>
      <c r="O100" s="59"/>
      <c r="P100" s="59"/>
      <c r="Q100" s="59"/>
      <c r="R100" s="59"/>
      <c r="S100" s="59"/>
      <c r="T100" s="59"/>
      <c r="U100" s="64"/>
      <c r="V100" s="59"/>
      <c r="W100" s="59"/>
    </row>
    <row r="101">
      <c r="A101" s="60"/>
      <c r="B101" s="61"/>
      <c r="C101" s="59"/>
      <c r="D101" s="62"/>
      <c r="E101" s="63"/>
      <c r="F101" s="59"/>
      <c r="G101" s="59"/>
      <c r="H101" s="59"/>
      <c r="I101" s="59"/>
      <c r="J101" s="59"/>
      <c r="K101" s="59"/>
      <c r="L101" s="59"/>
      <c r="M101" s="59"/>
      <c r="N101" s="59"/>
      <c r="O101" s="59"/>
      <c r="P101" s="59"/>
      <c r="Q101" s="59"/>
      <c r="R101" s="59"/>
      <c r="S101" s="59"/>
      <c r="T101" s="59"/>
      <c r="U101" s="64"/>
      <c r="V101" s="59"/>
      <c r="W101" s="59"/>
    </row>
    <row r="102">
      <c r="A102" s="60"/>
      <c r="B102" s="61"/>
      <c r="C102" s="59"/>
      <c r="D102" s="62"/>
      <c r="E102" s="63"/>
      <c r="F102" s="59"/>
      <c r="G102" s="59"/>
      <c r="H102" s="59"/>
      <c r="I102" s="59"/>
      <c r="J102" s="59"/>
      <c r="K102" s="59"/>
      <c r="L102" s="59"/>
      <c r="M102" s="59"/>
      <c r="N102" s="59"/>
      <c r="O102" s="59"/>
      <c r="P102" s="59"/>
      <c r="Q102" s="59"/>
      <c r="R102" s="59"/>
      <c r="S102" s="59"/>
      <c r="T102" s="59"/>
      <c r="U102" s="64"/>
      <c r="V102" s="59"/>
      <c r="W102" s="59"/>
    </row>
    <row r="103">
      <c r="A103" s="60"/>
      <c r="B103" s="61"/>
      <c r="C103" s="59"/>
      <c r="D103" s="62"/>
      <c r="E103" s="63"/>
      <c r="F103" s="59"/>
      <c r="G103" s="59"/>
      <c r="H103" s="59"/>
      <c r="I103" s="59"/>
      <c r="J103" s="59"/>
      <c r="K103" s="59"/>
      <c r="L103" s="59"/>
      <c r="M103" s="59"/>
      <c r="N103" s="59"/>
      <c r="O103" s="59"/>
      <c r="P103" s="59"/>
      <c r="Q103" s="59"/>
      <c r="R103" s="59"/>
      <c r="S103" s="59"/>
      <c r="T103" s="59"/>
      <c r="U103" s="64"/>
      <c r="V103" s="59"/>
      <c r="W103" s="59"/>
    </row>
    <row r="104">
      <c r="A104" s="60"/>
      <c r="B104" s="61"/>
      <c r="C104" s="59"/>
      <c r="D104" s="62"/>
      <c r="E104" s="63"/>
      <c r="F104" s="59"/>
      <c r="G104" s="59"/>
      <c r="H104" s="59"/>
      <c r="I104" s="59"/>
      <c r="J104" s="59"/>
      <c r="K104" s="59"/>
      <c r="L104" s="59"/>
      <c r="M104" s="59"/>
      <c r="N104" s="59"/>
      <c r="O104" s="59"/>
      <c r="P104" s="59"/>
      <c r="Q104" s="59"/>
      <c r="R104" s="59"/>
      <c r="S104" s="59"/>
      <c r="T104" s="59"/>
      <c r="U104" s="64"/>
      <c r="V104" s="59"/>
      <c r="W104" s="59"/>
    </row>
    <row r="105">
      <c r="A105" s="60"/>
      <c r="B105" s="61"/>
      <c r="C105" s="59"/>
      <c r="D105" s="62"/>
      <c r="E105" s="63"/>
      <c r="F105" s="59"/>
      <c r="G105" s="59"/>
      <c r="H105" s="59"/>
      <c r="I105" s="59"/>
      <c r="J105" s="59"/>
      <c r="K105" s="59"/>
      <c r="L105" s="59"/>
      <c r="M105" s="59"/>
      <c r="N105" s="59"/>
      <c r="O105" s="59"/>
      <c r="P105" s="59"/>
      <c r="Q105" s="59"/>
      <c r="R105" s="59"/>
      <c r="S105" s="59"/>
      <c r="T105" s="59"/>
      <c r="U105" s="64"/>
      <c r="V105" s="59"/>
      <c r="W105" s="59"/>
    </row>
    <row r="106">
      <c r="A106" s="60"/>
      <c r="B106" s="61"/>
      <c r="C106" s="59"/>
      <c r="D106" s="62"/>
      <c r="E106" s="63"/>
      <c r="F106" s="59"/>
      <c r="G106" s="59"/>
      <c r="H106" s="59"/>
      <c r="I106" s="59"/>
      <c r="J106" s="59"/>
      <c r="K106" s="59"/>
      <c r="L106" s="59"/>
      <c r="M106" s="59"/>
      <c r="N106" s="59"/>
      <c r="O106" s="59"/>
      <c r="P106" s="59"/>
      <c r="Q106" s="59"/>
      <c r="R106" s="59"/>
      <c r="S106" s="59"/>
      <c r="T106" s="59"/>
      <c r="U106" s="64"/>
      <c r="V106" s="59"/>
      <c r="W106" s="59"/>
    </row>
    <row r="107">
      <c r="A107" s="60"/>
      <c r="B107" s="61"/>
      <c r="C107" s="59"/>
      <c r="D107" s="62"/>
      <c r="E107" s="63"/>
      <c r="F107" s="59"/>
      <c r="G107" s="59"/>
      <c r="H107" s="59"/>
      <c r="I107" s="59"/>
      <c r="J107" s="59"/>
      <c r="K107" s="59"/>
      <c r="L107" s="59"/>
      <c r="M107" s="59"/>
      <c r="N107" s="59"/>
      <c r="O107" s="59"/>
      <c r="P107" s="59"/>
      <c r="Q107" s="59"/>
      <c r="R107" s="59"/>
      <c r="S107" s="59"/>
      <c r="T107" s="59"/>
      <c r="U107" s="64"/>
      <c r="V107" s="59"/>
      <c r="W107" s="59"/>
    </row>
    <row r="108">
      <c r="A108" s="60"/>
      <c r="B108" s="61"/>
      <c r="C108" s="59"/>
      <c r="D108" s="62"/>
      <c r="E108" s="63"/>
      <c r="F108" s="59"/>
      <c r="G108" s="59"/>
      <c r="H108" s="59"/>
      <c r="I108" s="59"/>
      <c r="J108" s="59"/>
      <c r="K108" s="59"/>
      <c r="L108" s="59"/>
      <c r="M108" s="59"/>
      <c r="N108" s="59"/>
      <c r="O108" s="59"/>
      <c r="P108" s="59"/>
      <c r="Q108" s="59"/>
      <c r="R108" s="59"/>
      <c r="S108" s="59"/>
      <c r="T108" s="59"/>
      <c r="U108" s="64"/>
      <c r="V108" s="59"/>
      <c r="W108" s="59"/>
    </row>
    <row r="109">
      <c r="A109" s="60"/>
      <c r="B109" s="61"/>
      <c r="C109" s="59"/>
      <c r="D109" s="62"/>
      <c r="E109" s="63"/>
      <c r="F109" s="59"/>
      <c r="G109" s="59"/>
      <c r="H109" s="59"/>
      <c r="I109" s="59"/>
      <c r="J109" s="59"/>
      <c r="K109" s="59"/>
      <c r="L109" s="59"/>
      <c r="M109" s="59"/>
      <c r="N109" s="59"/>
      <c r="O109" s="59"/>
      <c r="P109" s="59"/>
      <c r="Q109" s="59"/>
      <c r="R109" s="59"/>
      <c r="S109" s="59"/>
      <c r="T109" s="59"/>
      <c r="U109" s="64"/>
      <c r="V109" s="59"/>
      <c r="W109" s="59"/>
    </row>
    <row r="110">
      <c r="A110" s="60"/>
      <c r="B110" s="61"/>
      <c r="C110" s="59"/>
      <c r="D110" s="62"/>
      <c r="E110" s="63"/>
      <c r="F110" s="59"/>
      <c r="G110" s="59"/>
      <c r="H110" s="59"/>
      <c r="I110" s="59"/>
      <c r="J110" s="59"/>
      <c r="K110" s="59"/>
      <c r="L110" s="59"/>
      <c r="M110" s="59"/>
      <c r="N110" s="59"/>
      <c r="O110" s="59"/>
      <c r="P110" s="59"/>
      <c r="Q110" s="59"/>
      <c r="R110" s="59"/>
      <c r="S110" s="59"/>
      <c r="T110" s="59"/>
      <c r="U110" s="64"/>
      <c r="V110" s="59"/>
      <c r="W110" s="59"/>
    </row>
    <row r="111">
      <c r="A111" s="60"/>
      <c r="B111" s="61"/>
      <c r="C111" s="59"/>
      <c r="D111" s="62"/>
      <c r="E111" s="63"/>
      <c r="F111" s="59"/>
      <c r="G111" s="59"/>
      <c r="H111" s="59"/>
      <c r="I111" s="59"/>
      <c r="J111" s="59"/>
      <c r="K111" s="59"/>
      <c r="L111" s="59"/>
      <c r="M111" s="59"/>
      <c r="N111" s="59"/>
      <c r="O111" s="59"/>
      <c r="P111" s="59"/>
      <c r="Q111" s="59"/>
      <c r="R111" s="59"/>
      <c r="S111" s="59"/>
      <c r="T111" s="59"/>
      <c r="U111" s="64"/>
      <c r="V111" s="59"/>
      <c r="W111" s="59"/>
    </row>
    <row r="112">
      <c r="A112" s="60"/>
      <c r="B112" s="61"/>
      <c r="C112" s="59"/>
      <c r="D112" s="62"/>
      <c r="E112" s="63"/>
      <c r="F112" s="59"/>
      <c r="G112" s="59"/>
      <c r="H112" s="59"/>
      <c r="I112" s="59"/>
      <c r="J112" s="59"/>
      <c r="K112" s="59"/>
      <c r="L112" s="59"/>
      <c r="M112" s="59"/>
      <c r="N112" s="59"/>
      <c r="O112" s="59"/>
      <c r="P112" s="59"/>
      <c r="Q112" s="59"/>
      <c r="R112" s="59"/>
      <c r="S112" s="59"/>
      <c r="T112" s="59"/>
      <c r="U112" s="64"/>
      <c r="V112" s="59"/>
      <c r="W112" s="59"/>
    </row>
    <row r="113">
      <c r="A113" s="60"/>
      <c r="B113" s="61"/>
      <c r="C113" s="59"/>
      <c r="D113" s="62"/>
      <c r="E113" s="63"/>
      <c r="F113" s="59"/>
      <c r="G113" s="59"/>
      <c r="H113" s="59"/>
      <c r="I113" s="59"/>
      <c r="J113" s="59"/>
      <c r="K113" s="59"/>
      <c r="L113" s="59"/>
      <c r="M113" s="59"/>
      <c r="N113" s="59"/>
      <c r="O113" s="59"/>
      <c r="P113" s="59"/>
      <c r="Q113" s="59"/>
      <c r="R113" s="59"/>
      <c r="S113" s="59"/>
      <c r="T113" s="59"/>
      <c r="U113" s="64"/>
      <c r="V113" s="59"/>
      <c r="W113" s="59"/>
    </row>
    <row r="114">
      <c r="A114" s="60"/>
      <c r="B114" s="61"/>
      <c r="C114" s="59"/>
      <c r="D114" s="62"/>
      <c r="E114" s="63"/>
      <c r="F114" s="59"/>
      <c r="G114" s="59"/>
      <c r="H114" s="59"/>
      <c r="I114" s="59"/>
      <c r="J114" s="59"/>
      <c r="K114" s="59"/>
      <c r="L114" s="59"/>
      <c r="M114" s="59"/>
      <c r="N114" s="59"/>
      <c r="O114" s="59"/>
      <c r="P114" s="59"/>
      <c r="Q114" s="59"/>
      <c r="R114" s="59"/>
      <c r="S114" s="59"/>
      <c r="T114" s="59"/>
      <c r="U114" s="64"/>
      <c r="V114" s="59"/>
      <c r="W114" s="59"/>
    </row>
    <row r="115">
      <c r="A115" s="60"/>
      <c r="B115" s="61"/>
      <c r="C115" s="59"/>
      <c r="D115" s="62"/>
      <c r="E115" s="63"/>
      <c r="F115" s="59"/>
      <c r="G115" s="59"/>
      <c r="H115" s="59"/>
      <c r="I115" s="59"/>
      <c r="J115" s="59"/>
      <c r="K115" s="59"/>
      <c r="L115" s="59"/>
      <c r="M115" s="59"/>
      <c r="N115" s="59"/>
      <c r="O115" s="59"/>
      <c r="P115" s="59"/>
      <c r="Q115" s="59"/>
      <c r="R115" s="59"/>
      <c r="S115" s="59"/>
      <c r="T115" s="59"/>
      <c r="U115" s="64"/>
      <c r="V115" s="59"/>
      <c r="W115" s="59"/>
    </row>
    <row r="116">
      <c r="A116" s="60"/>
      <c r="B116" s="61"/>
      <c r="C116" s="59"/>
      <c r="D116" s="62"/>
      <c r="E116" s="63"/>
      <c r="F116" s="59"/>
      <c r="G116" s="59"/>
      <c r="H116" s="59"/>
      <c r="I116" s="59"/>
      <c r="J116" s="59"/>
      <c r="K116" s="59"/>
      <c r="L116" s="59"/>
      <c r="M116" s="59"/>
      <c r="N116" s="59"/>
      <c r="O116" s="59"/>
      <c r="P116" s="59"/>
      <c r="Q116" s="59"/>
      <c r="R116" s="59"/>
      <c r="S116" s="59"/>
      <c r="T116" s="59"/>
      <c r="U116" s="64"/>
      <c r="V116" s="59"/>
      <c r="W116" s="59"/>
    </row>
    <row r="117">
      <c r="A117" s="60"/>
      <c r="B117" s="61"/>
      <c r="C117" s="59"/>
      <c r="D117" s="62"/>
      <c r="E117" s="63"/>
      <c r="F117" s="59"/>
      <c r="G117" s="59"/>
      <c r="H117" s="59"/>
      <c r="I117" s="59"/>
      <c r="J117" s="59"/>
      <c r="K117" s="59"/>
      <c r="L117" s="59"/>
      <c r="M117" s="59"/>
      <c r="N117" s="59"/>
      <c r="O117" s="59"/>
      <c r="P117" s="59"/>
      <c r="Q117" s="59"/>
      <c r="R117" s="59"/>
      <c r="S117" s="59"/>
      <c r="T117" s="59"/>
      <c r="U117" s="64"/>
      <c r="V117" s="59"/>
      <c r="W117" s="59"/>
    </row>
    <row r="118">
      <c r="A118" s="60"/>
      <c r="B118" s="61"/>
      <c r="C118" s="59"/>
      <c r="D118" s="62"/>
      <c r="E118" s="63"/>
      <c r="F118" s="59"/>
      <c r="G118" s="59"/>
      <c r="H118" s="59"/>
      <c r="I118" s="59"/>
      <c r="J118" s="59"/>
      <c r="K118" s="59"/>
      <c r="L118" s="59"/>
      <c r="M118" s="59"/>
      <c r="N118" s="59"/>
      <c r="O118" s="59"/>
      <c r="P118" s="59"/>
      <c r="Q118" s="59"/>
      <c r="R118" s="59"/>
      <c r="S118" s="59"/>
      <c r="T118" s="59"/>
      <c r="U118" s="64"/>
      <c r="V118" s="59"/>
      <c r="W118" s="59"/>
    </row>
    <row r="119">
      <c r="A119" s="60"/>
      <c r="B119" s="61"/>
      <c r="C119" s="59"/>
      <c r="D119" s="62"/>
      <c r="E119" s="63"/>
      <c r="F119" s="59"/>
      <c r="G119" s="59"/>
      <c r="H119" s="59"/>
      <c r="I119" s="59"/>
      <c r="J119" s="59"/>
      <c r="K119" s="59"/>
      <c r="L119" s="59"/>
      <c r="M119" s="59"/>
      <c r="N119" s="59"/>
      <c r="O119" s="59"/>
      <c r="P119" s="59"/>
      <c r="Q119" s="59"/>
      <c r="R119" s="59"/>
      <c r="S119" s="59"/>
      <c r="T119" s="59"/>
      <c r="U119" s="64"/>
      <c r="V119" s="59"/>
      <c r="W119" s="59"/>
    </row>
    <row r="120">
      <c r="A120" s="60"/>
      <c r="B120" s="61"/>
      <c r="C120" s="59"/>
      <c r="D120" s="62"/>
      <c r="E120" s="63"/>
      <c r="F120" s="59"/>
      <c r="G120" s="59"/>
      <c r="H120" s="59"/>
      <c r="I120" s="59"/>
      <c r="J120" s="59"/>
      <c r="K120" s="59"/>
      <c r="L120" s="59"/>
      <c r="M120" s="59"/>
      <c r="N120" s="59"/>
      <c r="O120" s="59"/>
      <c r="P120" s="59"/>
      <c r="Q120" s="59"/>
      <c r="R120" s="59"/>
      <c r="S120" s="59"/>
      <c r="T120" s="59"/>
      <c r="U120" s="64"/>
      <c r="V120" s="59"/>
      <c r="W120" s="59"/>
    </row>
    <row r="121">
      <c r="A121" s="60"/>
      <c r="B121" s="61"/>
      <c r="C121" s="59"/>
      <c r="D121" s="62"/>
      <c r="E121" s="63"/>
      <c r="F121" s="59"/>
      <c r="G121" s="59"/>
      <c r="H121" s="59"/>
      <c r="I121" s="59"/>
      <c r="J121" s="59"/>
      <c r="K121" s="59"/>
      <c r="L121" s="59"/>
      <c r="M121" s="59"/>
      <c r="N121" s="59"/>
      <c r="O121" s="59"/>
      <c r="P121" s="59"/>
      <c r="Q121" s="59"/>
      <c r="R121" s="59"/>
      <c r="S121" s="59"/>
      <c r="T121" s="59"/>
      <c r="U121" s="64"/>
      <c r="V121" s="59"/>
      <c r="W121" s="59"/>
    </row>
    <row r="122">
      <c r="A122" s="60"/>
      <c r="B122" s="61"/>
      <c r="C122" s="59"/>
      <c r="D122" s="62"/>
      <c r="E122" s="63"/>
      <c r="F122" s="59"/>
      <c r="G122" s="59"/>
      <c r="H122" s="59"/>
      <c r="I122" s="59"/>
      <c r="J122" s="59"/>
      <c r="K122" s="59"/>
      <c r="L122" s="59"/>
      <c r="M122" s="59"/>
      <c r="N122" s="59"/>
      <c r="O122" s="59"/>
      <c r="P122" s="59"/>
      <c r="Q122" s="59"/>
      <c r="R122" s="59"/>
      <c r="S122" s="59"/>
      <c r="T122" s="59"/>
      <c r="U122" s="64"/>
      <c r="V122" s="59"/>
      <c r="W122" s="59"/>
    </row>
    <row r="123">
      <c r="A123" s="60"/>
      <c r="B123" s="61"/>
      <c r="C123" s="59"/>
      <c r="D123" s="62"/>
      <c r="E123" s="63"/>
      <c r="F123" s="59"/>
      <c r="G123" s="59"/>
      <c r="H123" s="59"/>
      <c r="I123" s="59"/>
      <c r="J123" s="59"/>
      <c r="K123" s="59"/>
      <c r="L123" s="59"/>
      <c r="M123" s="59"/>
      <c r="N123" s="59"/>
      <c r="O123" s="59"/>
      <c r="P123" s="59"/>
      <c r="Q123" s="59"/>
      <c r="R123" s="59"/>
      <c r="S123" s="59"/>
      <c r="T123" s="59"/>
      <c r="U123" s="64"/>
      <c r="V123" s="59"/>
      <c r="W123" s="59"/>
    </row>
    <row r="124">
      <c r="A124" s="60"/>
      <c r="B124" s="61"/>
      <c r="C124" s="59"/>
      <c r="D124" s="62"/>
      <c r="E124" s="63"/>
      <c r="F124" s="59"/>
      <c r="G124" s="59"/>
      <c r="H124" s="59"/>
      <c r="I124" s="59"/>
      <c r="J124" s="59"/>
      <c r="K124" s="59"/>
      <c r="L124" s="59"/>
      <c r="M124" s="59"/>
      <c r="N124" s="59"/>
      <c r="O124" s="59"/>
      <c r="P124" s="59"/>
      <c r="Q124" s="59"/>
      <c r="R124" s="59"/>
      <c r="S124" s="59"/>
      <c r="T124" s="59"/>
      <c r="U124" s="64"/>
      <c r="V124" s="59"/>
      <c r="W124" s="59"/>
    </row>
    <row r="125">
      <c r="A125" s="60"/>
      <c r="B125" s="61"/>
      <c r="C125" s="59"/>
      <c r="D125" s="62"/>
      <c r="E125" s="63"/>
      <c r="F125" s="59"/>
      <c r="G125" s="59"/>
      <c r="H125" s="59"/>
      <c r="I125" s="59"/>
      <c r="J125" s="59"/>
      <c r="K125" s="59"/>
      <c r="L125" s="59"/>
      <c r="M125" s="59"/>
      <c r="N125" s="59"/>
      <c r="O125" s="59"/>
      <c r="P125" s="59"/>
      <c r="Q125" s="59"/>
      <c r="R125" s="59"/>
      <c r="S125" s="59"/>
      <c r="T125" s="59"/>
      <c r="U125" s="64"/>
      <c r="V125" s="59"/>
      <c r="W125" s="59"/>
    </row>
    <row r="126">
      <c r="A126" s="60"/>
      <c r="B126" s="61"/>
      <c r="C126" s="59"/>
      <c r="D126" s="62"/>
      <c r="E126" s="63"/>
      <c r="F126" s="59"/>
      <c r="G126" s="59"/>
      <c r="H126" s="59"/>
      <c r="I126" s="59"/>
      <c r="J126" s="59"/>
      <c r="K126" s="59"/>
      <c r="L126" s="59"/>
      <c r="M126" s="59"/>
      <c r="N126" s="59"/>
      <c r="O126" s="59"/>
      <c r="P126" s="59"/>
      <c r="Q126" s="59"/>
      <c r="R126" s="59"/>
      <c r="S126" s="59"/>
      <c r="T126" s="59"/>
      <c r="U126" s="64"/>
      <c r="V126" s="59"/>
      <c r="W126" s="59"/>
    </row>
    <row r="127">
      <c r="A127" s="60"/>
      <c r="B127" s="61"/>
      <c r="C127" s="59"/>
      <c r="D127" s="62"/>
      <c r="E127" s="63"/>
      <c r="F127" s="59"/>
      <c r="G127" s="59"/>
      <c r="H127" s="59"/>
      <c r="I127" s="59"/>
      <c r="J127" s="59"/>
      <c r="K127" s="59"/>
      <c r="L127" s="59"/>
      <c r="M127" s="59"/>
      <c r="N127" s="59"/>
      <c r="O127" s="59"/>
      <c r="P127" s="59"/>
      <c r="Q127" s="59"/>
      <c r="R127" s="59"/>
      <c r="S127" s="59"/>
      <c r="T127" s="59"/>
      <c r="U127" s="64"/>
      <c r="V127" s="59"/>
      <c r="W127" s="59"/>
    </row>
    <row r="128">
      <c r="A128" s="60"/>
      <c r="B128" s="61"/>
      <c r="C128" s="59"/>
      <c r="D128" s="62"/>
      <c r="E128" s="63"/>
      <c r="F128" s="59"/>
      <c r="G128" s="59"/>
      <c r="H128" s="59"/>
      <c r="I128" s="59"/>
      <c r="J128" s="59"/>
      <c r="K128" s="59"/>
      <c r="L128" s="59"/>
      <c r="M128" s="59"/>
      <c r="N128" s="59"/>
      <c r="O128" s="59"/>
      <c r="P128" s="59"/>
      <c r="Q128" s="59"/>
      <c r="R128" s="59"/>
      <c r="S128" s="59"/>
      <c r="T128" s="59"/>
      <c r="U128" s="64"/>
      <c r="V128" s="59"/>
      <c r="W128" s="59"/>
    </row>
    <row r="129">
      <c r="A129" s="60"/>
      <c r="B129" s="61"/>
      <c r="C129" s="59"/>
      <c r="D129" s="62"/>
      <c r="E129" s="63"/>
      <c r="F129" s="59"/>
      <c r="G129" s="59"/>
      <c r="H129" s="59"/>
      <c r="I129" s="59"/>
      <c r="J129" s="59"/>
      <c r="K129" s="59"/>
      <c r="L129" s="59"/>
      <c r="M129" s="59"/>
      <c r="N129" s="59"/>
      <c r="O129" s="59"/>
      <c r="P129" s="59"/>
      <c r="Q129" s="59"/>
      <c r="R129" s="59"/>
      <c r="S129" s="59"/>
      <c r="T129" s="59"/>
      <c r="U129" s="64"/>
      <c r="V129" s="59"/>
      <c r="W129" s="59"/>
    </row>
    <row r="130">
      <c r="A130" s="60"/>
      <c r="B130" s="61"/>
      <c r="C130" s="59"/>
      <c r="D130" s="62"/>
      <c r="E130" s="63"/>
      <c r="F130" s="59"/>
      <c r="G130" s="59"/>
      <c r="H130" s="59"/>
      <c r="I130" s="59"/>
      <c r="J130" s="59"/>
      <c r="K130" s="59"/>
      <c r="L130" s="59"/>
      <c r="M130" s="59"/>
      <c r="N130" s="59"/>
      <c r="O130" s="59"/>
      <c r="P130" s="59"/>
      <c r="Q130" s="59"/>
      <c r="R130" s="59"/>
      <c r="S130" s="59"/>
      <c r="T130" s="59"/>
      <c r="U130" s="64"/>
      <c r="V130" s="59"/>
      <c r="W130" s="59"/>
    </row>
    <row r="131">
      <c r="A131" s="60"/>
      <c r="B131" s="61"/>
      <c r="C131" s="59"/>
      <c r="D131" s="62"/>
      <c r="E131" s="63"/>
      <c r="F131" s="59"/>
      <c r="G131" s="59"/>
      <c r="H131" s="59"/>
      <c r="I131" s="59"/>
      <c r="J131" s="59"/>
      <c r="K131" s="59"/>
      <c r="L131" s="59"/>
      <c r="M131" s="59"/>
      <c r="N131" s="59"/>
      <c r="O131" s="59"/>
      <c r="P131" s="59"/>
      <c r="Q131" s="59"/>
      <c r="R131" s="59"/>
      <c r="S131" s="59"/>
      <c r="T131" s="59"/>
      <c r="U131" s="64"/>
      <c r="V131" s="59"/>
      <c r="W131" s="59"/>
    </row>
    <row r="132">
      <c r="A132" s="60"/>
      <c r="B132" s="61"/>
      <c r="C132" s="59"/>
      <c r="D132" s="62"/>
      <c r="E132" s="63"/>
      <c r="F132" s="59"/>
      <c r="G132" s="59"/>
      <c r="H132" s="59"/>
      <c r="I132" s="59"/>
      <c r="J132" s="59"/>
      <c r="K132" s="59"/>
      <c r="L132" s="59"/>
      <c r="M132" s="59"/>
      <c r="N132" s="59"/>
      <c r="O132" s="59"/>
      <c r="P132" s="59"/>
      <c r="Q132" s="59"/>
      <c r="R132" s="59"/>
      <c r="S132" s="59"/>
      <c r="T132" s="59"/>
      <c r="U132" s="64"/>
      <c r="V132" s="59"/>
      <c r="W132" s="59"/>
    </row>
    <row r="133">
      <c r="A133" s="60"/>
      <c r="B133" s="61"/>
      <c r="C133" s="59"/>
      <c r="D133" s="62"/>
      <c r="E133" s="63"/>
      <c r="F133" s="59"/>
      <c r="G133" s="59"/>
      <c r="H133" s="59"/>
      <c r="I133" s="59"/>
      <c r="J133" s="59"/>
      <c r="K133" s="59"/>
      <c r="L133" s="59"/>
      <c r="M133" s="59"/>
      <c r="N133" s="59"/>
      <c r="O133" s="59"/>
      <c r="P133" s="59"/>
      <c r="Q133" s="59"/>
      <c r="R133" s="59"/>
      <c r="S133" s="59"/>
      <c r="T133" s="59"/>
      <c r="U133" s="64"/>
      <c r="V133" s="59"/>
      <c r="W133" s="59"/>
    </row>
    <row r="134">
      <c r="A134" s="60"/>
      <c r="B134" s="61"/>
      <c r="C134" s="59"/>
      <c r="D134" s="62"/>
      <c r="E134" s="63"/>
      <c r="F134" s="59"/>
      <c r="G134" s="59"/>
      <c r="H134" s="59"/>
      <c r="I134" s="59"/>
      <c r="J134" s="59"/>
      <c r="K134" s="59"/>
      <c r="L134" s="59"/>
      <c r="M134" s="59"/>
      <c r="N134" s="59"/>
      <c r="O134" s="59"/>
      <c r="P134" s="59"/>
      <c r="Q134" s="59"/>
      <c r="R134" s="59"/>
      <c r="S134" s="59"/>
      <c r="T134" s="59"/>
      <c r="U134" s="64"/>
      <c r="V134" s="59"/>
      <c r="W134" s="59"/>
    </row>
    <row r="135">
      <c r="A135" s="60"/>
      <c r="B135" s="61"/>
      <c r="C135" s="59"/>
      <c r="D135" s="62"/>
      <c r="E135" s="63"/>
      <c r="F135" s="59"/>
      <c r="G135" s="59"/>
      <c r="H135" s="59"/>
      <c r="I135" s="59"/>
      <c r="J135" s="59"/>
      <c r="K135" s="59"/>
      <c r="L135" s="59"/>
      <c r="M135" s="59"/>
      <c r="N135" s="59"/>
      <c r="O135" s="59"/>
      <c r="P135" s="59"/>
      <c r="Q135" s="59"/>
      <c r="R135" s="59"/>
      <c r="S135" s="59"/>
      <c r="T135" s="59"/>
      <c r="U135" s="64"/>
      <c r="V135" s="59"/>
      <c r="W135" s="59"/>
    </row>
    <row r="136">
      <c r="A136" s="60"/>
      <c r="B136" s="61"/>
      <c r="C136" s="59"/>
      <c r="D136" s="62"/>
      <c r="E136" s="63"/>
      <c r="F136" s="59"/>
      <c r="G136" s="59"/>
      <c r="H136" s="59"/>
      <c r="I136" s="59"/>
      <c r="J136" s="59"/>
      <c r="K136" s="59"/>
      <c r="L136" s="59"/>
      <c r="M136" s="59"/>
      <c r="N136" s="59"/>
      <c r="O136" s="59"/>
      <c r="P136" s="59"/>
      <c r="Q136" s="59"/>
      <c r="R136" s="59"/>
      <c r="S136" s="59"/>
      <c r="T136" s="59"/>
      <c r="U136" s="64"/>
      <c r="V136" s="59"/>
      <c r="W136" s="59"/>
    </row>
    <row r="137">
      <c r="A137" s="60"/>
      <c r="B137" s="61"/>
      <c r="C137" s="59"/>
      <c r="D137" s="62"/>
      <c r="E137" s="63"/>
      <c r="F137" s="59"/>
      <c r="G137" s="59"/>
      <c r="H137" s="59"/>
      <c r="I137" s="59"/>
      <c r="J137" s="59"/>
      <c r="K137" s="59"/>
      <c r="L137" s="59"/>
      <c r="M137" s="59"/>
      <c r="N137" s="59"/>
      <c r="O137" s="59"/>
      <c r="P137" s="59"/>
      <c r="Q137" s="59"/>
      <c r="R137" s="59"/>
      <c r="S137" s="59"/>
      <c r="T137" s="59"/>
      <c r="U137" s="64"/>
      <c r="V137" s="59"/>
      <c r="W137" s="59"/>
    </row>
    <row r="138">
      <c r="A138" s="60"/>
      <c r="B138" s="61"/>
      <c r="C138" s="59"/>
      <c r="D138" s="62"/>
      <c r="E138" s="63"/>
      <c r="F138" s="59"/>
      <c r="G138" s="59"/>
      <c r="H138" s="59"/>
      <c r="I138" s="59"/>
      <c r="J138" s="59"/>
      <c r="K138" s="59"/>
      <c r="L138" s="59"/>
      <c r="M138" s="59"/>
      <c r="N138" s="59"/>
      <c r="O138" s="59"/>
      <c r="P138" s="59"/>
      <c r="Q138" s="59"/>
      <c r="R138" s="59"/>
      <c r="S138" s="59"/>
      <c r="T138" s="59"/>
      <c r="U138" s="64"/>
      <c r="V138" s="59"/>
      <c r="W138" s="59"/>
    </row>
    <row r="139">
      <c r="A139" s="60"/>
      <c r="B139" s="61"/>
      <c r="C139" s="59"/>
      <c r="D139" s="62"/>
      <c r="E139" s="63"/>
      <c r="F139" s="59"/>
      <c r="G139" s="59"/>
      <c r="H139" s="59"/>
      <c r="I139" s="59"/>
      <c r="J139" s="59"/>
      <c r="K139" s="59"/>
      <c r="L139" s="59"/>
      <c r="M139" s="59"/>
      <c r="N139" s="59"/>
      <c r="O139" s="59"/>
      <c r="P139" s="59"/>
      <c r="Q139" s="59"/>
      <c r="R139" s="59"/>
      <c r="S139" s="59"/>
      <c r="T139" s="59"/>
      <c r="U139" s="64"/>
      <c r="V139" s="59"/>
      <c r="W139" s="59"/>
    </row>
    <row r="140">
      <c r="A140" s="60"/>
      <c r="B140" s="61"/>
      <c r="C140" s="59"/>
      <c r="D140" s="62"/>
      <c r="E140" s="63"/>
      <c r="F140" s="59"/>
      <c r="G140" s="59"/>
      <c r="H140" s="59"/>
      <c r="I140" s="59"/>
      <c r="J140" s="59"/>
      <c r="K140" s="59"/>
      <c r="L140" s="59"/>
      <c r="M140" s="59"/>
      <c r="N140" s="59"/>
      <c r="O140" s="59"/>
      <c r="P140" s="59"/>
      <c r="Q140" s="59"/>
      <c r="R140" s="59"/>
      <c r="S140" s="59"/>
      <c r="T140" s="59"/>
      <c r="U140" s="64"/>
      <c r="V140" s="59"/>
      <c r="W140" s="59"/>
    </row>
    <row r="141">
      <c r="A141" s="60"/>
      <c r="B141" s="61"/>
      <c r="C141" s="59"/>
      <c r="D141" s="62"/>
      <c r="E141" s="63"/>
      <c r="F141" s="59"/>
      <c r="G141" s="59"/>
      <c r="H141" s="59"/>
      <c r="I141" s="59"/>
      <c r="J141" s="59"/>
      <c r="K141" s="59"/>
      <c r="L141" s="59"/>
      <c r="M141" s="59"/>
      <c r="N141" s="59"/>
      <c r="O141" s="59"/>
      <c r="P141" s="59"/>
      <c r="Q141" s="59"/>
      <c r="R141" s="59"/>
      <c r="S141" s="59"/>
      <c r="T141" s="59"/>
      <c r="U141" s="64"/>
      <c r="V141" s="59"/>
      <c r="W141" s="59"/>
    </row>
    <row r="142">
      <c r="A142" s="60"/>
      <c r="B142" s="61"/>
      <c r="C142" s="59"/>
      <c r="D142" s="62"/>
      <c r="E142" s="63"/>
      <c r="F142" s="59"/>
      <c r="G142" s="59"/>
      <c r="H142" s="59"/>
      <c r="I142" s="59"/>
      <c r="J142" s="59"/>
      <c r="K142" s="59"/>
      <c r="L142" s="59"/>
      <c r="M142" s="59"/>
      <c r="N142" s="59"/>
      <c r="O142" s="59"/>
      <c r="P142" s="59"/>
      <c r="Q142" s="59"/>
      <c r="R142" s="59"/>
      <c r="S142" s="59"/>
      <c r="T142" s="59"/>
      <c r="U142" s="64"/>
      <c r="V142" s="59"/>
      <c r="W142" s="59"/>
    </row>
    <row r="143">
      <c r="A143" s="60"/>
      <c r="B143" s="61"/>
      <c r="C143" s="59"/>
      <c r="D143" s="62"/>
      <c r="E143" s="63"/>
      <c r="F143" s="59"/>
      <c r="G143" s="59"/>
      <c r="H143" s="59"/>
      <c r="I143" s="59"/>
      <c r="J143" s="59"/>
      <c r="K143" s="59"/>
      <c r="L143" s="59"/>
      <c r="M143" s="59"/>
      <c r="N143" s="59"/>
      <c r="O143" s="59"/>
      <c r="P143" s="59"/>
      <c r="Q143" s="59"/>
      <c r="R143" s="59"/>
      <c r="S143" s="59"/>
      <c r="T143" s="59"/>
      <c r="U143" s="64"/>
      <c r="V143" s="59"/>
      <c r="W143" s="59"/>
    </row>
    <row r="144">
      <c r="A144" s="60"/>
      <c r="B144" s="61"/>
      <c r="C144" s="59"/>
      <c r="D144" s="62"/>
      <c r="E144" s="63"/>
      <c r="F144" s="59"/>
      <c r="G144" s="59"/>
      <c r="H144" s="59"/>
      <c r="I144" s="59"/>
      <c r="J144" s="59"/>
      <c r="K144" s="59"/>
      <c r="L144" s="59"/>
      <c r="M144" s="59"/>
      <c r="N144" s="59"/>
      <c r="O144" s="59"/>
      <c r="P144" s="59"/>
      <c r="Q144" s="59"/>
      <c r="R144" s="59"/>
      <c r="S144" s="59"/>
      <c r="T144" s="59"/>
      <c r="U144" s="64"/>
      <c r="V144" s="59"/>
      <c r="W144" s="59"/>
    </row>
    <row r="145">
      <c r="A145" s="60"/>
      <c r="B145" s="61"/>
      <c r="C145" s="59"/>
      <c r="D145" s="62"/>
      <c r="E145" s="63"/>
      <c r="F145" s="59"/>
      <c r="G145" s="59"/>
      <c r="H145" s="59"/>
      <c r="I145" s="59"/>
      <c r="J145" s="59"/>
      <c r="K145" s="59"/>
      <c r="L145" s="59"/>
      <c r="M145" s="59"/>
      <c r="N145" s="59"/>
      <c r="O145" s="59"/>
      <c r="P145" s="59"/>
      <c r="Q145" s="59"/>
      <c r="R145" s="59"/>
      <c r="S145" s="59"/>
      <c r="T145" s="59"/>
      <c r="U145" s="64"/>
      <c r="V145" s="59"/>
      <c r="W145" s="59"/>
    </row>
    <row r="146">
      <c r="A146" s="60"/>
      <c r="B146" s="61"/>
      <c r="C146" s="59"/>
      <c r="D146" s="62"/>
      <c r="E146" s="63"/>
      <c r="F146" s="59"/>
      <c r="G146" s="59"/>
      <c r="H146" s="59"/>
      <c r="I146" s="59"/>
      <c r="J146" s="59"/>
      <c r="K146" s="59"/>
      <c r="L146" s="59"/>
      <c r="M146" s="59"/>
      <c r="N146" s="59"/>
      <c r="O146" s="59"/>
      <c r="P146" s="59"/>
      <c r="Q146" s="59"/>
      <c r="R146" s="59"/>
      <c r="S146" s="59"/>
      <c r="T146" s="59"/>
      <c r="U146" s="64"/>
      <c r="V146" s="59"/>
      <c r="W146" s="59"/>
    </row>
    <row r="147">
      <c r="A147" s="60"/>
      <c r="B147" s="61"/>
      <c r="C147" s="59"/>
      <c r="D147" s="62"/>
      <c r="E147" s="63"/>
      <c r="F147" s="59"/>
      <c r="G147" s="59"/>
      <c r="H147" s="59"/>
      <c r="I147" s="59"/>
      <c r="J147" s="59"/>
      <c r="K147" s="59"/>
      <c r="L147" s="59"/>
      <c r="M147" s="59"/>
      <c r="N147" s="59"/>
      <c r="O147" s="59"/>
      <c r="P147" s="59"/>
      <c r="Q147" s="59"/>
      <c r="R147" s="59"/>
      <c r="S147" s="59"/>
      <c r="T147" s="59"/>
      <c r="U147" s="64"/>
      <c r="V147" s="59"/>
      <c r="W147" s="59"/>
    </row>
    <row r="148">
      <c r="A148" s="60"/>
      <c r="B148" s="61"/>
      <c r="C148" s="59"/>
      <c r="D148" s="62"/>
      <c r="E148" s="63"/>
      <c r="F148" s="59"/>
      <c r="G148" s="59"/>
      <c r="H148" s="59"/>
      <c r="I148" s="59"/>
      <c r="J148" s="59"/>
      <c r="K148" s="59"/>
      <c r="L148" s="59"/>
      <c r="M148" s="59"/>
      <c r="N148" s="59"/>
      <c r="O148" s="59"/>
      <c r="P148" s="59"/>
      <c r="Q148" s="59"/>
      <c r="R148" s="59"/>
      <c r="S148" s="59"/>
      <c r="T148" s="59"/>
      <c r="U148" s="64"/>
      <c r="V148" s="59"/>
      <c r="W148" s="59"/>
    </row>
    <row r="149">
      <c r="A149" s="60"/>
      <c r="B149" s="61"/>
      <c r="C149" s="59"/>
      <c r="D149" s="62"/>
      <c r="E149" s="63"/>
      <c r="F149" s="59"/>
      <c r="G149" s="59"/>
      <c r="H149" s="59"/>
      <c r="I149" s="59"/>
      <c r="J149" s="59"/>
      <c r="K149" s="59"/>
      <c r="L149" s="59"/>
      <c r="M149" s="59"/>
      <c r="N149" s="59"/>
      <c r="O149" s="59"/>
      <c r="P149" s="59"/>
      <c r="Q149" s="59"/>
      <c r="R149" s="59"/>
      <c r="S149" s="59"/>
      <c r="T149" s="59"/>
      <c r="U149" s="64"/>
      <c r="V149" s="59"/>
      <c r="W149" s="59"/>
    </row>
    <row r="150">
      <c r="A150" s="60"/>
      <c r="B150" s="61"/>
      <c r="C150" s="59"/>
      <c r="D150" s="62"/>
      <c r="E150" s="63"/>
      <c r="F150" s="59"/>
      <c r="G150" s="59"/>
      <c r="H150" s="59"/>
      <c r="I150" s="59"/>
      <c r="J150" s="59"/>
      <c r="K150" s="59"/>
      <c r="L150" s="59"/>
      <c r="M150" s="59"/>
      <c r="N150" s="59"/>
      <c r="O150" s="59"/>
      <c r="P150" s="59"/>
      <c r="Q150" s="59"/>
      <c r="R150" s="59"/>
      <c r="S150" s="59"/>
      <c r="T150" s="59"/>
      <c r="U150" s="64"/>
      <c r="V150" s="59"/>
      <c r="W150" s="59"/>
    </row>
    <row r="151">
      <c r="A151" s="60"/>
      <c r="B151" s="61"/>
      <c r="C151" s="59"/>
      <c r="D151" s="62"/>
      <c r="E151" s="63"/>
      <c r="F151" s="59"/>
      <c r="G151" s="59"/>
      <c r="H151" s="59"/>
      <c r="I151" s="59"/>
      <c r="J151" s="59"/>
      <c r="K151" s="59"/>
      <c r="L151" s="59"/>
      <c r="M151" s="59"/>
      <c r="N151" s="59"/>
      <c r="O151" s="59"/>
      <c r="P151" s="59"/>
      <c r="Q151" s="59"/>
      <c r="R151" s="59"/>
      <c r="S151" s="59"/>
      <c r="T151" s="59"/>
      <c r="U151" s="64"/>
      <c r="V151" s="59"/>
      <c r="W151" s="59"/>
    </row>
    <row r="152">
      <c r="A152" s="60"/>
      <c r="B152" s="61"/>
      <c r="C152" s="59"/>
      <c r="D152" s="62"/>
      <c r="E152" s="63"/>
      <c r="F152" s="59"/>
      <c r="G152" s="59"/>
      <c r="H152" s="59"/>
      <c r="I152" s="59"/>
      <c r="J152" s="59"/>
      <c r="K152" s="59"/>
      <c r="L152" s="59"/>
      <c r="M152" s="59"/>
      <c r="N152" s="59"/>
      <c r="O152" s="59"/>
      <c r="P152" s="59"/>
      <c r="Q152" s="59"/>
      <c r="R152" s="59"/>
      <c r="S152" s="59"/>
      <c r="T152" s="59"/>
      <c r="U152" s="64"/>
      <c r="V152" s="59"/>
      <c r="W152" s="59"/>
    </row>
    <row r="153">
      <c r="A153" s="60"/>
      <c r="B153" s="61"/>
      <c r="C153" s="59"/>
      <c r="D153" s="62"/>
      <c r="E153" s="63"/>
      <c r="F153" s="59"/>
      <c r="G153" s="59"/>
      <c r="H153" s="59"/>
      <c r="I153" s="59"/>
      <c r="J153" s="59"/>
      <c r="K153" s="59"/>
      <c r="L153" s="59"/>
      <c r="M153" s="59"/>
      <c r="N153" s="59"/>
      <c r="O153" s="59"/>
      <c r="P153" s="59"/>
      <c r="Q153" s="59"/>
      <c r="R153" s="59"/>
      <c r="S153" s="59"/>
      <c r="T153" s="59"/>
      <c r="U153" s="64"/>
      <c r="V153" s="59"/>
      <c r="W153" s="59"/>
    </row>
    <row r="154">
      <c r="A154" s="60"/>
      <c r="B154" s="61"/>
      <c r="C154" s="59"/>
      <c r="D154" s="62"/>
      <c r="E154" s="63"/>
      <c r="F154" s="59"/>
      <c r="G154" s="59"/>
      <c r="H154" s="59"/>
      <c r="I154" s="59"/>
      <c r="J154" s="59"/>
      <c r="K154" s="59"/>
      <c r="L154" s="59"/>
      <c r="M154" s="59"/>
      <c r="N154" s="59"/>
      <c r="O154" s="59"/>
      <c r="P154" s="59"/>
      <c r="Q154" s="59"/>
      <c r="R154" s="59"/>
      <c r="S154" s="59"/>
      <c r="T154" s="59"/>
      <c r="U154" s="64"/>
      <c r="V154" s="59"/>
      <c r="W154" s="59"/>
    </row>
    <row r="155">
      <c r="A155" s="60"/>
      <c r="B155" s="61"/>
      <c r="C155" s="59"/>
      <c r="D155" s="62"/>
      <c r="E155" s="63"/>
      <c r="F155" s="59"/>
      <c r="G155" s="59"/>
      <c r="H155" s="59"/>
      <c r="I155" s="59"/>
      <c r="J155" s="59"/>
      <c r="K155" s="59"/>
      <c r="L155" s="59"/>
      <c r="M155" s="59"/>
      <c r="N155" s="59"/>
      <c r="O155" s="59"/>
      <c r="P155" s="59"/>
      <c r="Q155" s="59"/>
      <c r="R155" s="59"/>
      <c r="S155" s="59"/>
      <c r="T155" s="59"/>
      <c r="U155" s="64"/>
      <c r="V155" s="59"/>
      <c r="W155" s="59"/>
    </row>
    <row r="156">
      <c r="A156" s="60"/>
      <c r="B156" s="61"/>
      <c r="C156" s="59"/>
      <c r="D156" s="62"/>
      <c r="E156" s="63"/>
      <c r="F156" s="59"/>
      <c r="G156" s="59"/>
      <c r="H156" s="59"/>
      <c r="I156" s="59"/>
      <c r="J156" s="59"/>
      <c r="K156" s="59"/>
      <c r="L156" s="59"/>
      <c r="M156" s="59"/>
      <c r="N156" s="59"/>
      <c r="O156" s="59"/>
      <c r="P156" s="59"/>
      <c r="Q156" s="59"/>
      <c r="R156" s="59"/>
      <c r="S156" s="59"/>
      <c r="T156" s="59"/>
      <c r="U156" s="64"/>
      <c r="V156" s="59"/>
      <c r="W156" s="59"/>
    </row>
    <row r="157">
      <c r="A157" s="60"/>
      <c r="B157" s="61"/>
      <c r="C157" s="59"/>
      <c r="D157" s="62"/>
      <c r="E157" s="63"/>
      <c r="F157" s="59"/>
      <c r="G157" s="59"/>
      <c r="H157" s="59"/>
      <c r="I157" s="59"/>
      <c r="J157" s="59"/>
      <c r="K157" s="59"/>
      <c r="L157" s="59"/>
      <c r="M157" s="59"/>
      <c r="N157" s="59"/>
      <c r="O157" s="59"/>
      <c r="P157" s="59"/>
      <c r="Q157" s="59"/>
      <c r="R157" s="59"/>
      <c r="S157" s="59"/>
      <c r="T157" s="59"/>
      <c r="U157" s="64"/>
      <c r="V157" s="59"/>
      <c r="W157" s="59"/>
    </row>
    <row r="158">
      <c r="A158" s="60"/>
      <c r="B158" s="61"/>
      <c r="C158" s="59"/>
      <c r="D158" s="62"/>
      <c r="E158" s="63"/>
      <c r="F158" s="59"/>
      <c r="G158" s="59"/>
      <c r="H158" s="59"/>
      <c r="I158" s="59"/>
      <c r="J158" s="59"/>
      <c r="K158" s="59"/>
      <c r="L158" s="59"/>
      <c r="M158" s="59"/>
      <c r="N158" s="59"/>
      <c r="O158" s="59"/>
      <c r="P158" s="59"/>
      <c r="Q158" s="59"/>
      <c r="R158" s="59"/>
      <c r="S158" s="59"/>
      <c r="T158" s="59"/>
      <c r="U158" s="64"/>
      <c r="V158" s="59"/>
      <c r="W158" s="59"/>
    </row>
    <row r="159">
      <c r="A159" s="60"/>
      <c r="B159" s="61"/>
      <c r="C159" s="59"/>
      <c r="D159" s="62"/>
      <c r="E159" s="63"/>
      <c r="F159" s="59"/>
      <c r="G159" s="59"/>
      <c r="H159" s="59"/>
      <c r="I159" s="59"/>
      <c r="J159" s="59"/>
      <c r="K159" s="59"/>
      <c r="L159" s="59"/>
      <c r="M159" s="59"/>
      <c r="N159" s="59"/>
      <c r="O159" s="59"/>
      <c r="P159" s="59"/>
      <c r="Q159" s="59"/>
      <c r="R159" s="59"/>
      <c r="S159" s="59"/>
      <c r="T159" s="59"/>
      <c r="U159" s="64"/>
      <c r="V159" s="59"/>
      <c r="W159" s="59"/>
    </row>
    <row r="160">
      <c r="A160" s="60"/>
      <c r="B160" s="61"/>
      <c r="C160" s="59"/>
      <c r="D160" s="62"/>
      <c r="E160" s="63"/>
      <c r="F160" s="59"/>
      <c r="G160" s="59"/>
      <c r="H160" s="59"/>
      <c r="I160" s="59"/>
      <c r="J160" s="59"/>
      <c r="K160" s="59"/>
      <c r="L160" s="59"/>
      <c r="M160" s="59"/>
      <c r="N160" s="59"/>
      <c r="O160" s="59"/>
      <c r="P160" s="59"/>
      <c r="Q160" s="59"/>
      <c r="R160" s="59"/>
      <c r="S160" s="59"/>
      <c r="T160" s="59"/>
      <c r="U160" s="64"/>
      <c r="V160" s="59"/>
      <c r="W160" s="59"/>
    </row>
    <row r="161">
      <c r="A161" s="60"/>
      <c r="B161" s="61"/>
      <c r="C161" s="59"/>
      <c r="D161" s="62"/>
      <c r="E161" s="63"/>
      <c r="F161" s="59"/>
      <c r="G161" s="59"/>
      <c r="H161" s="59"/>
      <c r="I161" s="59"/>
      <c r="J161" s="59"/>
      <c r="K161" s="59"/>
      <c r="L161" s="59"/>
      <c r="M161" s="59"/>
      <c r="N161" s="59"/>
      <c r="O161" s="59"/>
      <c r="P161" s="59"/>
      <c r="Q161" s="59"/>
      <c r="R161" s="59"/>
      <c r="S161" s="59"/>
      <c r="T161" s="59"/>
      <c r="U161" s="64"/>
      <c r="V161" s="59"/>
      <c r="W161" s="59"/>
    </row>
    <row r="162">
      <c r="A162" s="60"/>
      <c r="B162" s="61"/>
      <c r="C162" s="59"/>
      <c r="D162" s="62"/>
      <c r="E162" s="63"/>
      <c r="F162" s="59"/>
      <c r="G162" s="59"/>
      <c r="H162" s="59"/>
      <c r="I162" s="59"/>
      <c r="J162" s="59"/>
      <c r="K162" s="59"/>
      <c r="L162" s="59"/>
      <c r="M162" s="59"/>
      <c r="N162" s="59"/>
      <c r="O162" s="59"/>
      <c r="P162" s="59"/>
      <c r="Q162" s="59"/>
      <c r="R162" s="59"/>
      <c r="S162" s="59"/>
      <c r="T162" s="59"/>
      <c r="U162" s="64"/>
      <c r="V162" s="59"/>
      <c r="W162" s="59"/>
    </row>
    <row r="163">
      <c r="A163" s="60"/>
      <c r="B163" s="61"/>
      <c r="C163" s="59"/>
      <c r="D163" s="62"/>
      <c r="E163" s="63"/>
      <c r="F163" s="59"/>
      <c r="G163" s="59"/>
      <c r="H163" s="59"/>
      <c r="I163" s="59"/>
      <c r="J163" s="59"/>
      <c r="K163" s="59"/>
      <c r="L163" s="59"/>
      <c r="M163" s="59"/>
      <c r="N163" s="59"/>
      <c r="O163" s="59"/>
      <c r="P163" s="59"/>
      <c r="Q163" s="59"/>
      <c r="R163" s="59"/>
      <c r="S163" s="59"/>
      <c r="T163" s="59"/>
      <c r="U163" s="64"/>
      <c r="V163" s="59"/>
      <c r="W163" s="59"/>
    </row>
    <row r="164">
      <c r="A164" s="60"/>
      <c r="B164" s="61"/>
      <c r="C164" s="59"/>
      <c r="D164" s="62"/>
      <c r="E164" s="63"/>
      <c r="F164" s="59"/>
      <c r="G164" s="59"/>
      <c r="H164" s="59"/>
      <c r="I164" s="59"/>
      <c r="J164" s="59"/>
      <c r="K164" s="59"/>
      <c r="L164" s="59"/>
      <c r="M164" s="59"/>
      <c r="N164" s="59"/>
      <c r="O164" s="59"/>
      <c r="P164" s="59"/>
      <c r="Q164" s="59"/>
      <c r="R164" s="59"/>
      <c r="S164" s="59"/>
      <c r="T164" s="59"/>
      <c r="U164" s="64"/>
      <c r="V164" s="59"/>
      <c r="W164" s="59"/>
    </row>
    <row r="165">
      <c r="A165" s="60"/>
      <c r="B165" s="61"/>
      <c r="C165" s="59"/>
      <c r="D165" s="62"/>
      <c r="E165" s="63"/>
      <c r="F165" s="59"/>
      <c r="G165" s="59"/>
      <c r="H165" s="59"/>
      <c r="I165" s="59"/>
      <c r="J165" s="59"/>
      <c r="K165" s="59"/>
      <c r="L165" s="59"/>
      <c r="M165" s="59"/>
      <c r="N165" s="59"/>
      <c r="O165" s="59"/>
      <c r="P165" s="59"/>
      <c r="Q165" s="59"/>
      <c r="R165" s="59"/>
      <c r="S165" s="59"/>
      <c r="T165" s="59"/>
      <c r="U165" s="64"/>
      <c r="V165" s="59"/>
      <c r="W165" s="59"/>
    </row>
    <row r="166">
      <c r="A166" s="60"/>
      <c r="B166" s="61"/>
      <c r="C166" s="59"/>
      <c r="D166" s="62"/>
      <c r="E166" s="63"/>
      <c r="F166" s="59"/>
      <c r="G166" s="59"/>
      <c r="H166" s="59"/>
      <c r="I166" s="59"/>
      <c r="J166" s="59"/>
      <c r="K166" s="59"/>
      <c r="L166" s="59"/>
      <c r="M166" s="59"/>
      <c r="N166" s="59"/>
      <c r="O166" s="59"/>
      <c r="P166" s="59"/>
      <c r="Q166" s="59"/>
      <c r="R166" s="59"/>
      <c r="S166" s="59"/>
      <c r="T166" s="59"/>
      <c r="U166" s="64"/>
      <c r="V166" s="59"/>
      <c r="W166" s="59"/>
    </row>
    <row r="167">
      <c r="A167" s="60"/>
      <c r="B167" s="61"/>
      <c r="C167" s="59"/>
      <c r="D167" s="62"/>
      <c r="E167" s="63"/>
      <c r="F167" s="59"/>
      <c r="G167" s="59"/>
      <c r="H167" s="59"/>
      <c r="I167" s="59"/>
      <c r="J167" s="59"/>
      <c r="K167" s="59"/>
      <c r="L167" s="59"/>
      <c r="M167" s="59"/>
      <c r="N167" s="59"/>
      <c r="O167" s="59"/>
      <c r="P167" s="59"/>
      <c r="Q167" s="59"/>
      <c r="R167" s="59"/>
      <c r="S167" s="59"/>
      <c r="T167" s="59"/>
      <c r="U167" s="64"/>
      <c r="V167" s="59"/>
      <c r="W167" s="59"/>
    </row>
    <row r="168">
      <c r="A168" s="60"/>
      <c r="B168" s="61"/>
      <c r="C168" s="59"/>
      <c r="D168" s="62"/>
      <c r="E168" s="63"/>
      <c r="F168" s="59"/>
      <c r="G168" s="59"/>
      <c r="H168" s="59"/>
      <c r="I168" s="59"/>
      <c r="J168" s="59"/>
      <c r="K168" s="59"/>
      <c r="L168" s="59"/>
      <c r="M168" s="59"/>
      <c r="N168" s="59"/>
      <c r="O168" s="59"/>
      <c r="P168" s="59"/>
      <c r="Q168" s="59"/>
      <c r="R168" s="59"/>
      <c r="S168" s="59"/>
      <c r="T168" s="59"/>
      <c r="U168" s="64"/>
      <c r="V168" s="59"/>
      <c r="W168" s="59"/>
    </row>
    <row r="169">
      <c r="A169" s="60"/>
      <c r="B169" s="61"/>
      <c r="C169" s="59"/>
      <c r="D169" s="62"/>
      <c r="E169" s="63"/>
      <c r="F169" s="59"/>
      <c r="G169" s="59"/>
      <c r="H169" s="59"/>
      <c r="I169" s="59"/>
      <c r="J169" s="59"/>
      <c r="K169" s="59"/>
      <c r="L169" s="59"/>
      <c r="M169" s="59"/>
      <c r="N169" s="59"/>
      <c r="O169" s="59"/>
      <c r="P169" s="59"/>
      <c r="Q169" s="59"/>
      <c r="R169" s="59"/>
      <c r="S169" s="59"/>
      <c r="T169" s="59"/>
      <c r="U169" s="64"/>
      <c r="V169" s="59"/>
      <c r="W169" s="59"/>
    </row>
    <row r="170">
      <c r="A170" s="60"/>
      <c r="B170" s="61"/>
      <c r="C170" s="59"/>
      <c r="D170" s="62"/>
      <c r="E170" s="63"/>
      <c r="F170" s="59"/>
      <c r="G170" s="59"/>
      <c r="H170" s="59"/>
      <c r="I170" s="59"/>
      <c r="J170" s="59"/>
      <c r="K170" s="59"/>
      <c r="L170" s="59"/>
      <c r="M170" s="59"/>
      <c r="N170" s="59"/>
      <c r="O170" s="59"/>
      <c r="P170" s="59"/>
      <c r="Q170" s="59"/>
      <c r="R170" s="59"/>
      <c r="S170" s="59"/>
      <c r="T170" s="59"/>
      <c r="U170" s="64"/>
      <c r="V170" s="59"/>
      <c r="W170" s="59"/>
    </row>
    <row r="171">
      <c r="A171" s="60"/>
      <c r="B171" s="61"/>
      <c r="C171" s="59"/>
      <c r="D171" s="62"/>
      <c r="E171" s="63"/>
      <c r="F171" s="59"/>
      <c r="G171" s="59"/>
      <c r="H171" s="59"/>
      <c r="I171" s="59"/>
      <c r="J171" s="59"/>
      <c r="K171" s="59"/>
      <c r="L171" s="59"/>
      <c r="M171" s="59"/>
      <c r="N171" s="59"/>
      <c r="O171" s="59"/>
      <c r="P171" s="59"/>
      <c r="Q171" s="59"/>
      <c r="R171" s="59"/>
      <c r="S171" s="59"/>
      <c r="T171" s="59"/>
      <c r="U171" s="64"/>
      <c r="V171" s="59"/>
      <c r="W171" s="59"/>
    </row>
    <row r="172">
      <c r="A172" s="60"/>
      <c r="B172" s="61"/>
      <c r="C172" s="59"/>
      <c r="D172" s="62"/>
      <c r="E172" s="63"/>
      <c r="F172" s="59"/>
      <c r="G172" s="59"/>
      <c r="H172" s="59"/>
      <c r="I172" s="59"/>
      <c r="J172" s="59"/>
      <c r="K172" s="59"/>
      <c r="L172" s="59"/>
      <c r="M172" s="59"/>
      <c r="N172" s="59"/>
      <c r="O172" s="59"/>
      <c r="P172" s="59"/>
      <c r="Q172" s="59"/>
      <c r="R172" s="59"/>
      <c r="S172" s="59"/>
      <c r="T172" s="59"/>
      <c r="U172" s="64"/>
      <c r="V172" s="59"/>
      <c r="W172" s="59"/>
    </row>
    <row r="173">
      <c r="A173" s="60"/>
      <c r="B173" s="61"/>
      <c r="C173" s="59"/>
      <c r="D173" s="62"/>
      <c r="E173" s="63"/>
      <c r="F173" s="59"/>
      <c r="G173" s="59"/>
      <c r="H173" s="59"/>
      <c r="I173" s="59"/>
      <c r="J173" s="59"/>
      <c r="K173" s="59"/>
      <c r="L173" s="59"/>
      <c r="M173" s="59"/>
      <c r="N173" s="59"/>
      <c r="O173" s="59"/>
      <c r="P173" s="59"/>
      <c r="Q173" s="59"/>
      <c r="R173" s="59"/>
      <c r="S173" s="59"/>
      <c r="T173" s="59"/>
      <c r="U173" s="64"/>
      <c r="V173" s="59"/>
      <c r="W173" s="59"/>
    </row>
    <row r="174">
      <c r="A174" s="60"/>
      <c r="B174" s="61"/>
      <c r="C174" s="59"/>
      <c r="D174" s="62"/>
      <c r="E174" s="63"/>
      <c r="F174" s="59"/>
      <c r="G174" s="59"/>
      <c r="H174" s="59"/>
      <c r="I174" s="59"/>
      <c r="J174" s="59"/>
      <c r="K174" s="59"/>
      <c r="L174" s="59"/>
      <c r="M174" s="59"/>
      <c r="N174" s="59"/>
      <c r="O174" s="59"/>
      <c r="P174" s="59"/>
      <c r="Q174" s="59"/>
      <c r="R174" s="59"/>
      <c r="S174" s="59"/>
      <c r="T174" s="59"/>
      <c r="U174" s="64"/>
      <c r="V174" s="59"/>
      <c r="W174" s="59"/>
    </row>
    <row r="175">
      <c r="A175" s="60"/>
      <c r="B175" s="61"/>
      <c r="C175" s="59"/>
      <c r="D175" s="62"/>
      <c r="E175" s="63"/>
      <c r="F175" s="59"/>
      <c r="G175" s="59"/>
      <c r="H175" s="59"/>
      <c r="I175" s="59"/>
      <c r="J175" s="59"/>
      <c r="K175" s="59"/>
      <c r="L175" s="59"/>
      <c r="M175" s="59"/>
      <c r="N175" s="59"/>
      <c r="O175" s="59"/>
      <c r="P175" s="59"/>
      <c r="Q175" s="59"/>
      <c r="R175" s="59"/>
      <c r="S175" s="59"/>
      <c r="T175" s="59"/>
      <c r="U175" s="64"/>
      <c r="V175" s="59"/>
      <c r="W175" s="59"/>
    </row>
    <row r="176">
      <c r="A176" s="60"/>
      <c r="B176" s="61"/>
      <c r="C176" s="59"/>
      <c r="D176" s="62"/>
      <c r="E176" s="63"/>
      <c r="F176" s="59"/>
      <c r="G176" s="59"/>
      <c r="H176" s="59"/>
      <c r="I176" s="59"/>
      <c r="J176" s="59"/>
      <c r="K176" s="59"/>
      <c r="L176" s="59"/>
      <c r="M176" s="59"/>
      <c r="N176" s="59"/>
      <c r="O176" s="59"/>
      <c r="P176" s="59"/>
      <c r="Q176" s="59"/>
      <c r="R176" s="59"/>
      <c r="S176" s="59"/>
      <c r="T176" s="59"/>
      <c r="U176" s="64"/>
      <c r="V176" s="59"/>
      <c r="W176" s="59"/>
    </row>
    <row r="177">
      <c r="A177" s="60"/>
      <c r="B177" s="61"/>
      <c r="C177" s="59"/>
      <c r="D177" s="62"/>
      <c r="E177" s="63"/>
      <c r="F177" s="59"/>
      <c r="G177" s="59"/>
      <c r="H177" s="59"/>
      <c r="I177" s="59"/>
      <c r="J177" s="59"/>
      <c r="K177" s="59"/>
      <c r="L177" s="59"/>
      <c r="M177" s="59"/>
      <c r="N177" s="59"/>
      <c r="O177" s="59"/>
      <c r="P177" s="59"/>
      <c r="Q177" s="59"/>
      <c r="R177" s="59"/>
      <c r="S177" s="59"/>
      <c r="T177" s="59"/>
      <c r="U177" s="64"/>
      <c r="V177" s="59"/>
      <c r="W177" s="59"/>
    </row>
    <row r="178">
      <c r="A178" s="60"/>
      <c r="B178" s="61"/>
      <c r="C178" s="59"/>
      <c r="D178" s="62"/>
      <c r="E178" s="63"/>
      <c r="F178" s="59"/>
      <c r="G178" s="59"/>
      <c r="H178" s="59"/>
      <c r="I178" s="59"/>
      <c r="J178" s="59"/>
      <c r="K178" s="59"/>
      <c r="L178" s="59"/>
      <c r="M178" s="59"/>
      <c r="N178" s="59"/>
      <c r="O178" s="59"/>
      <c r="P178" s="59"/>
      <c r="Q178" s="59"/>
      <c r="R178" s="59"/>
      <c r="S178" s="59"/>
      <c r="T178" s="59"/>
      <c r="U178" s="64"/>
      <c r="V178" s="59"/>
      <c r="W178" s="59"/>
    </row>
    <row r="179">
      <c r="A179" s="60"/>
      <c r="B179" s="61"/>
      <c r="C179" s="59"/>
      <c r="D179" s="62"/>
      <c r="E179" s="63"/>
      <c r="F179" s="59"/>
      <c r="G179" s="59"/>
      <c r="H179" s="59"/>
      <c r="I179" s="59"/>
      <c r="J179" s="59"/>
      <c r="K179" s="59"/>
      <c r="L179" s="59"/>
      <c r="M179" s="59"/>
      <c r="N179" s="59"/>
      <c r="O179" s="59"/>
      <c r="P179" s="59"/>
      <c r="Q179" s="59"/>
      <c r="R179" s="59"/>
      <c r="S179" s="59"/>
      <c r="T179" s="59"/>
      <c r="U179" s="64"/>
      <c r="V179" s="59"/>
      <c r="W179" s="59"/>
    </row>
    <row r="180">
      <c r="A180" s="60"/>
      <c r="B180" s="61"/>
      <c r="C180" s="59"/>
      <c r="D180" s="62"/>
      <c r="E180" s="63"/>
      <c r="F180" s="59"/>
      <c r="G180" s="59"/>
      <c r="H180" s="59"/>
      <c r="I180" s="59"/>
      <c r="J180" s="59"/>
      <c r="K180" s="59"/>
      <c r="L180" s="59"/>
      <c r="M180" s="59"/>
      <c r="N180" s="59"/>
      <c r="O180" s="59"/>
      <c r="P180" s="59"/>
      <c r="Q180" s="59"/>
      <c r="R180" s="59"/>
      <c r="S180" s="59"/>
      <c r="T180" s="59"/>
      <c r="U180" s="64"/>
      <c r="V180" s="59"/>
      <c r="W180" s="59"/>
    </row>
    <row r="181">
      <c r="A181" s="60"/>
      <c r="B181" s="61"/>
      <c r="C181" s="59"/>
      <c r="D181" s="62"/>
      <c r="E181" s="63"/>
      <c r="F181" s="59"/>
      <c r="G181" s="59"/>
      <c r="H181" s="59"/>
      <c r="I181" s="59"/>
      <c r="J181" s="59"/>
      <c r="K181" s="59"/>
      <c r="L181" s="59"/>
      <c r="M181" s="59"/>
      <c r="N181" s="59"/>
      <c r="O181" s="59"/>
      <c r="P181" s="59"/>
      <c r="Q181" s="59"/>
      <c r="R181" s="59"/>
      <c r="S181" s="59"/>
      <c r="T181" s="59"/>
      <c r="U181" s="64"/>
      <c r="V181" s="59"/>
      <c r="W181" s="59"/>
    </row>
    <row r="182">
      <c r="A182" s="65"/>
      <c r="B182" s="66"/>
      <c r="E182" s="67"/>
    </row>
    <row r="183">
      <c r="A183" s="65"/>
      <c r="B183" s="66"/>
      <c r="E183" s="67"/>
    </row>
    <row r="184">
      <c r="A184" s="65"/>
      <c r="B184" s="66"/>
      <c r="E184" s="67"/>
    </row>
    <row r="185">
      <c r="A185" s="65"/>
      <c r="B185" s="66"/>
      <c r="E185" s="67"/>
    </row>
    <row r="186">
      <c r="A186" s="65"/>
      <c r="B186" s="66"/>
      <c r="E186" s="67"/>
    </row>
    <row r="187">
      <c r="A187" s="65"/>
      <c r="B187" s="66"/>
      <c r="E187" s="67"/>
    </row>
    <row r="188">
      <c r="A188" s="65"/>
      <c r="B188" s="66"/>
      <c r="E188" s="67"/>
    </row>
    <row r="189">
      <c r="A189" s="65"/>
      <c r="B189" s="66"/>
      <c r="E189" s="67"/>
    </row>
    <row r="190">
      <c r="A190" s="65"/>
      <c r="B190" s="66"/>
      <c r="E190" s="67"/>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58">
      <formula1>"Action,IC,BRD,Ner,CV,CMS"</formula1>
    </dataValidation>
    <dataValidation type="list" allowBlank="1" sqref="S3:S58">
      <formula1>"Out of scope,Processing,Fixed,To be processed"</formula1>
    </dataValidation>
    <dataValidation type="list" allowBlank="1" sqref="O3:O58">
      <formula1>"Succeeded,Failed,Out of scope,Not sure,Trash"</formula1>
    </dataValidation>
    <dataValidation type="list" allowBlank="1" sqref="T3:T58">
      <formula1>"Ok,Not as expected,Not ok"</formula1>
    </dataValidation>
    <dataValidation type="list" allowBlank="1" sqref="Q3:Q58">
      <formula1>"Succeeded,As expected,Failed,Out of scope,Not sure,Trash"</formula1>
    </dataValidation>
  </dataValidations>
  <hyperlinks>
    <hyperlink r:id="rId2" ref="E21"/>
    <hyperlink r:id="rId3" ref="E22"/>
    <hyperlink r:id="rId4" ref="E25"/>
    <hyperlink r:id="rId5" ref="E28"/>
    <hyperlink r:id="rId6" ref="E30"/>
    <hyperlink r:id="rId7" ref="E31"/>
    <hyperlink r:id="rId8" ref="E33"/>
    <hyperlink r:id="rId9" ref="E34"/>
    <hyperlink r:id="rId10" ref="E39"/>
    <hyperlink r:id="rId11" ref="E41"/>
  </hyperlinks>
  <drawing r:id="rId12"/>
  <legacy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9.0"/>
    <col customWidth="1" min="4" max="4" width="18.86"/>
    <col customWidth="1" min="5" max="5" width="29.43"/>
    <col customWidth="1" min="6" max="6" width="16.14"/>
    <col customWidth="1" min="7" max="7" width="22.14"/>
    <col customWidth="1" min="8" max="8" width="17.29"/>
    <col hidden="1" min="10" max="10" width="14.43"/>
    <col customWidth="1" min="11" max="11" width="32.57"/>
    <col customWidth="1" min="13" max="13" width="11.14"/>
    <col customWidth="1" min="14" max="14" width="11.0"/>
  </cols>
  <sheetData>
    <row r="1">
      <c r="A1" s="68" t="s">
        <v>0</v>
      </c>
      <c r="B1" s="68" t="s">
        <v>1</v>
      </c>
      <c r="C1" s="69" t="s">
        <v>2</v>
      </c>
      <c r="D1" s="70" t="s">
        <v>3</v>
      </c>
      <c r="E1" s="68" t="s">
        <v>4</v>
      </c>
      <c r="F1" s="68" t="s">
        <v>5</v>
      </c>
      <c r="G1" s="68" t="s">
        <v>6</v>
      </c>
      <c r="H1" s="68" t="s">
        <v>7</v>
      </c>
      <c r="I1" s="68" t="s">
        <v>8</v>
      </c>
      <c r="J1" s="68" t="s">
        <v>9</v>
      </c>
      <c r="K1" s="71" t="s">
        <v>10</v>
      </c>
      <c r="L1" s="68" t="s">
        <v>11</v>
      </c>
      <c r="M1" s="68" t="s">
        <v>12</v>
      </c>
      <c r="N1" s="68" t="s">
        <v>13</v>
      </c>
      <c r="O1" s="72" t="s">
        <v>14</v>
      </c>
      <c r="P1" s="7"/>
      <c r="Q1" s="68" t="s">
        <v>15</v>
      </c>
      <c r="R1" s="73" t="s">
        <v>16</v>
      </c>
      <c r="S1" s="73" t="s">
        <v>17</v>
      </c>
      <c r="T1" s="68" t="s">
        <v>18</v>
      </c>
      <c r="U1" s="73" t="s">
        <v>19</v>
      </c>
      <c r="V1" s="73" t="s">
        <v>20</v>
      </c>
    </row>
    <row r="2">
      <c r="A2" s="10"/>
      <c r="B2" s="10"/>
      <c r="C2" s="10"/>
      <c r="D2" s="10"/>
      <c r="E2" s="10"/>
      <c r="F2" s="10"/>
      <c r="G2" s="10"/>
      <c r="H2" s="10"/>
      <c r="I2" s="10"/>
      <c r="J2" s="10"/>
      <c r="K2" s="10"/>
      <c r="L2" s="10"/>
      <c r="M2" s="10"/>
      <c r="N2" s="10"/>
      <c r="O2" s="74" t="s">
        <v>21</v>
      </c>
      <c r="P2" s="74" t="s">
        <v>22</v>
      </c>
      <c r="Q2" s="10"/>
      <c r="R2" s="10"/>
      <c r="S2" s="10"/>
      <c r="T2" s="10"/>
      <c r="U2" s="10"/>
      <c r="V2" s="10"/>
    </row>
    <row r="3" ht="65.25" customHeight="1">
      <c r="A3" s="74">
        <f t="shared" ref="A3:A24" si="1">if(left(D3,16)=left(D2,16),A2,A2+1)</f>
        <v>1</v>
      </c>
      <c r="B3" s="75" t="s">
        <v>23</v>
      </c>
      <c r="C3" s="76">
        <v>43984.689837962964</v>
      </c>
      <c r="D3" s="77" t="s">
        <v>217</v>
      </c>
      <c r="E3" s="78" t="s">
        <v>95</v>
      </c>
      <c r="F3" s="79" t="str">
        <f t="shared" ref="F3:F7" si="2">image("")</f>
        <v/>
      </c>
      <c r="G3" s="80" t="s">
        <v>96</v>
      </c>
      <c r="H3" s="79"/>
      <c r="I3" s="80" t="s">
        <v>97</v>
      </c>
      <c r="J3" s="80" t="s">
        <v>69</v>
      </c>
      <c r="K3" s="78" t="s">
        <v>218</v>
      </c>
      <c r="L3" s="79"/>
      <c r="M3" s="81"/>
      <c r="N3" s="81"/>
      <c r="O3" s="80" t="s">
        <v>31</v>
      </c>
      <c r="P3" s="81"/>
      <c r="Q3" s="80" t="s">
        <v>32</v>
      </c>
      <c r="R3" s="81"/>
      <c r="S3" s="81"/>
      <c r="T3" s="80"/>
      <c r="U3" s="80"/>
      <c r="V3" s="81"/>
    </row>
    <row r="4" ht="28.5" customHeight="1">
      <c r="A4" s="74">
        <f t="shared" si="1"/>
        <v>1</v>
      </c>
      <c r="B4" s="75" t="s">
        <v>23</v>
      </c>
      <c r="C4" s="76">
        <v>43984.690300925926</v>
      </c>
      <c r="D4" s="77" t="s">
        <v>217</v>
      </c>
      <c r="E4" s="78" t="s">
        <v>219</v>
      </c>
      <c r="F4" s="79" t="str">
        <f t="shared" si="2"/>
        <v/>
      </c>
      <c r="G4" s="80" t="s">
        <v>26</v>
      </c>
      <c r="H4" s="82" t="s">
        <v>220</v>
      </c>
      <c r="I4" s="80" t="s">
        <v>44</v>
      </c>
      <c r="J4" s="80" t="s">
        <v>45</v>
      </c>
      <c r="K4" s="83"/>
      <c r="L4" s="82" t="s">
        <v>221</v>
      </c>
      <c r="M4" s="81"/>
      <c r="N4" s="81"/>
      <c r="O4" s="80" t="s">
        <v>31</v>
      </c>
      <c r="P4" s="81"/>
      <c r="Q4" s="80" t="s">
        <v>32</v>
      </c>
      <c r="R4" s="81"/>
      <c r="S4" s="81"/>
      <c r="T4" s="80"/>
      <c r="U4" s="81"/>
      <c r="V4" s="81"/>
    </row>
    <row r="5" ht="28.5" customHeight="1">
      <c r="A5" s="74">
        <f t="shared" si="1"/>
        <v>1</v>
      </c>
      <c r="B5" s="75" t="s">
        <v>23</v>
      </c>
      <c r="C5" s="76">
        <v>43984.69042824074</v>
      </c>
      <c r="D5" s="77" t="s">
        <v>217</v>
      </c>
      <c r="E5" s="78" t="s">
        <v>222</v>
      </c>
      <c r="F5" s="79" t="str">
        <f t="shared" si="2"/>
        <v/>
      </c>
      <c r="G5" s="80" t="s">
        <v>26</v>
      </c>
      <c r="H5" s="80" t="s">
        <v>223</v>
      </c>
      <c r="I5" s="80" t="s">
        <v>44</v>
      </c>
      <c r="J5" s="80" t="s">
        <v>45</v>
      </c>
      <c r="K5" s="84"/>
      <c r="L5" s="82" t="s">
        <v>221</v>
      </c>
      <c r="M5" s="81"/>
      <c r="N5" s="81"/>
      <c r="O5" s="80" t="s">
        <v>31</v>
      </c>
      <c r="P5" s="81"/>
      <c r="Q5" s="80" t="s">
        <v>32</v>
      </c>
      <c r="R5" s="81"/>
      <c r="S5" s="81"/>
      <c r="T5" s="80"/>
      <c r="U5" s="81"/>
      <c r="V5" s="81"/>
    </row>
    <row r="6" ht="28.5" customHeight="1">
      <c r="A6" s="74">
        <f t="shared" si="1"/>
        <v>1</v>
      </c>
      <c r="B6" s="75" t="s">
        <v>23</v>
      </c>
      <c r="C6" s="76">
        <v>43984.69043981482</v>
      </c>
      <c r="D6" s="77" t="s">
        <v>217</v>
      </c>
      <c r="E6" s="78" t="s">
        <v>224</v>
      </c>
      <c r="F6" s="79" t="str">
        <f t="shared" si="2"/>
        <v/>
      </c>
      <c r="G6" s="80" t="s">
        <v>82</v>
      </c>
      <c r="H6" s="81"/>
      <c r="I6" s="82" t="s">
        <v>84</v>
      </c>
      <c r="J6" s="82" t="s">
        <v>36</v>
      </c>
      <c r="K6" s="84"/>
      <c r="L6" s="81"/>
      <c r="M6" s="81"/>
      <c r="N6" s="81"/>
      <c r="O6" s="80" t="s">
        <v>31</v>
      </c>
      <c r="P6" s="80"/>
      <c r="Q6" s="80" t="s">
        <v>32</v>
      </c>
      <c r="R6" s="81"/>
      <c r="S6" s="81"/>
      <c r="T6" s="80"/>
      <c r="U6" s="81"/>
      <c r="V6" s="81"/>
    </row>
    <row r="7" ht="28.5" customHeight="1">
      <c r="A7" s="85">
        <f t="shared" si="1"/>
        <v>2</v>
      </c>
      <c r="B7" s="86" t="s">
        <v>23</v>
      </c>
      <c r="C7" s="87">
        <v>43984.66043981481</v>
      </c>
      <c r="D7" s="88" t="s">
        <v>225</v>
      </c>
      <c r="E7" s="89" t="s">
        <v>95</v>
      </c>
      <c r="F7" s="90" t="str">
        <f t="shared" si="2"/>
        <v/>
      </c>
      <c r="G7" s="91" t="s">
        <v>96</v>
      </c>
      <c r="H7" s="92"/>
      <c r="I7" s="93" t="s">
        <v>97</v>
      </c>
      <c r="J7" s="93" t="s">
        <v>69</v>
      </c>
      <c r="K7" s="94" t="s">
        <v>226</v>
      </c>
      <c r="L7" s="92"/>
      <c r="M7" s="92"/>
      <c r="N7" s="92"/>
      <c r="O7" s="93" t="s">
        <v>31</v>
      </c>
      <c r="P7" s="93"/>
      <c r="Q7" s="93" t="s">
        <v>32</v>
      </c>
      <c r="R7" s="92"/>
      <c r="S7" s="92"/>
      <c r="T7" s="93"/>
      <c r="U7" s="92"/>
      <c r="V7" s="92"/>
      <c r="W7" s="95"/>
      <c r="X7" s="95"/>
      <c r="Y7" s="95"/>
    </row>
    <row r="8" ht="28.5" customHeight="1">
      <c r="A8" s="85">
        <f t="shared" si="1"/>
        <v>2</v>
      </c>
      <c r="B8" s="86" t="s">
        <v>23</v>
      </c>
      <c r="C8" s="87">
        <v>43984.660578703704</v>
      </c>
      <c r="D8" s="88" t="s">
        <v>225</v>
      </c>
      <c r="E8" s="96" t="s">
        <v>227</v>
      </c>
      <c r="F8" s="90" t="str">
        <f>image("https://scontent.xx.fbcdn.net/v/t1.15752-9/102422779_589489631687551_4880899490573189120_n.jpg?_nc_cat=103&amp;_nc_sid=b96e70&amp;_nc_ohc=ode5xhoqkoUAX9uJju2&amp;_nc_ad=z-m&amp;_nc_cid=0&amp;_nc_ht=scontent.xx&amp;oh=dcc82c92b4d95e6627800cf864eeada1&amp;oe=5EFD03AC")</f>
        <v/>
      </c>
      <c r="G8" s="93" t="s">
        <v>130</v>
      </c>
      <c r="H8" s="93" t="s">
        <v>228</v>
      </c>
      <c r="I8" s="93" t="s">
        <v>132</v>
      </c>
      <c r="J8" s="93" t="s">
        <v>60</v>
      </c>
      <c r="K8" s="94" t="s">
        <v>133</v>
      </c>
      <c r="L8" s="92"/>
      <c r="M8" s="92"/>
      <c r="N8" s="92"/>
      <c r="O8" s="93" t="s">
        <v>31</v>
      </c>
      <c r="P8" s="93"/>
      <c r="Q8" s="93" t="s">
        <v>32</v>
      </c>
      <c r="R8" s="92"/>
      <c r="S8" s="92"/>
      <c r="T8" s="93"/>
      <c r="U8" s="92"/>
      <c r="V8" s="92"/>
    </row>
    <row r="9" ht="28.5" customHeight="1">
      <c r="A9" s="85">
        <f t="shared" si="1"/>
        <v>2</v>
      </c>
      <c r="B9" s="86" t="s">
        <v>23</v>
      </c>
      <c r="C9" s="87">
        <v>43984.66059027778</v>
      </c>
      <c r="D9" s="88" t="s">
        <v>225</v>
      </c>
      <c r="E9" s="94" t="s">
        <v>229</v>
      </c>
      <c r="F9" s="90" t="str">
        <f t="shared" ref="F9:F16" si="3">image("")</f>
        <v/>
      </c>
      <c r="G9" s="93" t="s">
        <v>82</v>
      </c>
      <c r="H9" s="93" t="s">
        <v>230</v>
      </c>
      <c r="I9" s="93" t="s">
        <v>84</v>
      </c>
      <c r="J9" s="93" t="s">
        <v>36</v>
      </c>
      <c r="K9" s="97"/>
      <c r="L9" s="90"/>
      <c r="M9" s="90"/>
      <c r="N9" s="92"/>
      <c r="O9" s="93" t="s">
        <v>31</v>
      </c>
      <c r="P9" s="93"/>
      <c r="Q9" s="93" t="s">
        <v>32</v>
      </c>
      <c r="R9" s="92"/>
      <c r="S9" s="92"/>
      <c r="T9" s="93"/>
      <c r="U9" s="93"/>
      <c r="V9" s="92"/>
    </row>
    <row r="10" ht="115.5" customHeight="1">
      <c r="A10" s="74">
        <f t="shared" si="1"/>
        <v>3</v>
      </c>
      <c r="B10" s="75" t="s">
        <v>23</v>
      </c>
      <c r="C10" s="76">
        <v>43984.627604166664</v>
      </c>
      <c r="D10" s="77" t="s">
        <v>231</v>
      </c>
      <c r="E10" s="78" t="s">
        <v>232</v>
      </c>
      <c r="F10" s="79" t="str">
        <f t="shared" si="3"/>
        <v/>
      </c>
      <c r="G10" s="80" t="s">
        <v>82</v>
      </c>
      <c r="H10" s="80" t="s">
        <v>233</v>
      </c>
      <c r="I10" s="80" t="s">
        <v>84</v>
      </c>
      <c r="J10" s="80" t="s">
        <v>36</v>
      </c>
      <c r="K10" s="84"/>
      <c r="L10" s="81"/>
      <c r="M10" s="81"/>
      <c r="N10" s="81"/>
      <c r="O10" s="80" t="s">
        <v>31</v>
      </c>
      <c r="P10" s="81"/>
      <c r="Q10" s="80" t="s">
        <v>32</v>
      </c>
      <c r="R10" s="81"/>
      <c r="S10" s="81"/>
      <c r="T10" s="80"/>
      <c r="U10" s="81"/>
      <c r="V10" s="81"/>
    </row>
    <row r="11" ht="28.5" customHeight="1">
      <c r="A11" s="85">
        <f t="shared" si="1"/>
        <v>4</v>
      </c>
      <c r="B11" s="86" t="s">
        <v>23</v>
      </c>
      <c r="C11" s="87">
        <v>43984.60811342593</v>
      </c>
      <c r="D11" s="88" t="s">
        <v>234</v>
      </c>
      <c r="E11" s="94" t="s">
        <v>95</v>
      </c>
      <c r="F11" s="90" t="str">
        <f t="shared" si="3"/>
        <v/>
      </c>
      <c r="G11" s="93" t="s">
        <v>96</v>
      </c>
      <c r="H11" s="90"/>
      <c r="I11" s="93" t="s">
        <v>97</v>
      </c>
      <c r="J11" s="93" t="s">
        <v>69</v>
      </c>
      <c r="K11" s="98" t="s">
        <v>235</v>
      </c>
      <c r="L11" s="92"/>
      <c r="M11" s="92"/>
      <c r="N11" s="92"/>
      <c r="O11" s="93" t="s">
        <v>31</v>
      </c>
      <c r="P11" s="93"/>
      <c r="Q11" s="93" t="s">
        <v>32</v>
      </c>
      <c r="R11" s="92"/>
      <c r="S11" s="92"/>
      <c r="T11" s="93"/>
      <c r="U11" s="92"/>
      <c r="V11" s="92"/>
    </row>
    <row r="12" ht="28.5" customHeight="1">
      <c r="A12" s="85">
        <f t="shared" si="1"/>
        <v>4</v>
      </c>
      <c r="B12" s="86" t="s">
        <v>23</v>
      </c>
      <c r="C12" s="87">
        <v>43984.60833333333</v>
      </c>
      <c r="D12" s="88" t="s">
        <v>234</v>
      </c>
      <c r="E12" s="94" t="s">
        <v>115</v>
      </c>
      <c r="F12" s="90" t="str">
        <f t="shared" si="3"/>
        <v/>
      </c>
      <c r="G12" s="93" t="s">
        <v>116</v>
      </c>
      <c r="H12" s="92"/>
      <c r="I12" s="93" t="s">
        <v>117</v>
      </c>
      <c r="J12" s="93" t="s">
        <v>36</v>
      </c>
      <c r="K12" s="94" t="s">
        <v>118</v>
      </c>
      <c r="L12" s="92"/>
      <c r="M12" s="92"/>
      <c r="N12" s="92"/>
      <c r="O12" s="93" t="s">
        <v>31</v>
      </c>
      <c r="P12" s="92"/>
      <c r="Q12" s="93" t="s">
        <v>32</v>
      </c>
      <c r="R12" s="92"/>
      <c r="S12" s="92"/>
      <c r="T12" s="93"/>
      <c r="U12" s="92"/>
      <c r="V12" s="92"/>
    </row>
    <row r="13" ht="28.5" customHeight="1">
      <c r="A13" s="85">
        <f t="shared" si="1"/>
        <v>4</v>
      </c>
      <c r="B13" s="86" t="s">
        <v>23</v>
      </c>
      <c r="C13" s="87">
        <v>43984.6084837963</v>
      </c>
      <c r="D13" s="88" t="s">
        <v>234</v>
      </c>
      <c r="E13" s="94" t="s">
        <v>236</v>
      </c>
      <c r="F13" s="90" t="str">
        <f t="shared" si="3"/>
        <v/>
      </c>
      <c r="G13" s="93" t="s">
        <v>26</v>
      </c>
      <c r="H13" s="93" t="s">
        <v>237</v>
      </c>
      <c r="I13" s="93" t="s">
        <v>44</v>
      </c>
      <c r="J13" s="93" t="s">
        <v>45</v>
      </c>
      <c r="K13" s="94" t="s">
        <v>238</v>
      </c>
      <c r="L13" s="91" t="s">
        <v>239</v>
      </c>
      <c r="M13" s="92"/>
      <c r="N13" s="90"/>
      <c r="O13" s="93" t="s">
        <v>31</v>
      </c>
      <c r="P13" s="93"/>
      <c r="Q13" s="93" t="s">
        <v>32</v>
      </c>
      <c r="R13" s="92"/>
      <c r="S13" s="92"/>
      <c r="T13" s="93"/>
      <c r="U13" s="92"/>
      <c r="V13" s="92"/>
    </row>
    <row r="14" ht="28.5" customHeight="1">
      <c r="A14" s="85">
        <f t="shared" si="1"/>
        <v>4</v>
      </c>
      <c r="B14" s="86" t="s">
        <v>23</v>
      </c>
      <c r="C14" s="87">
        <v>43984.60928240741</v>
      </c>
      <c r="D14" s="88" t="s">
        <v>234</v>
      </c>
      <c r="E14" s="94" t="s">
        <v>240</v>
      </c>
      <c r="F14" s="90" t="str">
        <f t="shared" si="3"/>
        <v/>
      </c>
      <c r="G14" s="93" t="s">
        <v>48</v>
      </c>
      <c r="H14" s="93" t="s">
        <v>241</v>
      </c>
      <c r="I14" s="93" t="s">
        <v>35</v>
      </c>
      <c r="J14" s="93" t="s">
        <v>60</v>
      </c>
      <c r="K14" s="98" t="s">
        <v>242</v>
      </c>
      <c r="L14" s="91" t="s">
        <v>243</v>
      </c>
      <c r="M14" s="92"/>
      <c r="N14" s="92"/>
      <c r="O14" s="93" t="s">
        <v>31</v>
      </c>
      <c r="P14" s="92"/>
      <c r="Q14" s="93" t="s">
        <v>32</v>
      </c>
      <c r="R14" s="92"/>
      <c r="S14" s="92"/>
      <c r="T14" s="93"/>
      <c r="U14" s="92"/>
      <c r="V14" s="92"/>
    </row>
    <row r="15" ht="28.5" customHeight="1">
      <c r="A15" s="85">
        <f t="shared" si="1"/>
        <v>4</v>
      </c>
      <c r="B15" s="86" t="s">
        <v>23</v>
      </c>
      <c r="C15" s="87">
        <v>43984.609375</v>
      </c>
      <c r="D15" s="88" t="s">
        <v>234</v>
      </c>
      <c r="E15" s="94" t="s">
        <v>244</v>
      </c>
      <c r="F15" s="90" t="str">
        <f t="shared" si="3"/>
        <v/>
      </c>
      <c r="G15" s="93" t="s">
        <v>160</v>
      </c>
      <c r="H15" s="93" t="s">
        <v>245</v>
      </c>
      <c r="I15" s="93" t="s">
        <v>162</v>
      </c>
      <c r="J15" s="93" t="s">
        <v>60</v>
      </c>
      <c r="K15" s="98" t="s">
        <v>163</v>
      </c>
      <c r="L15" s="92"/>
      <c r="M15" s="92"/>
      <c r="N15" s="92"/>
      <c r="O15" s="93" t="s">
        <v>31</v>
      </c>
      <c r="P15" s="92"/>
      <c r="Q15" s="93" t="s">
        <v>32</v>
      </c>
      <c r="R15" s="92"/>
      <c r="S15" s="92"/>
      <c r="T15" s="93"/>
      <c r="U15" s="92"/>
      <c r="V15" s="92"/>
    </row>
    <row r="16" ht="28.5" customHeight="1">
      <c r="A16" s="85">
        <f t="shared" si="1"/>
        <v>4</v>
      </c>
      <c r="B16" s="86" t="s">
        <v>23</v>
      </c>
      <c r="C16" s="87">
        <v>43984.60938657408</v>
      </c>
      <c r="D16" s="88" t="s">
        <v>234</v>
      </c>
      <c r="E16" s="94" t="s">
        <v>246</v>
      </c>
      <c r="F16" s="90" t="str">
        <f t="shared" si="3"/>
        <v/>
      </c>
      <c r="G16" s="93" t="s">
        <v>247</v>
      </c>
      <c r="H16" s="92"/>
      <c r="I16" s="91" t="s">
        <v>84</v>
      </c>
      <c r="J16" s="91" t="s">
        <v>60</v>
      </c>
      <c r="K16" s="99"/>
      <c r="L16" s="92"/>
      <c r="M16" s="92"/>
      <c r="N16" s="92"/>
      <c r="O16" s="93" t="s">
        <v>31</v>
      </c>
      <c r="P16" s="92"/>
      <c r="Q16" s="93" t="s">
        <v>32</v>
      </c>
      <c r="R16" s="92"/>
      <c r="S16" s="92"/>
      <c r="T16" s="93"/>
      <c r="U16" s="92"/>
      <c r="V16" s="92"/>
    </row>
    <row r="17" ht="28.5" customHeight="1">
      <c r="A17" s="85">
        <f t="shared" si="1"/>
        <v>5</v>
      </c>
      <c r="B17" s="86" t="s">
        <v>23</v>
      </c>
      <c r="C17" s="87">
        <v>43984.54069444445</v>
      </c>
      <c r="D17" s="88" t="s">
        <v>248</v>
      </c>
      <c r="E17" s="89" t="s">
        <v>249</v>
      </c>
      <c r="F17" s="90" t="str">
        <f>image("https://scontent.xx.fbcdn.net/v/t1.15752-9/101791713_632867757311764_8955155843230203904_n.jpg?_nc_cat=105&amp;_nc_sid=b96e70&amp;_nc_oc=AQlQ_TFQAh4-BlMLzQ15XCDpGI4Ye6wa319rQecOd963Z6JimPbweBVT7dwZBZh4QelIR0jDEm_rUvJoUdCAE831&amp;_nc_ad=z-m&amp;_nc_cid=0&amp;_nc_ht=scontent."&amp;"xx&amp;oh=8591881242435000a217b110491677c6&amp;oe=5EFA316C")</f>
        <v/>
      </c>
      <c r="G17" s="93" t="s">
        <v>26</v>
      </c>
      <c r="H17" s="93" t="s">
        <v>250</v>
      </c>
      <c r="I17" s="93" t="s">
        <v>35</v>
      </c>
      <c r="J17" s="93" t="s">
        <v>36</v>
      </c>
      <c r="K17" s="94" t="s">
        <v>251</v>
      </c>
      <c r="L17" s="93" t="s">
        <v>252</v>
      </c>
      <c r="M17" s="93" t="s">
        <v>253</v>
      </c>
      <c r="N17" s="92"/>
      <c r="O17" s="93" t="s">
        <v>31</v>
      </c>
      <c r="P17" s="93"/>
      <c r="Q17" s="93" t="s">
        <v>32</v>
      </c>
      <c r="R17" s="93"/>
      <c r="S17" s="92"/>
      <c r="T17" s="93"/>
      <c r="U17" s="93"/>
      <c r="V17" s="92"/>
    </row>
    <row r="18" ht="28.5" customHeight="1">
      <c r="A18" s="74">
        <f t="shared" si="1"/>
        <v>6</v>
      </c>
      <c r="B18" s="75" t="s">
        <v>23</v>
      </c>
      <c r="C18" s="76">
        <v>43984.53643518518</v>
      </c>
      <c r="D18" s="77" t="s">
        <v>254</v>
      </c>
      <c r="E18" s="78" t="s">
        <v>95</v>
      </c>
      <c r="F18" s="79" t="str">
        <f t="shared" ref="F18:F24" si="4">image("")</f>
        <v/>
      </c>
      <c r="G18" s="80" t="s">
        <v>96</v>
      </c>
      <c r="H18" s="79"/>
      <c r="I18" s="80" t="s">
        <v>97</v>
      </c>
      <c r="J18" s="80" t="s">
        <v>69</v>
      </c>
      <c r="K18" s="78" t="s">
        <v>255</v>
      </c>
      <c r="L18" s="79"/>
      <c r="M18" s="79"/>
      <c r="N18" s="81"/>
      <c r="O18" s="80" t="s">
        <v>31</v>
      </c>
      <c r="P18" s="80"/>
      <c r="Q18" s="80" t="s">
        <v>32</v>
      </c>
      <c r="R18" s="81"/>
      <c r="S18" s="81"/>
      <c r="T18" s="80"/>
      <c r="U18" s="81"/>
      <c r="V18" s="81"/>
    </row>
    <row r="19" ht="28.5" customHeight="1">
      <c r="A19" s="74">
        <f t="shared" si="1"/>
        <v>6</v>
      </c>
      <c r="B19" s="75" t="s">
        <v>23</v>
      </c>
      <c r="C19" s="76">
        <v>43984.5365625</v>
      </c>
      <c r="D19" s="77" t="s">
        <v>254</v>
      </c>
      <c r="E19" s="100" t="s">
        <v>256</v>
      </c>
      <c r="F19" s="79" t="str">
        <f t="shared" si="4"/>
        <v/>
      </c>
      <c r="G19" s="80" t="s">
        <v>26</v>
      </c>
      <c r="H19" s="80" t="s">
        <v>257</v>
      </c>
      <c r="I19" s="80" t="s">
        <v>28</v>
      </c>
      <c r="J19" s="80" t="s">
        <v>45</v>
      </c>
      <c r="K19" s="83"/>
      <c r="L19" s="80" t="s">
        <v>30</v>
      </c>
      <c r="M19" s="79"/>
      <c r="N19" s="81"/>
      <c r="O19" s="80" t="s">
        <v>31</v>
      </c>
      <c r="P19" s="80"/>
      <c r="Q19" s="80" t="s">
        <v>32</v>
      </c>
      <c r="R19" s="80"/>
      <c r="S19" s="80"/>
      <c r="T19" s="80"/>
      <c r="U19" s="80"/>
      <c r="V19" s="81"/>
    </row>
    <row r="20" ht="28.5" customHeight="1">
      <c r="A20" s="74">
        <f t="shared" si="1"/>
        <v>6</v>
      </c>
      <c r="B20" s="75" t="s">
        <v>23</v>
      </c>
      <c r="C20" s="76">
        <v>43984.536574074074</v>
      </c>
      <c r="D20" s="77" t="s">
        <v>254</v>
      </c>
      <c r="E20" s="78" t="s">
        <v>258</v>
      </c>
      <c r="F20" s="79" t="str">
        <f t="shared" si="4"/>
        <v/>
      </c>
      <c r="G20" s="80" t="s">
        <v>259</v>
      </c>
      <c r="H20" s="82" t="s">
        <v>260</v>
      </c>
      <c r="I20" s="80" t="s">
        <v>35</v>
      </c>
      <c r="J20" s="80" t="s">
        <v>36</v>
      </c>
      <c r="K20" s="101" t="s">
        <v>261</v>
      </c>
      <c r="L20" s="82" t="s">
        <v>262</v>
      </c>
      <c r="M20" s="81"/>
      <c r="N20" s="81"/>
      <c r="O20" s="80" t="s">
        <v>31</v>
      </c>
      <c r="P20" s="81"/>
      <c r="Q20" s="80" t="s">
        <v>32</v>
      </c>
      <c r="R20" s="81"/>
      <c r="S20" s="81"/>
      <c r="T20" s="80"/>
      <c r="U20" s="81"/>
      <c r="V20" s="81"/>
    </row>
    <row r="21" ht="52.5" customHeight="1">
      <c r="A21" s="74">
        <f t="shared" si="1"/>
        <v>7</v>
      </c>
      <c r="B21" s="75" t="s">
        <v>23</v>
      </c>
      <c r="C21" s="76">
        <v>43984.470046296294</v>
      </c>
      <c r="D21" s="77" t="s">
        <v>263</v>
      </c>
      <c r="E21" s="78" t="s">
        <v>264</v>
      </c>
      <c r="F21" s="79" t="str">
        <f t="shared" si="4"/>
        <v/>
      </c>
      <c r="G21" s="80" t="s">
        <v>116</v>
      </c>
      <c r="H21" s="79"/>
      <c r="I21" s="80" t="s">
        <v>117</v>
      </c>
      <c r="J21" s="80" t="s">
        <v>69</v>
      </c>
      <c r="K21" s="78" t="s">
        <v>118</v>
      </c>
      <c r="L21" s="79"/>
      <c r="M21" s="81"/>
      <c r="N21" s="81"/>
      <c r="O21" s="80" t="s">
        <v>31</v>
      </c>
      <c r="P21" s="81"/>
      <c r="Q21" s="80" t="s">
        <v>32</v>
      </c>
      <c r="R21" s="81"/>
      <c r="S21" s="81"/>
      <c r="T21" s="80"/>
      <c r="U21" s="81"/>
      <c r="V21" s="81"/>
    </row>
    <row r="22" ht="28.5" customHeight="1">
      <c r="A22" s="74">
        <f t="shared" si="1"/>
        <v>7</v>
      </c>
      <c r="B22" s="75" t="s">
        <v>23</v>
      </c>
      <c r="C22" s="76">
        <v>43984.47005787037</v>
      </c>
      <c r="D22" s="77" t="s">
        <v>263</v>
      </c>
      <c r="E22" s="78" t="s">
        <v>265</v>
      </c>
      <c r="F22" s="79" t="str">
        <f t="shared" si="4"/>
        <v/>
      </c>
      <c r="G22" s="80" t="s">
        <v>82</v>
      </c>
      <c r="H22" s="80" t="s">
        <v>266</v>
      </c>
      <c r="I22" s="80" t="s">
        <v>84</v>
      </c>
      <c r="J22" s="80" t="s">
        <v>36</v>
      </c>
      <c r="K22" s="84"/>
      <c r="L22" s="81"/>
      <c r="M22" s="81"/>
      <c r="N22" s="81"/>
      <c r="O22" s="80" t="s">
        <v>31</v>
      </c>
      <c r="P22" s="81"/>
      <c r="Q22" s="80" t="s">
        <v>32</v>
      </c>
      <c r="R22" s="81"/>
      <c r="S22" s="81"/>
      <c r="T22" s="80"/>
      <c r="U22" s="81"/>
      <c r="V22" s="81"/>
    </row>
    <row r="23" ht="28.5" customHeight="1">
      <c r="A23" s="74">
        <f t="shared" si="1"/>
        <v>8</v>
      </c>
      <c r="B23" s="75" t="s">
        <v>23</v>
      </c>
      <c r="C23" s="76">
        <v>43984.56527777778</v>
      </c>
      <c r="D23" s="77" t="s">
        <v>267</v>
      </c>
      <c r="E23" s="100" t="s">
        <v>268</v>
      </c>
      <c r="F23" s="79" t="str">
        <f t="shared" si="4"/>
        <v/>
      </c>
      <c r="G23" s="82" t="s">
        <v>82</v>
      </c>
      <c r="H23" s="81"/>
      <c r="I23" s="80" t="s">
        <v>84</v>
      </c>
      <c r="J23" s="80" t="s">
        <v>69</v>
      </c>
      <c r="K23" s="83"/>
      <c r="L23" s="81"/>
      <c r="M23" s="81"/>
      <c r="N23" s="81"/>
      <c r="O23" s="80" t="s">
        <v>31</v>
      </c>
      <c r="P23" s="80"/>
      <c r="Q23" s="80" t="s">
        <v>73</v>
      </c>
      <c r="R23" s="80"/>
      <c r="S23" s="80"/>
      <c r="T23" s="80"/>
      <c r="U23" s="80"/>
      <c r="V23" s="81"/>
    </row>
    <row r="24" ht="28.5" customHeight="1">
      <c r="A24" s="74">
        <f t="shared" si="1"/>
        <v>8</v>
      </c>
      <c r="B24" s="75" t="s">
        <v>23</v>
      </c>
      <c r="C24" s="76">
        <v>43984.56528935185</v>
      </c>
      <c r="D24" s="77" t="s">
        <v>267</v>
      </c>
      <c r="E24" s="78" t="s">
        <v>269</v>
      </c>
      <c r="F24" s="79" t="str">
        <f t="shared" si="4"/>
        <v/>
      </c>
      <c r="G24" s="80" t="s">
        <v>82</v>
      </c>
      <c r="H24" s="81"/>
      <c r="I24" s="80" t="s">
        <v>84</v>
      </c>
      <c r="J24" s="80" t="s">
        <v>69</v>
      </c>
      <c r="K24" s="83"/>
      <c r="L24" s="81"/>
      <c r="M24" s="81"/>
      <c r="N24" s="81"/>
      <c r="O24" s="80" t="s">
        <v>31</v>
      </c>
      <c r="P24" s="80"/>
      <c r="Q24" s="80" t="s">
        <v>73</v>
      </c>
      <c r="R24" s="80"/>
      <c r="S24" s="80"/>
      <c r="T24" s="80"/>
      <c r="U24" s="80"/>
      <c r="V24" s="81"/>
    </row>
    <row r="25" ht="28.5" customHeight="1">
      <c r="A25" s="85">
        <v>1.0</v>
      </c>
      <c r="B25" s="102" t="s">
        <v>23</v>
      </c>
      <c r="C25" s="87">
        <v>43984.7271875</v>
      </c>
      <c r="D25" s="88" t="s">
        <v>270</v>
      </c>
      <c r="E25" s="103" t="s">
        <v>271</v>
      </c>
      <c r="F25" s="90" t="str">
        <f>IMAGE("https://scontent.xx.fbcdn.net/v/t1.15752-9/96564789_281925776304547_6188056341681012736_n.jpg?_nc_cat=100&amp;_nc_sid=b96e70&amp;_nc_ohc=MRuSUYD4DaIAX_vXlsr&amp;_nc_ad=z-m&amp;_nc_cid=0&amp;_nc_ht=scontent.xx&amp;oh=95fb4918f595e35b210600277d466e98&amp;oe=5EFC9AAD")</f>
        <v/>
      </c>
      <c r="G25" s="93" t="s">
        <v>26</v>
      </c>
      <c r="H25" s="93" t="s">
        <v>272</v>
      </c>
      <c r="I25" s="93" t="s">
        <v>35</v>
      </c>
      <c r="J25" s="93" t="s">
        <v>36</v>
      </c>
      <c r="K25" s="94" t="s">
        <v>101</v>
      </c>
      <c r="L25" s="93" t="s">
        <v>273</v>
      </c>
      <c r="M25" s="93" t="s">
        <v>274</v>
      </c>
      <c r="N25" s="92"/>
      <c r="O25" s="93" t="s">
        <v>31</v>
      </c>
      <c r="P25" s="90"/>
      <c r="Q25" s="93" t="s">
        <v>31</v>
      </c>
      <c r="R25" s="92"/>
      <c r="S25" s="92"/>
      <c r="T25" s="93"/>
      <c r="U25" s="92"/>
      <c r="V25" s="92"/>
    </row>
    <row r="26" ht="28.5" customHeight="1">
      <c r="A26" s="85">
        <f t="shared" ref="A26:A35" si="5">if(left(D26,16)=left(D25,16),A25,A25+1)</f>
        <v>1</v>
      </c>
      <c r="B26" s="86" t="s">
        <v>23</v>
      </c>
      <c r="C26" s="87">
        <v>43984.72719907408</v>
      </c>
      <c r="D26" s="88" t="s">
        <v>270</v>
      </c>
      <c r="E26" s="94" t="s">
        <v>275</v>
      </c>
      <c r="F26" s="90" t="str">
        <f t="shared" ref="F26:F35" si="6">image("")</f>
        <v/>
      </c>
      <c r="G26" s="93" t="s">
        <v>26</v>
      </c>
      <c r="H26" s="93" t="s">
        <v>276</v>
      </c>
      <c r="I26" s="93" t="s">
        <v>35</v>
      </c>
      <c r="J26" s="93" t="s">
        <v>36</v>
      </c>
      <c r="K26" s="94" t="s">
        <v>136</v>
      </c>
      <c r="L26" s="90"/>
      <c r="M26" s="90"/>
      <c r="N26" s="92"/>
      <c r="O26" s="93" t="s">
        <v>31</v>
      </c>
      <c r="P26" s="93"/>
      <c r="Q26" s="93" t="s">
        <v>31</v>
      </c>
      <c r="R26" s="92"/>
      <c r="S26" s="92"/>
      <c r="T26" s="93"/>
      <c r="U26" s="92"/>
      <c r="V26" s="92"/>
    </row>
    <row r="27" ht="28.5" customHeight="1">
      <c r="A27" s="85">
        <f t="shared" si="5"/>
        <v>2</v>
      </c>
      <c r="B27" s="86" t="s">
        <v>23</v>
      </c>
      <c r="C27" s="87">
        <v>43984.500451388885</v>
      </c>
      <c r="D27" s="88" t="s">
        <v>277</v>
      </c>
      <c r="E27" s="94" t="s">
        <v>95</v>
      </c>
      <c r="F27" s="90" t="str">
        <f t="shared" si="6"/>
        <v/>
      </c>
      <c r="G27" s="93" t="s">
        <v>96</v>
      </c>
      <c r="H27" s="90"/>
      <c r="I27" s="93" t="s">
        <v>97</v>
      </c>
      <c r="J27" s="93" t="s">
        <v>69</v>
      </c>
      <c r="K27" s="94" t="s">
        <v>278</v>
      </c>
      <c r="L27" s="92"/>
      <c r="M27" s="92"/>
      <c r="N27" s="92"/>
      <c r="O27" s="93" t="s">
        <v>31</v>
      </c>
      <c r="P27" s="93"/>
      <c r="Q27" s="93" t="s">
        <v>31</v>
      </c>
      <c r="R27" s="92"/>
      <c r="S27" s="92"/>
      <c r="T27" s="93"/>
      <c r="U27" s="92"/>
      <c r="V27" s="92"/>
    </row>
    <row r="28" ht="28.5" customHeight="1">
      <c r="A28" s="85">
        <f t="shared" si="5"/>
        <v>2</v>
      </c>
      <c r="B28" s="86" t="s">
        <v>23</v>
      </c>
      <c r="C28" s="87">
        <v>43984.50059027778</v>
      </c>
      <c r="D28" s="88" t="s">
        <v>277</v>
      </c>
      <c r="E28" s="104" t="s">
        <v>279</v>
      </c>
      <c r="F28" s="90" t="str">
        <f t="shared" si="6"/>
        <v/>
      </c>
      <c r="G28" s="93" t="s">
        <v>26</v>
      </c>
      <c r="H28" s="93" t="s">
        <v>280</v>
      </c>
      <c r="I28" s="93" t="s">
        <v>44</v>
      </c>
      <c r="J28" s="93" t="s">
        <v>29</v>
      </c>
      <c r="K28" s="97"/>
      <c r="L28" s="91" t="s">
        <v>281</v>
      </c>
      <c r="M28" s="92"/>
      <c r="N28" s="92"/>
      <c r="O28" s="93" t="s">
        <v>31</v>
      </c>
      <c r="P28" s="92"/>
      <c r="Q28" s="93" t="s">
        <v>31</v>
      </c>
      <c r="R28" s="93"/>
      <c r="S28" s="93"/>
      <c r="T28" s="93"/>
      <c r="U28" s="93"/>
      <c r="V28" s="92"/>
    </row>
    <row r="29" ht="28.5" customHeight="1">
      <c r="A29" s="85">
        <f t="shared" si="5"/>
        <v>2</v>
      </c>
      <c r="B29" s="86" t="s">
        <v>23</v>
      </c>
      <c r="C29" s="87">
        <v>43984.50099537037</v>
      </c>
      <c r="D29" s="88" t="s">
        <v>277</v>
      </c>
      <c r="E29" s="94" t="s">
        <v>282</v>
      </c>
      <c r="F29" s="90" t="str">
        <f t="shared" si="6"/>
        <v/>
      </c>
      <c r="G29" s="93" t="s">
        <v>48</v>
      </c>
      <c r="H29" s="93" t="s">
        <v>283</v>
      </c>
      <c r="I29" s="93" t="s">
        <v>44</v>
      </c>
      <c r="J29" s="93" t="s">
        <v>50</v>
      </c>
      <c r="K29" s="97"/>
      <c r="L29" s="91" t="s">
        <v>284</v>
      </c>
      <c r="M29" s="92"/>
      <c r="N29" s="92"/>
      <c r="O29" s="93" t="s">
        <v>31</v>
      </c>
      <c r="P29" s="92"/>
      <c r="Q29" s="93" t="s">
        <v>31</v>
      </c>
      <c r="R29" s="92"/>
      <c r="S29" s="92"/>
      <c r="T29" s="93"/>
      <c r="U29" s="92"/>
      <c r="V29" s="92"/>
    </row>
    <row r="30" ht="28.5" customHeight="1">
      <c r="A30" s="85">
        <f t="shared" si="5"/>
        <v>2</v>
      </c>
      <c r="B30" s="86" t="s">
        <v>23</v>
      </c>
      <c r="C30" s="87">
        <v>43984.50116898148</v>
      </c>
      <c r="D30" s="88" t="s">
        <v>277</v>
      </c>
      <c r="E30" s="104" t="s">
        <v>52</v>
      </c>
      <c r="F30" s="90" t="str">
        <f t="shared" si="6"/>
        <v/>
      </c>
      <c r="G30" s="93" t="s">
        <v>48</v>
      </c>
      <c r="H30" s="91" t="s">
        <v>53</v>
      </c>
      <c r="I30" s="93" t="s">
        <v>44</v>
      </c>
      <c r="J30" s="93" t="s">
        <v>50</v>
      </c>
      <c r="K30" s="99"/>
      <c r="L30" s="91" t="s">
        <v>285</v>
      </c>
      <c r="M30" s="92"/>
      <c r="N30" s="92"/>
      <c r="O30" s="93" t="s">
        <v>31</v>
      </c>
      <c r="P30" s="92"/>
      <c r="Q30" s="93" t="s">
        <v>31</v>
      </c>
      <c r="R30" s="92"/>
      <c r="S30" s="92"/>
      <c r="T30" s="93"/>
      <c r="U30" s="92"/>
      <c r="V30" s="92"/>
    </row>
    <row r="31" ht="28.5" customHeight="1">
      <c r="A31" s="85">
        <f t="shared" si="5"/>
        <v>2</v>
      </c>
      <c r="B31" s="86" t="s">
        <v>23</v>
      </c>
      <c r="C31" s="87">
        <v>43984.50116898148</v>
      </c>
      <c r="D31" s="88" t="s">
        <v>277</v>
      </c>
      <c r="E31" s="94" t="s">
        <v>286</v>
      </c>
      <c r="F31" s="90" t="str">
        <f t="shared" si="6"/>
        <v/>
      </c>
      <c r="G31" s="93" t="s">
        <v>48</v>
      </c>
      <c r="H31" s="93" t="s">
        <v>287</v>
      </c>
      <c r="I31" s="93" t="s">
        <v>35</v>
      </c>
      <c r="J31" s="93" t="s">
        <v>60</v>
      </c>
      <c r="K31" s="98" t="s">
        <v>288</v>
      </c>
      <c r="L31" s="91" t="s">
        <v>289</v>
      </c>
      <c r="M31" s="92"/>
      <c r="N31" s="92"/>
      <c r="O31" s="93" t="s">
        <v>31</v>
      </c>
      <c r="P31" s="92"/>
      <c r="Q31" s="93" t="s">
        <v>31</v>
      </c>
      <c r="R31" s="92"/>
      <c r="S31" s="92"/>
      <c r="T31" s="93"/>
      <c r="U31" s="92"/>
      <c r="V31" s="92"/>
    </row>
    <row r="32" ht="28.5" customHeight="1">
      <c r="A32" s="85">
        <f t="shared" si="5"/>
        <v>3</v>
      </c>
      <c r="B32" s="86" t="s">
        <v>23</v>
      </c>
      <c r="C32" s="87">
        <v>43984.45612268519</v>
      </c>
      <c r="D32" s="88" t="s">
        <v>290</v>
      </c>
      <c r="E32" s="94" t="s">
        <v>291</v>
      </c>
      <c r="F32" s="90" t="str">
        <f t="shared" si="6"/>
        <v/>
      </c>
      <c r="G32" s="93" t="s">
        <v>82</v>
      </c>
      <c r="H32" s="90"/>
      <c r="I32" s="93" t="s">
        <v>84</v>
      </c>
      <c r="J32" s="93" t="s">
        <v>69</v>
      </c>
      <c r="K32" s="97"/>
      <c r="L32" s="92"/>
      <c r="M32" s="92"/>
      <c r="N32" s="90"/>
      <c r="O32" s="93" t="s">
        <v>31</v>
      </c>
      <c r="P32" s="93"/>
      <c r="Q32" s="93" t="s">
        <v>202</v>
      </c>
      <c r="R32" s="92"/>
      <c r="S32" s="92"/>
      <c r="T32" s="93"/>
      <c r="U32" s="93"/>
      <c r="V32" s="93"/>
    </row>
    <row r="33" ht="28.5" customHeight="1">
      <c r="A33" s="74">
        <f t="shared" si="5"/>
        <v>4</v>
      </c>
      <c r="B33" s="75" t="s">
        <v>23</v>
      </c>
      <c r="C33" s="76">
        <v>43984.447847222225</v>
      </c>
      <c r="D33" s="77" t="s">
        <v>292</v>
      </c>
      <c r="E33" s="78" t="s">
        <v>293</v>
      </c>
      <c r="F33" s="79" t="str">
        <f t="shared" si="6"/>
        <v/>
      </c>
      <c r="G33" s="80" t="s">
        <v>39</v>
      </c>
      <c r="H33" s="79"/>
      <c r="I33" s="80" t="s">
        <v>40</v>
      </c>
      <c r="J33" s="80" t="s">
        <v>36</v>
      </c>
      <c r="K33" s="78" t="s">
        <v>294</v>
      </c>
      <c r="L33" s="79"/>
      <c r="M33" s="79"/>
      <c r="N33" s="81"/>
      <c r="O33" s="80" t="s">
        <v>31</v>
      </c>
      <c r="P33" s="81"/>
      <c r="Q33" s="80" t="s">
        <v>202</v>
      </c>
      <c r="R33" s="81"/>
      <c r="S33" s="81"/>
      <c r="T33" s="80"/>
      <c r="U33" s="81"/>
      <c r="V33" s="81"/>
    </row>
    <row r="34" ht="28.5" customHeight="1">
      <c r="A34" s="74">
        <f t="shared" si="5"/>
        <v>4</v>
      </c>
      <c r="B34" s="75" t="s">
        <v>23</v>
      </c>
      <c r="C34" s="76">
        <v>43984.447858796295</v>
      </c>
      <c r="D34" s="77" t="s">
        <v>292</v>
      </c>
      <c r="E34" s="78" t="s">
        <v>295</v>
      </c>
      <c r="F34" s="79" t="str">
        <f t="shared" si="6"/>
        <v/>
      </c>
      <c r="G34" s="80" t="s">
        <v>82</v>
      </c>
      <c r="H34" s="80" t="s">
        <v>296</v>
      </c>
      <c r="I34" s="80" t="s">
        <v>84</v>
      </c>
      <c r="J34" s="80" t="s">
        <v>36</v>
      </c>
      <c r="K34" s="84"/>
      <c r="L34" s="81"/>
      <c r="M34" s="81"/>
      <c r="N34" s="81"/>
      <c r="O34" s="80" t="s">
        <v>31</v>
      </c>
      <c r="P34" s="81"/>
      <c r="Q34" s="80" t="s">
        <v>202</v>
      </c>
      <c r="R34" s="81"/>
      <c r="S34" s="81"/>
      <c r="T34" s="80"/>
      <c r="U34" s="81"/>
      <c r="V34" s="81"/>
    </row>
    <row r="35" ht="28.5" customHeight="1">
      <c r="A35" s="85">
        <f t="shared" si="5"/>
        <v>5</v>
      </c>
      <c r="B35" s="86" t="s">
        <v>23</v>
      </c>
      <c r="C35" s="87">
        <v>43984.44357638889</v>
      </c>
      <c r="D35" s="88" t="s">
        <v>297</v>
      </c>
      <c r="E35" s="94" t="s">
        <v>298</v>
      </c>
      <c r="F35" s="90" t="str">
        <f t="shared" si="6"/>
        <v/>
      </c>
      <c r="G35" s="93" t="s">
        <v>82</v>
      </c>
      <c r="H35" s="91" t="s">
        <v>299</v>
      </c>
      <c r="I35" s="91" t="s">
        <v>84</v>
      </c>
      <c r="J35" s="91" t="s">
        <v>36</v>
      </c>
      <c r="K35" s="99"/>
      <c r="L35" s="92"/>
      <c r="M35" s="92"/>
      <c r="N35" s="92"/>
      <c r="O35" s="93" t="s">
        <v>31</v>
      </c>
      <c r="P35" s="93"/>
      <c r="Q35" s="93" t="s">
        <v>202</v>
      </c>
      <c r="R35" s="92"/>
      <c r="S35" s="92"/>
      <c r="T35" s="93"/>
      <c r="U35" s="92"/>
      <c r="V35" s="92"/>
    </row>
    <row r="36">
      <c r="A36" s="58"/>
      <c r="B36" s="105"/>
      <c r="C36" s="105"/>
      <c r="D36" s="106"/>
      <c r="E36" s="107"/>
      <c r="F36" s="108"/>
      <c r="G36" s="108"/>
      <c r="H36" s="108"/>
      <c r="I36" s="108"/>
      <c r="J36" s="108"/>
      <c r="K36" s="108"/>
      <c r="L36" s="108"/>
      <c r="M36" s="108"/>
      <c r="N36" s="108"/>
      <c r="O36" s="108"/>
      <c r="P36" s="58"/>
      <c r="Q36" s="58"/>
      <c r="R36" s="58"/>
      <c r="S36" s="58"/>
      <c r="T36" s="58"/>
      <c r="U36" s="58"/>
      <c r="V36" s="58"/>
    </row>
    <row r="37">
      <c r="B37" s="109"/>
      <c r="C37" s="109"/>
      <c r="D37" s="110"/>
      <c r="E37" s="111"/>
    </row>
    <row r="38">
      <c r="B38" s="109"/>
      <c r="C38" s="109"/>
      <c r="D38" s="110"/>
      <c r="E38" s="111"/>
    </row>
    <row r="39">
      <c r="B39" s="109"/>
      <c r="C39" s="109"/>
      <c r="D39" s="110"/>
      <c r="E39" s="111"/>
    </row>
    <row r="40">
      <c r="B40" s="109"/>
      <c r="C40" s="109"/>
      <c r="D40" s="110"/>
      <c r="E40" s="111"/>
    </row>
    <row r="41">
      <c r="B41" s="109"/>
      <c r="C41" s="109"/>
      <c r="D41" s="110"/>
      <c r="E41" s="111"/>
    </row>
    <row r="42">
      <c r="B42" s="109"/>
      <c r="C42" s="109"/>
      <c r="D42" s="110"/>
      <c r="E42" s="111"/>
    </row>
    <row r="43">
      <c r="B43" s="109"/>
      <c r="C43" s="109"/>
      <c r="D43" s="110"/>
      <c r="E43" s="111"/>
    </row>
    <row r="44">
      <c r="B44" s="109"/>
      <c r="C44" s="109"/>
      <c r="D44" s="110"/>
      <c r="E44" s="111"/>
    </row>
    <row r="45">
      <c r="B45" s="109"/>
      <c r="C45" s="109"/>
      <c r="D45" s="110"/>
      <c r="E45" s="111"/>
    </row>
    <row r="46">
      <c r="B46" s="109"/>
      <c r="C46" s="109"/>
      <c r="D46" s="110"/>
      <c r="E46" s="111"/>
    </row>
    <row r="47">
      <c r="B47" s="109"/>
      <c r="C47" s="109"/>
      <c r="D47" s="110"/>
      <c r="E47" s="111"/>
    </row>
    <row r="48">
      <c r="B48" s="109"/>
      <c r="C48" s="109"/>
      <c r="D48" s="110"/>
      <c r="E48" s="111"/>
    </row>
    <row r="49">
      <c r="B49" s="109"/>
      <c r="C49" s="109"/>
      <c r="D49" s="110"/>
      <c r="E49" s="111"/>
    </row>
    <row r="50">
      <c r="B50" s="109"/>
      <c r="C50" s="109"/>
      <c r="D50" s="110"/>
      <c r="E50" s="111"/>
    </row>
    <row r="51">
      <c r="B51" s="109"/>
      <c r="C51" s="109"/>
      <c r="D51" s="110"/>
      <c r="E51" s="111"/>
    </row>
    <row r="52">
      <c r="B52" s="109"/>
      <c r="C52" s="109"/>
      <c r="D52" s="110"/>
      <c r="E52" s="111"/>
    </row>
    <row r="53">
      <c r="B53" s="109"/>
      <c r="C53" s="109"/>
      <c r="D53" s="110"/>
      <c r="E53" s="111"/>
    </row>
    <row r="54">
      <c r="B54" s="109"/>
      <c r="C54" s="109"/>
      <c r="D54" s="110"/>
      <c r="E54" s="111"/>
    </row>
    <row r="55">
      <c r="B55" s="109"/>
      <c r="C55" s="109"/>
      <c r="D55" s="110"/>
      <c r="E55" s="111"/>
    </row>
    <row r="56">
      <c r="B56" s="109"/>
      <c r="C56" s="109"/>
      <c r="D56" s="110"/>
      <c r="E56" s="111"/>
    </row>
    <row r="57">
      <c r="B57" s="109"/>
      <c r="C57" s="109"/>
      <c r="D57" s="110"/>
      <c r="E57" s="111"/>
    </row>
    <row r="58">
      <c r="B58" s="109"/>
      <c r="C58" s="109"/>
      <c r="D58" s="110"/>
      <c r="E58" s="111"/>
    </row>
    <row r="59">
      <c r="B59" s="109"/>
      <c r="C59" s="109"/>
      <c r="D59" s="110"/>
      <c r="E59" s="111"/>
    </row>
    <row r="60">
      <c r="B60" s="109"/>
      <c r="C60" s="109"/>
      <c r="D60" s="110"/>
      <c r="E60" s="111"/>
    </row>
    <row r="61">
      <c r="B61" s="109"/>
      <c r="C61" s="109"/>
      <c r="D61" s="110"/>
      <c r="E61" s="111"/>
    </row>
    <row r="62">
      <c r="B62" s="109"/>
      <c r="C62" s="109"/>
      <c r="D62" s="110"/>
      <c r="E62" s="111"/>
    </row>
    <row r="63">
      <c r="B63" s="109"/>
      <c r="C63" s="109"/>
      <c r="D63" s="110"/>
      <c r="E63" s="111"/>
    </row>
    <row r="64">
      <c r="B64" s="109"/>
      <c r="C64" s="109"/>
      <c r="D64" s="110"/>
      <c r="E64" s="111"/>
    </row>
    <row r="65">
      <c r="B65" s="109"/>
      <c r="C65" s="109"/>
      <c r="D65" s="110"/>
      <c r="E65" s="111"/>
    </row>
    <row r="66">
      <c r="B66" s="109"/>
      <c r="C66" s="109"/>
      <c r="D66" s="110"/>
      <c r="E66" s="111"/>
    </row>
    <row r="67">
      <c r="B67" s="109"/>
      <c r="C67" s="109"/>
      <c r="D67" s="110"/>
      <c r="E67" s="111"/>
    </row>
    <row r="68">
      <c r="B68" s="109"/>
      <c r="C68" s="109"/>
      <c r="D68" s="110"/>
      <c r="E68" s="111"/>
    </row>
    <row r="69">
      <c r="B69" s="109"/>
      <c r="C69" s="109"/>
      <c r="D69" s="110"/>
      <c r="E69" s="111"/>
    </row>
    <row r="70">
      <c r="B70" s="109"/>
      <c r="C70" s="109"/>
      <c r="D70" s="110"/>
      <c r="E70" s="111"/>
    </row>
    <row r="71">
      <c r="B71" s="109"/>
      <c r="C71" s="109"/>
      <c r="D71" s="110"/>
      <c r="E71" s="111"/>
    </row>
    <row r="72">
      <c r="B72" s="109"/>
      <c r="C72" s="109"/>
      <c r="D72" s="110"/>
      <c r="E72" s="111"/>
    </row>
    <row r="73">
      <c r="B73" s="109"/>
      <c r="C73" s="109"/>
      <c r="D73" s="110"/>
      <c r="E73" s="111"/>
    </row>
    <row r="74">
      <c r="B74" s="109"/>
      <c r="C74" s="109"/>
      <c r="D74" s="110"/>
      <c r="E74" s="111"/>
    </row>
    <row r="75">
      <c r="B75" s="109"/>
      <c r="C75" s="109"/>
      <c r="D75" s="110"/>
      <c r="E75" s="111"/>
    </row>
    <row r="76">
      <c r="B76" s="109"/>
      <c r="C76" s="109"/>
      <c r="D76" s="110"/>
      <c r="E76" s="111"/>
    </row>
    <row r="77">
      <c r="B77" s="109"/>
      <c r="C77" s="109"/>
      <c r="D77" s="110"/>
      <c r="E77" s="111"/>
    </row>
    <row r="78">
      <c r="B78" s="109"/>
      <c r="C78" s="109"/>
      <c r="D78" s="110"/>
      <c r="E78" s="111"/>
    </row>
    <row r="79">
      <c r="B79" s="109"/>
      <c r="C79" s="109"/>
      <c r="D79" s="110"/>
      <c r="E79" s="111"/>
    </row>
    <row r="80">
      <c r="B80" s="109"/>
      <c r="C80" s="109"/>
      <c r="D80" s="110"/>
      <c r="E80" s="111"/>
    </row>
    <row r="81">
      <c r="B81" s="109"/>
      <c r="C81" s="109"/>
      <c r="D81" s="110"/>
      <c r="E81" s="111"/>
    </row>
    <row r="82">
      <c r="B82" s="109"/>
      <c r="C82" s="109"/>
      <c r="D82" s="110"/>
      <c r="E82" s="111"/>
    </row>
    <row r="83">
      <c r="B83" s="109"/>
      <c r="C83" s="109"/>
      <c r="D83" s="110"/>
      <c r="E83" s="111"/>
    </row>
    <row r="84">
      <c r="B84" s="109"/>
      <c r="C84" s="109"/>
      <c r="D84" s="110"/>
      <c r="E84" s="111"/>
    </row>
    <row r="85">
      <c r="B85" s="109"/>
      <c r="C85" s="109"/>
      <c r="D85" s="110"/>
      <c r="E85" s="111"/>
    </row>
    <row r="86">
      <c r="B86" s="109"/>
      <c r="C86" s="109"/>
      <c r="D86" s="110"/>
      <c r="E86" s="111"/>
    </row>
    <row r="87">
      <c r="B87" s="109"/>
      <c r="C87" s="109"/>
      <c r="D87" s="110"/>
      <c r="E87" s="111"/>
    </row>
    <row r="88">
      <c r="B88" s="109"/>
      <c r="C88" s="109"/>
      <c r="D88" s="110"/>
      <c r="E88" s="111"/>
    </row>
    <row r="89">
      <c r="B89" s="109"/>
      <c r="C89" s="109"/>
      <c r="D89" s="110"/>
      <c r="E89" s="111"/>
    </row>
    <row r="90">
      <c r="B90" s="109"/>
      <c r="C90" s="109"/>
      <c r="D90" s="110"/>
      <c r="E90" s="111"/>
    </row>
    <row r="91">
      <c r="B91" s="109"/>
      <c r="C91" s="109"/>
      <c r="D91" s="110"/>
      <c r="E91" s="111"/>
    </row>
    <row r="92">
      <c r="B92" s="109"/>
      <c r="C92" s="109"/>
      <c r="D92" s="110"/>
      <c r="E92" s="111"/>
    </row>
    <row r="93">
      <c r="B93" s="109"/>
      <c r="C93" s="109"/>
      <c r="D93" s="110"/>
      <c r="E93" s="111"/>
    </row>
    <row r="94">
      <c r="B94" s="109"/>
      <c r="C94" s="109"/>
      <c r="D94" s="110"/>
      <c r="E94" s="111"/>
    </row>
    <row r="95">
      <c r="B95" s="109"/>
      <c r="C95" s="109"/>
      <c r="D95" s="110"/>
      <c r="E95" s="111"/>
    </row>
    <row r="96">
      <c r="B96" s="109"/>
      <c r="C96" s="109"/>
      <c r="D96" s="110"/>
      <c r="E96" s="111"/>
    </row>
    <row r="97">
      <c r="B97" s="109"/>
      <c r="C97" s="109"/>
      <c r="D97" s="110"/>
      <c r="E97" s="111"/>
    </row>
    <row r="98">
      <c r="B98" s="109"/>
      <c r="C98" s="109"/>
      <c r="D98" s="110"/>
      <c r="E98" s="111"/>
    </row>
    <row r="99">
      <c r="B99" s="109"/>
      <c r="C99" s="109"/>
      <c r="D99" s="110"/>
      <c r="E99" s="111"/>
    </row>
    <row r="100">
      <c r="B100" s="109"/>
      <c r="C100" s="109"/>
      <c r="D100" s="110"/>
      <c r="E100" s="111"/>
    </row>
    <row r="101">
      <c r="B101" s="109"/>
      <c r="C101" s="109"/>
      <c r="D101" s="110"/>
      <c r="E101" s="111"/>
    </row>
    <row r="102">
      <c r="B102" s="109"/>
      <c r="C102" s="109"/>
      <c r="D102" s="110"/>
      <c r="E102" s="111"/>
    </row>
    <row r="103">
      <c r="B103" s="109"/>
      <c r="C103" s="109"/>
      <c r="D103" s="110"/>
      <c r="E103" s="111"/>
    </row>
    <row r="104">
      <c r="B104" s="109"/>
      <c r="C104" s="109"/>
      <c r="D104" s="110"/>
      <c r="E104" s="111"/>
    </row>
    <row r="105">
      <c r="B105" s="109"/>
      <c r="C105" s="109"/>
      <c r="D105" s="110"/>
      <c r="E105" s="111"/>
    </row>
    <row r="106">
      <c r="B106" s="109"/>
      <c r="C106" s="109"/>
      <c r="D106" s="110"/>
      <c r="E106" s="111"/>
    </row>
    <row r="107">
      <c r="B107" s="109"/>
      <c r="C107" s="109"/>
      <c r="D107" s="110"/>
      <c r="E107" s="111"/>
    </row>
    <row r="108">
      <c r="B108" s="109"/>
      <c r="C108" s="109"/>
      <c r="D108" s="110"/>
      <c r="E108" s="111"/>
    </row>
    <row r="109">
      <c r="B109" s="109"/>
      <c r="C109" s="109"/>
      <c r="D109" s="110"/>
      <c r="E109" s="111"/>
    </row>
    <row r="110">
      <c r="B110" s="109"/>
      <c r="C110" s="109"/>
      <c r="D110" s="110"/>
      <c r="E110" s="111"/>
    </row>
    <row r="111">
      <c r="B111" s="109"/>
      <c r="C111" s="109"/>
      <c r="D111" s="110"/>
      <c r="E111" s="111"/>
    </row>
    <row r="112">
      <c r="B112" s="109"/>
      <c r="C112" s="109"/>
      <c r="D112" s="110"/>
      <c r="E112" s="111"/>
    </row>
    <row r="113">
      <c r="B113" s="109"/>
      <c r="C113" s="109"/>
      <c r="D113" s="110"/>
      <c r="E113" s="111"/>
    </row>
    <row r="114">
      <c r="B114" s="109"/>
      <c r="C114" s="109"/>
      <c r="D114" s="110"/>
      <c r="E114" s="111"/>
    </row>
    <row r="115">
      <c r="B115" s="109"/>
      <c r="C115" s="109"/>
      <c r="D115" s="110"/>
      <c r="E115" s="111"/>
    </row>
    <row r="116">
      <c r="B116" s="109"/>
      <c r="C116" s="109"/>
      <c r="D116" s="110"/>
      <c r="E116" s="111"/>
    </row>
    <row r="117">
      <c r="B117" s="109"/>
      <c r="C117" s="109"/>
      <c r="D117" s="110"/>
      <c r="E117" s="111"/>
    </row>
    <row r="118">
      <c r="B118" s="109"/>
      <c r="C118" s="109"/>
      <c r="D118" s="110"/>
      <c r="E118" s="111"/>
    </row>
    <row r="119">
      <c r="B119" s="109"/>
      <c r="C119" s="109"/>
      <c r="D119" s="110"/>
      <c r="E119" s="111"/>
    </row>
    <row r="120">
      <c r="B120" s="109"/>
      <c r="C120" s="109"/>
      <c r="D120" s="110"/>
      <c r="E120" s="111"/>
    </row>
    <row r="121">
      <c r="B121" s="109"/>
      <c r="C121" s="109"/>
      <c r="D121" s="110"/>
      <c r="E121" s="111"/>
    </row>
    <row r="122">
      <c r="B122" s="109"/>
      <c r="C122" s="109"/>
      <c r="D122" s="110"/>
      <c r="E122" s="111"/>
    </row>
    <row r="123">
      <c r="B123" s="109"/>
      <c r="C123" s="109"/>
      <c r="D123" s="110"/>
      <c r="E123" s="111"/>
    </row>
    <row r="124">
      <c r="B124" s="109"/>
      <c r="C124" s="109"/>
      <c r="D124" s="110"/>
      <c r="E124" s="111"/>
    </row>
    <row r="125">
      <c r="B125" s="109"/>
      <c r="C125" s="109"/>
      <c r="D125" s="110"/>
      <c r="E125" s="111"/>
    </row>
    <row r="126">
      <c r="B126" s="109"/>
      <c r="C126" s="109"/>
      <c r="D126" s="110"/>
      <c r="E126" s="111"/>
    </row>
    <row r="127">
      <c r="B127" s="109"/>
      <c r="C127" s="109"/>
      <c r="D127" s="110"/>
      <c r="E127" s="111"/>
    </row>
    <row r="128">
      <c r="B128" s="109"/>
      <c r="C128" s="109"/>
      <c r="D128" s="110"/>
      <c r="E128" s="111"/>
    </row>
    <row r="129">
      <c r="B129" s="109"/>
      <c r="C129" s="109"/>
      <c r="D129" s="110"/>
      <c r="E129" s="111"/>
    </row>
    <row r="130">
      <c r="B130" s="109"/>
      <c r="C130" s="109"/>
      <c r="D130" s="110"/>
      <c r="E130" s="111"/>
    </row>
    <row r="131">
      <c r="B131" s="109"/>
      <c r="C131" s="109"/>
      <c r="D131" s="110"/>
      <c r="E131" s="111"/>
    </row>
    <row r="132">
      <c r="B132" s="109"/>
      <c r="C132" s="109"/>
      <c r="D132" s="110"/>
      <c r="E132" s="111"/>
    </row>
    <row r="133">
      <c r="B133" s="109"/>
      <c r="C133" s="109"/>
      <c r="D133" s="110"/>
      <c r="E133" s="111"/>
    </row>
    <row r="134">
      <c r="B134" s="109"/>
      <c r="C134" s="109"/>
      <c r="D134" s="110"/>
      <c r="E134" s="111"/>
    </row>
    <row r="135">
      <c r="B135" s="109"/>
      <c r="C135" s="109"/>
      <c r="D135" s="110"/>
      <c r="E135" s="111"/>
    </row>
    <row r="136">
      <c r="B136" s="109"/>
      <c r="C136" s="109"/>
      <c r="D136" s="110"/>
      <c r="E136" s="111"/>
    </row>
    <row r="137">
      <c r="B137" s="109"/>
      <c r="C137" s="109"/>
      <c r="D137" s="110"/>
      <c r="E137" s="111"/>
    </row>
    <row r="138">
      <c r="B138" s="109"/>
      <c r="C138" s="109"/>
      <c r="D138" s="110"/>
      <c r="E138" s="111"/>
    </row>
    <row r="139">
      <c r="B139" s="109"/>
      <c r="C139" s="109"/>
      <c r="D139" s="110"/>
      <c r="E139" s="111"/>
    </row>
    <row r="140">
      <c r="B140" s="109"/>
      <c r="C140" s="109"/>
      <c r="D140" s="110"/>
      <c r="E140" s="111"/>
    </row>
    <row r="141">
      <c r="B141" s="109"/>
      <c r="C141" s="109"/>
      <c r="D141" s="110"/>
      <c r="E141" s="111"/>
    </row>
    <row r="142">
      <c r="B142" s="109"/>
      <c r="C142" s="109"/>
      <c r="D142" s="110"/>
      <c r="E142" s="111"/>
    </row>
    <row r="143">
      <c r="B143" s="109"/>
      <c r="C143" s="109"/>
      <c r="D143" s="110"/>
      <c r="E143" s="111"/>
    </row>
    <row r="144">
      <c r="B144" s="109"/>
      <c r="C144" s="109"/>
      <c r="D144" s="110"/>
      <c r="E144" s="111"/>
    </row>
    <row r="145">
      <c r="B145" s="109"/>
      <c r="C145" s="109"/>
      <c r="D145" s="110"/>
      <c r="E145" s="111"/>
    </row>
    <row r="146">
      <c r="B146" s="109"/>
      <c r="C146" s="109"/>
      <c r="D146" s="110"/>
      <c r="E146" s="111"/>
    </row>
    <row r="147">
      <c r="B147" s="109"/>
      <c r="C147" s="109"/>
      <c r="D147" s="110"/>
      <c r="E147" s="111"/>
    </row>
    <row r="148">
      <c r="B148" s="109"/>
      <c r="C148" s="109"/>
      <c r="D148" s="110"/>
      <c r="E148" s="111"/>
    </row>
    <row r="149">
      <c r="B149" s="109"/>
      <c r="C149" s="109"/>
      <c r="D149" s="110"/>
      <c r="E149" s="111"/>
    </row>
    <row r="150">
      <c r="B150" s="109"/>
      <c r="C150" s="109"/>
      <c r="D150" s="110"/>
      <c r="E150" s="111"/>
    </row>
    <row r="151">
      <c r="B151" s="109"/>
      <c r="C151" s="109"/>
      <c r="D151" s="110"/>
      <c r="E151" s="111"/>
    </row>
    <row r="152">
      <c r="B152" s="109"/>
      <c r="C152" s="109"/>
      <c r="D152" s="110"/>
      <c r="E152" s="111"/>
    </row>
    <row r="153">
      <c r="B153" s="109"/>
      <c r="C153" s="109"/>
      <c r="D153" s="110"/>
      <c r="E153" s="111"/>
    </row>
    <row r="154">
      <c r="B154" s="109"/>
      <c r="C154" s="109"/>
      <c r="D154" s="110"/>
      <c r="E154" s="111"/>
    </row>
    <row r="155">
      <c r="B155" s="109"/>
      <c r="C155" s="109"/>
      <c r="D155" s="110"/>
      <c r="E155" s="111"/>
    </row>
    <row r="156">
      <c r="B156" s="109"/>
      <c r="C156" s="109"/>
      <c r="D156" s="110"/>
      <c r="E156" s="111"/>
    </row>
    <row r="157">
      <c r="B157" s="109"/>
      <c r="C157" s="109"/>
      <c r="D157" s="110"/>
      <c r="E157" s="111"/>
    </row>
    <row r="158">
      <c r="B158" s="109"/>
      <c r="C158" s="109"/>
      <c r="D158" s="110"/>
      <c r="E158" s="111"/>
    </row>
    <row r="159">
      <c r="B159" s="109"/>
      <c r="C159" s="109"/>
      <c r="D159" s="110"/>
      <c r="E159" s="111"/>
    </row>
    <row r="160">
      <c r="B160" s="109"/>
      <c r="C160" s="109"/>
      <c r="D160" s="110"/>
      <c r="E160" s="111"/>
    </row>
    <row r="161">
      <c r="B161" s="109"/>
      <c r="C161" s="109"/>
      <c r="D161" s="110"/>
      <c r="E161" s="111"/>
    </row>
    <row r="162">
      <c r="B162" s="109"/>
      <c r="C162" s="109"/>
      <c r="D162" s="110"/>
      <c r="E162" s="111"/>
    </row>
    <row r="163">
      <c r="B163" s="109"/>
      <c r="C163" s="109"/>
      <c r="D163" s="110"/>
      <c r="E163" s="111"/>
    </row>
    <row r="164">
      <c r="B164" s="109"/>
      <c r="C164" s="109"/>
      <c r="D164" s="110"/>
      <c r="E164" s="111"/>
    </row>
    <row r="165">
      <c r="B165" s="109"/>
      <c r="C165" s="109"/>
      <c r="D165" s="110"/>
      <c r="E165" s="111"/>
    </row>
    <row r="166">
      <c r="B166" s="109"/>
      <c r="C166" s="109"/>
      <c r="D166" s="110"/>
      <c r="E166" s="111"/>
    </row>
    <row r="167">
      <c r="B167" s="109"/>
      <c r="C167" s="109"/>
      <c r="D167" s="110"/>
      <c r="E167" s="111"/>
    </row>
    <row r="168">
      <c r="B168" s="109"/>
      <c r="C168" s="109"/>
      <c r="D168" s="110"/>
      <c r="E168" s="111"/>
    </row>
    <row r="169">
      <c r="B169" s="109"/>
      <c r="C169" s="109"/>
      <c r="D169" s="110"/>
      <c r="E169" s="111"/>
    </row>
    <row r="170">
      <c r="B170" s="109"/>
      <c r="C170" s="109"/>
      <c r="D170" s="110"/>
      <c r="E170" s="111"/>
    </row>
    <row r="171">
      <c r="B171" s="109"/>
      <c r="C171" s="109"/>
      <c r="D171" s="110"/>
      <c r="E171" s="111"/>
    </row>
    <row r="172">
      <c r="B172" s="109"/>
      <c r="C172" s="109"/>
      <c r="D172" s="110"/>
      <c r="E172" s="111"/>
    </row>
    <row r="173">
      <c r="B173" s="109"/>
      <c r="C173" s="109"/>
      <c r="D173" s="110"/>
      <c r="E173" s="111"/>
    </row>
    <row r="174">
      <c r="B174" s="109"/>
      <c r="C174" s="109"/>
      <c r="D174" s="110"/>
      <c r="E174" s="111"/>
    </row>
    <row r="175">
      <c r="B175" s="109"/>
      <c r="C175" s="109"/>
      <c r="D175" s="110"/>
      <c r="E175" s="111"/>
    </row>
    <row r="176">
      <c r="B176" s="109"/>
      <c r="C176" s="109"/>
      <c r="D176" s="110"/>
      <c r="E176" s="111"/>
    </row>
    <row r="177">
      <c r="B177" s="109"/>
      <c r="C177" s="109"/>
      <c r="D177" s="110"/>
      <c r="E177" s="111"/>
    </row>
    <row r="178">
      <c r="B178" s="109"/>
      <c r="C178" s="109"/>
      <c r="D178" s="110"/>
      <c r="E178" s="111"/>
    </row>
    <row r="179">
      <c r="B179" s="109"/>
      <c r="C179" s="109"/>
      <c r="D179" s="110"/>
      <c r="E179" s="111"/>
    </row>
    <row r="180">
      <c r="B180" s="109"/>
      <c r="C180" s="109"/>
      <c r="D180" s="110"/>
      <c r="E180" s="111"/>
    </row>
    <row r="181">
      <c r="B181" s="109"/>
      <c r="C181" s="109"/>
      <c r="D181" s="110"/>
      <c r="E181" s="111"/>
    </row>
    <row r="182">
      <c r="B182" s="109"/>
      <c r="C182" s="109"/>
      <c r="D182" s="110"/>
      <c r="E182" s="111"/>
    </row>
    <row r="183">
      <c r="B183" s="109"/>
      <c r="C183" s="109"/>
      <c r="D183" s="110"/>
      <c r="E183" s="111"/>
    </row>
    <row r="184">
      <c r="B184" s="109"/>
      <c r="C184" s="109"/>
      <c r="D184" s="110"/>
      <c r="E184" s="111"/>
    </row>
    <row r="185">
      <c r="B185" s="109"/>
      <c r="C185" s="109"/>
      <c r="D185" s="110"/>
      <c r="E185" s="111"/>
    </row>
    <row r="186">
      <c r="B186" s="109"/>
      <c r="C186" s="109"/>
      <c r="D186" s="110"/>
      <c r="E186" s="111"/>
    </row>
    <row r="187">
      <c r="B187" s="109"/>
      <c r="C187" s="109"/>
      <c r="D187" s="110"/>
      <c r="E187" s="111"/>
    </row>
    <row r="188">
      <c r="B188" s="109"/>
      <c r="C188" s="109"/>
      <c r="D188" s="110"/>
      <c r="E188" s="111"/>
    </row>
    <row r="189">
      <c r="B189" s="109"/>
      <c r="C189" s="109"/>
      <c r="D189" s="110"/>
      <c r="E189" s="111"/>
    </row>
    <row r="190">
      <c r="B190" s="109"/>
      <c r="C190" s="109"/>
      <c r="D190" s="110"/>
      <c r="E190" s="111"/>
    </row>
    <row r="191">
      <c r="B191" s="109"/>
      <c r="C191" s="109"/>
      <c r="D191" s="110"/>
      <c r="E191" s="111"/>
    </row>
    <row r="192">
      <c r="B192" s="109"/>
      <c r="C192" s="109"/>
      <c r="D192" s="110"/>
      <c r="E192" s="111"/>
    </row>
    <row r="193">
      <c r="B193" s="109"/>
      <c r="C193" s="109"/>
      <c r="D193" s="110"/>
      <c r="E193" s="111"/>
    </row>
    <row r="194">
      <c r="B194" s="109"/>
      <c r="C194" s="109"/>
      <c r="D194" s="110"/>
      <c r="E194" s="111"/>
    </row>
    <row r="195">
      <c r="B195" s="109"/>
      <c r="C195" s="109"/>
      <c r="D195" s="110"/>
      <c r="E195" s="111"/>
    </row>
    <row r="196">
      <c r="B196" s="109"/>
      <c r="C196" s="109"/>
      <c r="D196" s="110"/>
      <c r="E196" s="111"/>
    </row>
    <row r="197">
      <c r="B197" s="109"/>
      <c r="C197" s="109"/>
      <c r="D197" s="110"/>
      <c r="E197" s="111"/>
    </row>
    <row r="198">
      <c r="B198" s="109"/>
      <c r="C198" s="109"/>
      <c r="D198" s="110"/>
      <c r="E198" s="111"/>
    </row>
    <row r="199">
      <c r="B199" s="109"/>
      <c r="C199" s="109"/>
      <c r="D199" s="110"/>
      <c r="E199" s="111"/>
    </row>
    <row r="200">
      <c r="B200" s="109"/>
      <c r="C200" s="109"/>
      <c r="D200" s="110"/>
      <c r="E200" s="111"/>
    </row>
    <row r="201">
      <c r="B201" s="109"/>
      <c r="C201" s="109"/>
      <c r="D201" s="110"/>
      <c r="E201" s="111"/>
    </row>
    <row r="202">
      <c r="B202" s="109"/>
      <c r="C202" s="109"/>
      <c r="D202" s="110"/>
      <c r="E202" s="111"/>
    </row>
    <row r="203">
      <c r="B203" s="109"/>
      <c r="C203" s="109"/>
      <c r="D203" s="110"/>
      <c r="E203" s="111"/>
    </row>
    <row r="204">
      <c r="B204" s="109"/>
      <c r="C204" s="109"/>
      <c r="D204" s="110"/>
      <c r="E204" s="111"/>
    </row>
    <row r="205">
      <c r="B205" s="109"/>
      <c r="C205" s="109"/>
      <c r="D205" s="110"/>
      <c r="E205" s="111"/>
    </row>
    <row r="206">
      <c r="B206" s="109"/>
      <c r="C206" s="109"/>
      <c r="D206" s="110"/>
      <c r="E206" s="111"/>
    </row>
    <row r="207">
      <c r="B207" s="109"/>
      <c r="C207" s="109"/>
      <c r="D207" s="110"/>
      <c r="E207" s="111"/>
    </row>
    <row r="208">
      <c r="B208" s="109"/>
      <c r="C208" s="109"/>
      <c r="D208" s="110"/>
      <c r="E208" s="111"/>
    </row>
    <row r="209">
      <c r="B209" s="109"/>
      <c r="C209" s="109"/>
      <c r="D209" s="110"/>
      <c r="E209" s="111"/>
    </row>
    <row r="210">
      <c r="B210" s="109"/>
      <c r="C210" s="109"/>
      <c r="D210" s="110"/>
      <c r="E210" s="111"/>
    </row>
    <row r="211">
      <c r="B211" s="109"/>
      <c r="C211" s="109"/>
      <c r="D211" s="110"/>
      <c r="E211" s="111"/>
    </row>
    <row r="212">
      <c r="B212" s="109"/>
      <c r="C212" s="109"/>
      <c r="D212" s="110"/>
      <c r="E212" s="111"/>
    </row>
    <row r="213">
      <c r="B213" s="109"/>
      <c r="C213" s="109"/>
      <c r="D213" s="110"/>
      <c r="E213" s="111"/>
    </row>
    <row r="214">
      <c r="B214" s="109"/>
      <c r="C214" s="109"/>
      <c r="D214" s="110"/>
      <c r="E214" s="111"/>
    </row>
    <row r="215">
      <c r="B215" s="109"/>
      <c r="C215" s="109"/>
      <c r="D215" s="110"/>
      <c r="E215" s="111"/>
    </row>
    <row r="216">
      <c r="B216" s="109"/>
      <c r="C216" s="109"/>
      <c r="D216" s="110"/>
      <c r="E216" s="111"/>
    </row>
    <row r="217">
      <c r="B217" s="109"/>
      <c r="C217" s="109"/>
      <c r="D217" s="110"/>
      <c r="E217" s="111"/>
    </row>
    <row r="218">
      <c r="B218" s="109"/>
      <c r="C218" s="109"/>
      <c r="D218" s="110"/>
      <c r="E218" s="111"/>
    </row>
    <row r="219">
      <c r="B219" s="109"/>
      <c r="C219" s="109"/>
      <c r="D219" s="110"/>
      <c r="E219" s="111"/>
    </row>
    <row r="220">
      <c r="B220" s="109"/>
      <c r="C220" s="109"/>
      <c r="D220" s="110"/>
      <c r="E220" s="111"/>
    </row>
    <row r="221">
      <c r="B221" s="109"/>
      <c r="C221" s="109"/>
      <c r="D221" s="110"/>
      <c r="E221" s="111"/>
    </row>
    <row r="222">
      <c r="B222" s="109"/>
      <c r="C222" s="109"/>
      <c r="D222" s="110"/>
      <c r="E222" s="111"/>
    </row>
    <row r="223">
      <c r="B223" s="109"/>
      <c r="C223" s="109"/>
      <c r="D223" s="110"/>
      <c r="E223" s="111"/>
    </row>
    <row r="224">
      <c r="B224" s="109"/>
      <c r="C224" s="109"/>
      <c r="D224" s="110"/>
      <c r="E224" s="111"/>
    </row>
    <row r="225">
      <c r="B225" s="109"/>
      <c r="C225" s="109"/>
      <c r="D225" s="110"/>
      <c r="E225" s="111"/>
    </row>
    <row r="226">
      <c r="B226" s="109"/>
      <c r="C226" s="109"/>
      <c r="D226" s="110"/>
      <c r="E226" s="111"/>
    </row>
    <row r="227">
      <c r="B227" s="109"/>
      <c r="C227" s="109"/>
      <c r="D227" s="110"/>
      <c r="E227" s="111"/>
    </row>
    <row r="228">
      <c r="B228" s="109"/>
      <c r="C228" s="109"/>
      <c r="D228" s="110"/>
      <c r="E228" s="111"/>
    </row>
    <row r="229">
      <c r="B229" s="109"/>
      <c r="C229" s="109"/>
      <c r="D229" s="110"/>
      <c r="E229" s="111"/>
    </row>
    <row r="230">
      <c r="B230" s="109"/>
      <c r="C230" s="109"/>
      <c r="D230" s="110"/>
      <c r="E230" s="111"/>
    </row>
    <row r="231">
      <c r="B231" s="109"/>
      <c r="C231" s="109"/>
      <c r="D231" s="110"/>
      <c r="E231" s="111"/>
    </row>
    <row r="232">
      <c r="B232" s="109"/>
      <c r="C232" s="109"/>
      <c r="D232" s="110"/>
      <c r="E232" s="111"/>
    </row>
    <row r="233">
      <c r="B233" s="109"/>
      <c r="C233" s="109"/>
      <c r="D233" s="110"/>
      <c r="E233" s="111"/>
    </row>
    <row r="234">
      <c r="B234" s="109"/>
      <c r="C234" s="109"/>
      <c r="D234" s="110"/>
      <c r="E234" s="111"/>
    </row>
    <row r="235">
      <c r="B235" s="109"/>
      <c r="C235" s="109"/>
      <c r="D235" s="110"/>
      <c r="E235" s="111"/>
    </row>
    <row r="236">
      <c r="B236" s="109"/>
      <c r="C236" s="109"/>
      <c r="D236" s="110"/>
      <c r="E236" s="111"/>
    </row>
    <row r="237">
      <c r="B237" s="109"/>
      <c r="C237" s="109"/>
      <c r="D237" s="110"/>
      <c r="E237" s="111"/>
    </row>
    <row r="238">
      <c r="B238" s="109"/>
      <c r="C238" s="109"/>
      <c r="D238" s="110"/>
      <c r="E238" s="111"/>
    </row>
    <row r="239">
      <c r="B239" s="109"/>
      <c r="C239" s="109"/>
      <c r="D239" s="110"/>
      <c r="E239" s="111"/>
    </row>
    <row r="240">
      <c r="B240" s="109"/>
      <c r="C240" s="109"/>
      <c r="D240" s="110"/>
      <c r="E240" s="111"/>
    </row>
    <row r="241">
      <c r="B241" s="109"/>
      <c r="C241" s="109"/>
      <c r="D241" s="110"/>
      <c r="E241" s="111"/>
    </row>
    <row r="242">
      <c r="B242" s="109"/>
      <c r="C242" s="109"/>
      <c r="D242" s="110"/>
      <c r="E242" s="111"/>
    </row>
    <row r="243">
      <c r="B243" s="109"/>
      <c r="C243" s="109"/>
      <c r="D243" s="110"/>
      <c r="E243" s="111"/>
    </row>
    <row r="244">
      <c r="B244" s="109"/>
      <c r="C244" s="109"/>
      <c r="D244" s="110"/>
      <c r="E244" s="111"/>
    </row>
    <row r="245">
      <c r="B245" s="109"/>
      <c r="C245" s="109"/>
      <c r="D245" s="110"/>
      <c r="E245" s="111"/>
    </row>
    <row r="246">
      <c r="B246" s="109"/>
      <c r="C246" s="109"/>
      <c r="D246" s="110"/>
      <c r="E246" s="111"/>
    </row>
    <row r="247">
      <c r="B247" s="109"/>
      <c r="C247" s="109"/>
      <c r="D247" s="110"/>
      <c r="E247" s="111"/>
    </row>
    <row r="248">
      <c r="B248" s="109"/>
      <c r="C248" s="109"/>
      <c r="D248" s="110"/>
      <c r="E248" s="111"/>
    </row>
    <row r="249">
      <c r="B249" s="109"/>
      <c r="C249" s="109"/>
      <c r="D249" s="110"/>
      <c r="E249" s="111"/>
    </row>
    <row r="250">
      <c r="B250" s="109"/>
      <c r="C250" s="109"/>
      <c r="D250" s="110"/>
      <c r="E250" s="111"/>
    </row>
    <row r="251">
      <c r="B251" s="109"/>
      <c r="C251" s="109"/>
      <c r="D251" s="110"/>
      <c r="E251" s="111"/>
    </row>
    <row r="252">
      <c r="B252" s="109"/>
      <c r="C252" s="109"/>
      <c r="D252" s="110"/>
      <c r="E252" s="111"/>
    </row>
    <row r="253">
      <c r="B253" s="109"/>
      <c r="C253" s="109"/>
      <c r="D253" s="110"/>
      <c r="E253" s="111"/>
    </row>
    <row r="254">
      <c r="B254" s="109"/>
      <c r="C254" s="109"/>
      <c r="D254" s="110"/>
      <c r="E254" s="111"/>
    </row>
    <row r="255">
      <c r="B255" s="109"/>
      <c r="C255" s="109"/>
      <c r="D255" s="110"/>
      <c r="E255" s="111"/>
    </row>
    <row r="256">
      <c r="B256" s="109"/>
      <c r="C256" s="109"/>
      <c r="D256" s="110"/>
      <c r="E256" s="111"/>
    </row>
    <row r="257">
      <c r="B257" s="109"/>
      <c r="C257" s="109"/>
      <c r="D257" s="110"/>
      <c r="E257" s="111"/>
    </row>
    <row r="258">
      <c r="B258" s="109"/>
      <c r="C258" s="109"/>
      <c r="D258" s="110"/>
      <c r="E258" s="111"/>
    </row>
    <row r="259">
      <c r="B259" s="109"/>
      <c r="C259" s="109"/>
      <c r="D259" s="110"/>
      <c r="E259" s="111"/>
    </row>
    <row r="260">
      <c r="B260" s="109"/>
      <c r="C260" s="109"/>
      <c r="D260" s="110"/>
      <c r="E260" s="111"/>
    </row>
    <row r="261">
      <c r="B261" s="109"/>
      <c r="C261" s="109"/>
      <c r="D261" s="110"/>
      <c r="E261" s="111"/>
    </row>
    <row r="262">
      <c r="B262" s="109"/>
      <c r="C262" s="109"/>
      <c r="D262" s="110"/>
      <c r="E262" s="111"/>
    </row>
    <row r="263">
      <c r="B263" s="109"/>
      <c r="C263" s="109"/>
      <c r="D263" s="110"/>
      <c r="E263" s="111"/>
    </row>
    <row r="264">
      <c r="B264" s="109"/>
      <c r="C264" s="109"/>
      <c r="D264" s="110"/>
      <c r="E264" s="111"/>
    </row>
    <row r="265">
      <c r="B265" s="109"/>
      <c r="C265" s="109"/>
      <c r="D265" s="110"/>
      <c r="E265" s="111"/>
    </row>
    <row r="266">
      <c r="B266" s="109"/>
      <c r="C266" s="109"/>
      <c r="D266" s="110"/>
      <c r="E266" s="111"/>
    </row>
    <row r="267">
      <c r="B267" s="109"/>
      <c r="C267" s="109"/>
      <c r="D267" s="110"/>
      <c r="E267" s="111"/>
    </row>
    <row r="268">
      <c r="B268" s="109"/>
      <c r="C268" s="109"/>
      <c r="D268" s="110"/>
      <c r="E268" s="111"/>
    </row>
    <row r="269">
      <c r="B269" s="109"/>
      <c r="C269" s="109"/>
      <c r="D269" s="110"/>
      <c r="E269" s="111"/>
    </row>
    <row r="270">
      <c r="B270" s="109"/>
      <c r="C270" s="109"/>
      <c r="D270" s="110"/>
      <c r="E270" s="111"/>
    </row>
    <row r="271">
      <c r="B271" s="109"/>
      <c r="C271" s="109"/>
      <c r="D271" s="110"/>
      <c r="E271" s="111"/>
    </row>
    <row r="272">
      <c r="B272" s="109"/>
      <c r="C272" s="109"/>
      <c r="D272" s="110"/>
      <c r="E272" s="111"/>
    </row>
    <row r="273">
      <c r="B273" s="109"/>
      <c r="C273" s="109"/>
      <c r="D273" s="110"/>
      <c r="E273" s="111"/>
    </row>
    <row r="274">
      <c r="B274" s="109"/>
      <c r="C274" s="109"/>
      <c r="D274" s="110"/>
      <c r="E274" s="111"/>
    </row>
    <row r="275">
      <c r="B275" s="109"/>
      <c r="C275" s="109"/>
      <c r="D275" s="110"/>
      <c r="E275" s="111"/>
    </row>
    <row r="276">
      <c r="B276" s="109"/>
      <c r="C276" s="109"/>
      <c r="D276" s="110"/>
      <c r="E276" s="111"/>
    </row>
    <row r="277">
      <c r="B277" s="109"/>
      <c r="C277" s="109"/>
      <c r="D277" s="110"/>
      <c r="E277" s="111"/>
    </row>
    <row r="278">
      <c r="B278" s="109"/>
      <c r="C278" s="109"/>
      <c r="D278" s="110"/>
      <c r="E278" s="111"/>
    </row>
    <row r="279">
      <c r="B279" s="109"/>
      <c r="C279" s="109"/>
      <c r="D279" s="110"/>
      <c r="E279" s="111"/>
    </row>
    <row r="280">
      <c r="B280" s="109"/>
      <c r="C280" s="109"/>
      <c r="D280" s="110"/>
      <c r="E280" s="111"/>
    </row>
    <row r="281">
      <c r="B281" s="109"/>
      <c r="C281" s="109"/>
      <c r="D281" s="110"/>
      <c r="E281" s="111"/>
    </row>
    <row r="282">
      <c r="B282" s="109"/>
      <c r="C282" s="109"/>
      <c r="D282" s="110"/>
      <c r="E282" s="111"/>
    </row>
    <row r="283">
      <c r="B283" s="109"/>
      <c r="C283" s="109"/>
      <c r="D283" s="110"/>
      <c r="E283" s="111"/>
    </row>
    <row r="284">
      <c r="B284" s="109"/>
      <c r="C284" s="109"/>
      <c r="D284" s="110"/>
      <c r="E284" s="111"/>
    </row>
    <row r="285">
      <c r="B285" s="109"/>
      <c r="C285" s="109"/>
      <c r="D285" s="110"/>
      <c r="E285" s="111"/>
    </row>
    <row r="286">
      <c r="B286" s="109"/>
      <c r="C286" s="109"/>
      <c r="D286" s="110"/>
      <c r="E286" s="111"/>
    </row>
    <row r="287">
      <c r="B287" s="109"/>
      <c r="C287" s="109"/>
      <c r="D287" s="110"/>
      <c r="E287" s="111"/>
    </row>
    <row r="288">
      <c r="B288" s="109"/>
      <c r="C288" s="109"/>
      <c r="D288" s="110"/>
      <c r="E288" s="111"/>
    </row>
    <row r="289">
      <c r="B289" s="109"/>
      <c r="C289" s="109"/>
      <c r="D289" s="110"/>
      <c r="E289" s="111"/>
    </row>
    <row r="290">
      <c r="B290" s="109"/>
      <c r="C290" s="109"/>
      <c r="D290" s="110"/>
      <c r="E290" s="111"/>
    </row>
    <row r="291">
      <c r="B291" s="109"/>
      <c r="C291" s="109"/>
      <c r="D291" s="110"/>
      <c r="E291" s="111"/>
    </row>
    <row r="292">
      <c r="B292" s="109"/>
      <c r="C292" s="109"/>
      <c r="D292" s="110"/>
      <c r="E292" s="111"/>
    </row>
    <row r="293">
      <c r="B293" s="109"/>
      <c r="C293" s="109"/>
      <c r="D293" s="110"/>
      <c r="E293" s="111"/>
    </row>
    <row r="294">
      <c r="B294" s="109"/>
      <c r="C294" s="109"/>
      <c r="D294" s="110"/>
      <c r="E294" s="111"/>
    </row>
    <row r="295">
      <c r="B295" s="109"/>
      <c r="C295" s="109"/>
      <c r="D295" s="110"/>
      <c r="E295" s="111"/>
    </row>
    <row r="296">
      <c r="B296" s="109"/>
      <c r="C296" s="109"/>
      <c r="D296" s="110"/>
      <c r="E296" s="111"/>
    </row>
    <row r="297">
      <c r="B297" s="109"/>
      <c r="C297" s="109"/>
      <c r="D297" s="110"/>
      <c r="E297" s="111"/>
    </row>
    <row r="298">
      <c r="B298" s="109"/>
      <c r="C298" s="109"/>
      <c r="D298" s="110"/>
      <c r="E298" s="111"/>
    </row>
    <row r="299">
      <c r="B299" s="109"/>
      <c r="C299" s="109"/>
      <c r="D299" s="110"/>
      <c r="E299" s="111"/>
    </row>
    <row r="300">
      <c r="B300" s="109"/>
      <c r="C300" s="109"/>
      <c r="D300" s="110"/>
      <c r="E300" s="111"/>
    </row>
    <row r="301">
      <c r="B301" s="109"/>
      <c r="C301" s="109"/>
      <c r="D301" s="110"/>
      <c r="E301" s="111"/>
    </row>
    <row r="302">
      <c r="B302" s="109"/>
      <c r="C302" s="109"/>
      <c r="D302" s="110"/>
      <c r="E302" s="111"/>
    </row>
    <row r="303">
      <c r="B303" s="109"/>
      <c r="C303" s="109"/>
      <c r="D303" s="110"/>
      <c r="E303" s="111"/>
    </row>
    <row r="304">
      <c r="B304" s="109"/>
      <c r="C304" s="109"/>
      <c r="D304" s="110"/>
      <c r="E304" s="111"/>
    </row>
    <row r="305">
      <c r="B305" s="109"/>
      <c r="C305" s="109"/>
      <c r="D305" s="110"/>
      <c r="E305" s="111"/>
    </row>
    <row r="306">
      <c r="B306" s="109"/>
      <c r="C306" s="109"/>
      <c r="D306" s="110"/>
      <c r="E306" s="111"/>
    </row>
    <row r="307">
      <c r="B307" s="109"/>
      <c r="C307" s="109"/>
      <c r="D307" s="110"/>
      <c r="E307" s="111"/>
    </row>
    <row r="308">
      <c r="B308" s="109"/>
      <c r="C308" s="109"/>
      <c r="D308" s="110"/>
      <c r="E308" s="111"/>
    </row>
    <row r="309">
      <c r="B309" s="109"/>
      <c r="C309" s="109"/>
      <c r="D309" s="110"/>
      <c r="E309" s="111"/>
    </row>
    <row r="310">
      <c r="B310" s="109"/>
      <c r="C310" s="109"/>
      <c r="D310" s="110"/>
      <c r="E310" s="111"/>
    </row>
    <row r="311">
      <c r="B311" s="109"/>
      <c r="C311" s="109"/>
      <c r="D311" s="110"/>
      <c r="E311" s="111"/>
    </row>
    <row r="312">
      <c r="B312" s="109"/>
      <c r="C312" s="109"/>
      <c r="D312" s="110"/>
      <c r="E312" s="111"/>
    </row>
    <row r="313">
      <c r="B313" s="109"/>
      <c r="C313" s="109"/>
      <c r="D313" s="110"/>
      <c r="E313" s="111"/>
    </row>
    <row r="314">
      <c r="B314" s="109"/>
      <c r="C314" s="109"/>
      <c r="D314" s="110"/>
      <c r="E314" s="111"/>
    </row>
    <row r="315">
      <c r="B315" s="109"/>
      <c r="C315" s="109"/>
      <c r="D315" s="110"/>
      <c r="E315" s="111"/>
    </row>
    <row r="316">
      <c r="B316" s="109"/>
      <c r="C316" s="109"/>
      <c r="D316" s="110"/>
      <c r="E316" s="111"/>
    </row>
    <row r="317">
      <c r="B317" s="109"/>
      <c r="C317" s="109"/>
      <c r="D317" s="110"/>
      <c r="E317" s="111"/>
    </row>
    <row r="318">
      <c r="B318" s="109"/>
      <c r="C318" s="109"/>
      <c r="D318" s="110"/>
      <c r="E318" s="111"/>
    </row>
    <row r="319">
      <c r="B319" s="109"/>
      <c r="C319" s="109"/>
      <c r="D319" s="110"/>
      <c r="E319" s="111"/>
    </row>
    <row r="320">
      <c r="B320" s="109"/>
      <c r="C320" s="109"/>
      <c r="D320" s="110"/>
      <c r="E320" s="111"/>
    </row>
    <row r="321">
      <c r="B321" s="109"/>
      <c r="C321" s="109"/>
      <c r="D321" s="110"/>
      <c r="E321" s="111"/>
    </row>
    <row r="322">
      <c r="B322" s="109"/>
      <c r="C322" s="109"/>
      <c r="D322" s="110"/>
      <c r="E322" s="111"/>
    </row>
    <row r="323">
      <c r="B323" s="109"/>
      <c r="C323" s="109"/>
      <c r="D323" s="110"/>
      <c r="E323" s="111"/>
    </row>
    <row r="324">
      <c r="B324" s="109"/>
      <c r="C324" s="109"/>
      <c r="D324" s="110"/>
      <c r="E324" s="111"/>
    </row>
    <row r="325">
      <c r="B325" s="109"/>
      <c r="C325" s="109"/>
      <c r="D325" s="110"/>
      <c r="E325" s="111"/>
    </row>
    <row r="326">
      <c r="B326" s="109"/>
      <c r="C326" s="109"/>
      <c r="D326" s="110"/>
      <c r="E326" s="111"/>
    </row>
    <row r="327">
      <c r="B327" s="109"/>
      <c r="C327" s="109"/>
      <c r="D327" s="110"/>
      <c r="E327" s="111"/>
    </row>
    <row r="328">
      <c r="B328" s="109"/>
      <c r="C328" s="109"/>
      <c r="D328" s="110"/>
      <c r="E328" s="111"/>
    </row>
    <row r="329">
      <c r="B329" s="109"/>
      <c r="C329" s="109"/>
      <c r="D329" s="110"/>
      <c r="E329" s="111"/>
    </row>
    <row r="330">
      <c r="B330" s="109"/>
      <c r="C330" s="109"/>
      <c r="D330" s="110"/>
      <c r="E330" s="111"/>
    </row>
    <row r="331">
      <c r="B331" s="109"/>
      <c r="C331" s="109"/>
      <c r="D331" s="110"/>
      <c r="E331" s="111"/>
    </row>
    <row r="332">
      <c r="B332" s="109"/>
      <c r="C332" s="109"/>
      <c r="D332" s="110"/>
      <c r="E332" s="111"/>
    </row>
    <row r="333">
      <c r="B333" s="109"/>
      <c r="C333" s="109"/>
      <c r="D333" s="110"/>
      <c r="E333" s="111"/>
    </row>
    <row r="334">
      <c r="B334" s="109"/>
      <c r="C334" s="109"/>
      <c r="D334" s="110"/>
      <c r="E334" s="111"/>
    </row>
    <row r="335">
      <c r="B335" s="109"/>
      <c r="C335" s="109"/>
      <c r="D335" s="110"/>
      <c r="E335" s="111"/>
    </row>
    <row r="336">
      <c r="B336" s="109"/>
      <c r="C336" s="109"/>
      <c r="D336" s="110"/>
      <c r="E336" s="111"/>
    </row>
    <row r="337">
      <c r="B337" s="109"/>
      <c r="C337" s="109"/>
      <c r="D337" s="110"/>
      <c r="E337" s="111"/>
    </row>
    <row r="338">
      <c r="B338" s="109"/>
      <c r="C338" s="109"/>
      <c r="D338" s="110"/>
      <c r="E338" s="111"/>
    </row>
    <row r="339">
      <c r="B339" s="109"/>
      <c r="C339" s="109"/>
      <c r="D339" s="110"/>
      <c r="E339" s="111"/>
    </row>
    <row r="340">
      <c r="B340" s="109"/>
      <c r="C340" s="109"/>
      <c r="D340" s="110"/>
      <c r="E340" s="111"/>
    </row>
    <row r="341">
      <c r="B341" s="109"/>
      <c r="C341" s="109"/>
      <c r="D341" s="110"/>
      <c r="E341" s="111"/>
    </row>
    <row r="342">
      <c r="B342" s="109"/>
      <c r="C342" s="109"/>
      <c r="D342" s="110"/>
      <c r="E342" s="111"/>
    </row>
    <row r="343">
      <c r="B343" s="109"/>
      <c r="C343" s="109"/>
      <c r="D343" s="110"/>
      <c r="E343" s="111"/>
    </row>
    <row r="344">
      <c r="B344" s="109"/>
      <c r="C344" s="109"/>
      <c r="D344" s="110"/>
      <c r="E344" s="111"/>
    </row>
    <row r="345">
      <c r="B345" s="109"/>
      <c r="C345" s="109"/>
      <c r="D345" s="110"/>
      <c r="E345" s="111"/>
    </row>
    <row r="346">
      <c r="B346" s="109"/>
      <c r="C346" s="109"/>
      <c r="D346" s="110"/>
      <c r="E346" s="111"/>
    </row>
    <row r="347">
      <c r="B347" s="109"/>
      <c r="C347" s="109"/>
      <c r="D347" s="110"/>
      <c r="E347" s="111"/>
    </row>
    <row r="348">
      <c r="B348" s="109"/>
      <c r="C348" s="109"/>
      <c r="D348" s="110"/>
      <c r="E348" s="111"/>
    </row>
    <row r="349">
      <c r="B349" s="109"/>
      <c r="C349" s="109"/>
      <c r="D349" s="110"/>
      <c r="E349" s="111"/>
    </row>
    <row r="350">
      <c r="B350" s="109"/>
      <c r="C350" s="109"/>
      <c r="D350" s="110"/>
      <c r="E350" s="111"/>
    </row>
    <row r="351">
      <c r="B351" s="109"/>
      <c r="C351" s="109"/>
      <c r="D351" s="110"/>
      <c r="E351" s="111"/>
    </row>
    <row r="352">
      <c r="B352" s="109"/>
      <c r="C352" s="109"/>
      <c r="D352" s="110"/>
      <c r="E352" s="111"/>
    </row>
    <row r="353">
      <c r="B353" s="109"/>
      <c r="C353" s="109"/>
      <c r="D353" s="110"/>
      <c r="E353" s="111"/>
    </row>
    <row r="354">
      <c r="B354" s="109"/>
      <c r="C354" s="109"/>
      <c r="D354" s="110"/>
      <c r="E354" s="111"/>
    </row>
    <row r="355">
      <c r="B355" s="109"/>
      <c r="C355" s="109"/>
      <c r="D355" s="110"/>
      <c r="E355" s="111"/>
    </row>
    <row r="356">
      <c r="B356" s="109"/>
      <c r="C356" s="109"/>
      <c r="D356" s="110"/>
      <c r="E356" s="111"/>
    </row>
    <row r="357">
      <c r="B357" s="109"/>
      <c r="C357" s="109"/>
      <c r="D357" s="110"/>
      <c r="E357" s="111"/>
    </row>
    <row r="358">
      <c r="B358" s="109"/>
      <c r="C358" s="109"/>
      <c r="D358" s="110"/>
      <c r="E358" s="111"/>
    </row>
    <row r="359">
      <c r="B359" s="109"/>
      <c r="C359" s="109"/>
      <c r="D359" s="110"/>
      <c r="E359" s="111"/>
    </row>
    <row r="360">
      <c r="B360" s="109"/>
      <c r="C360" s="109"/>
      <c r="D360" s="110"/>
      <c r="E360" s="111"/>
    </row>
    <row r="361">
      <c r="B361" s="109"/>
      <c r="C361" s="109"/>
      <c r="D361" s="110"/>
      <c r="E361" s="111"/>
    </row>
    <row r="362">
      <c r="B362" s="109"/>
      <c r="C362" s="109"/>
      <c r="D362" s="110"/>
      <c r="E362" s="111"/>
    </row>
    <row r="363">
      <c r="B363" s="109"/>
      <c r="C363" s="109"/>
      <c r="D363" s="110"/>
      <c r="E363" s="111"/>
    </row>
    <row r="364">
      <c r="B364" s="109"/>
      <c r="C364" s="109"/>
      <c r="D364" s="110"/>
      <c r="E364" s="111"/>
    </row>
    <row r="365">
      <c r="B365" s="109"/>
      <c r="C365" s="109"/>
      <c r="D365" s="110"/>
      <c r="E365" s="111"/>
    </row>
    <row r="366">
      <c r="B366" s="109"/>
      <c r="C366" s="109"/>
      <c r="D366" s="110"/>
      <c r="E366" s="111"/>
    </row>
    <row r="367">
      <c r="B367" s="109"/>
      <c r="C367" s="109"/>
      <c r="D367" s="110"/>
      <c r="E367" s="111"/>
    </row>
    <row r="368">
      <c r="B368" s="109"/>
      <c r="C368" s="109"/>
      <c r="D368" s="110"/>
      <c r="E368" s="111"/>
    </row>
    <row r="369">
      <c r="B369" s="109"/>
      <c r="C369" s="109"/>
      <c r="D369" s="110"/>
      <c r="E369" s="111"/>
    </row>
    <row r="370">
      <c r="B370" s="109"/>
      <c r="C370" s="109"/>
      <c r="D370" s="110"/>
      <c r="E370" s="111"/>
    </row>
    <row r="371">
      <c r="B371" s="109"/>
      <c r="C371" s="109"/>
      <c r="D371" s="110"/>
      <c r="E371" s="111"/>
    </row>
    <row r="372">
      <c r="B372" s="109"/>
      <c r="C372" s="109"/>
      <c r="D372" s="110"/>
      <c r="E372" s="111"/>
    </row>
    <row r="373">
      <c r="B373" s="109"/>
      <c r="C373" s="109"/>
      <c r="D373" s="110"/>
      <c r="E373" s="111"/>
    </row>
    <row r="374">
      <c r="B374" s="109"/>
      <c r="C374" s="109"/>
      <c r="D374" s="110"/>
      <c r="E374" s="111"/>
    </row>
    <row r="375">
      <c r="B375" s="109"/>
      <c r="C375" s="109"/>
      <c r="D375" s="110"/>
      <c r="E375" s="111"/>
    </row>
    <row r="376">
      <c r="B376" s="109"/>
      <c r="C376" s="109"/>
      <c r="D376" s="110"/>
      <c r="E376" s="111"/>
    </row>
    <row r="377">
      <c r="B377" s="109"/>
      <c r="C377" s="109"/>
      <c r="D377" s="110"/>
      <c r="E377" s="111"/>
    </row>
    <row r="378">
      <c r="B378" s="109"/>
      <c r="C378" s="109"/>
      <c r="D378" s="110"/>
      <c r="E378" s="111"/>
    </row>
    <row r="379">
      <c r="B379" s="109"/>
      <c r="C379" s="109"/>
      <c r="D379" s="110"/>
      <c r="E379" s="111"/>
    </row>
    <row r="380">
      <c r="B380" s="109"/>
      <c r="C380" s="109"/>
      <c r="D380" s="110"/>
      <c r="E380" s="111"/>
    </row>
    <row r="381">
      <c r="B381" s="109"/>
      <c r="C381" s="109"/>
      <c r="D381" s="110"/>
      <c r="E381" s="111"/>
    </row>
    <row r="382">
      <c r="B382" s="109"/>
      <c r="C382" s="109"/>
      <c r="D382" s="110"/>
      <c r="E382" s="111"/>
    </row>
    <row r="383">
      <c r="B383" s="109"/>
      <c r="C383" s="109"/>
      <c r="D383" s="110"/>
      <c r="E383" s="111"/>
    </row>
    <row r="384">
      <c r="B384" s="109"/>
      <c r="C384" s="109"/>
      <c r="D384" s="110"/>
      <c r="E384" s="111"/>
    </row>
    <row r="385">
      <c r="B385" s="109"/>
      <c r="C385" s="109"/>
      <c r="D385" s="110"/>
      <c r="E385" s="111"/>
    </row>
    <row r="386">
      <c r="B386" s="109"/>
      <c r="C386" s="109"/>
      <c r="D386" s="110"/>
      <c r="E386" s="111"/>
    </row>
    <row r="387">
      <c r="B387" s="109"/>
      <c r="C387" s="109"/>
      <c r="D387" s="110"/>
      <c r="E387" s="111"/>
    </row>
    <row r="388">
      <c r="B388" s="109"/>
      <c r="C388" s="109"/>
      <c r="D388" s="110"/>
      <c r="E388" s="111"/>
    </row>
    <row r="389">
      <c r="B389" s="109"/>
      <c r="C389" s="109"/>
      <c r="D389" s="110"/>
      <c r="E389" s="111"/>
    </row>
    <row r="390">
      <c r="B390" s="109"/>
      <c r="C390" s="109"/>
      <c r="D390" s="110"/>
      <c r="E390" s="111"/>
    </row>
    <row r="391">
      <c r="B391" s="109"/>
      <c r="C391" s="109"/>
      <c r="D391" s="110"/>
      <c r="E391" s="111"/>
    </row>
    <row r="392">
      <c r="B392" s="109"/>
      <c r="C392" s="109"/>
      <c r="D392" s="110"/>
      <c r="E392" s="111"/>
    </row>
    <row r="393">
      <c r="B393" s="109"/>
      <c r="C393" s="109"/>
      <c r="D393" s="110"/>
      <c r="E393" s="111"/>
    </row>
    <row r="394">
      <c r="B394" s="109"/>
      <c r="C394" s="109"/>
      <c r="D394" s="110"/>
      <c r="E394" s="111"/>
    </row>
    <row r="395">
      <c r="B395" s="109"/>
      <c r="C395" s="109"/>
      <c r="D395" s="110"/>
      <c r="E395" s="111"/>
    </row>
    <row r="396">
      <c r="B396" s="109"/>
      <c r="C396" s="109"/>
      <c r="D396" s="110"/>
      <c r="E396" s="111"/>
    </row>
    <row r="397">
      <c r="B397" s="109"/>
      <c r="C397" s="109"/>
      <c r="D397" s="110"/>
      <c r="E397" s="111"/>
    </row>
    <row r="398">
      <c r="B398" s="109"/>
      <c r="C398" s="109"/>
      <c r="D398" s="110"/>
      <c r="E398" s="111"/>
    </row>
    <row r="399">
      <c r="B399" s="109"/>
      <c r="C399" s="109"/>
      <c r="D399" s="110"/>
      <c r="E399" s="111"/>
    </row>
    <row r="400">
      <c r="B400" s="109"/>
      <c r="C400" s="109"/>
      <c r="D400" s="110"/>
      <c r="E400" s="111"/>
    </row>
    <row r="401">
      <c r="B401" s="109"/>
      <c r="C401" s="109"/>
      <c r="D401" s="110"/>
      <c r="E401" s="111"/>
    </row>
    <row r="402">
      <c r="B402" s="109"/>
      <c r="C402" s="109"/>
      <c r="D402" s="110"/>
      <c r="E402" s="111"/>
    </row>
    <row r="403">
      <c r="B403" s="109"/>
      <c r="C403" s="109"/>
      <c r="D403" s="110"/>
      <c r="E403" s="111"/>
    </row>
    <row r="404">
      <c r="B404" s="109"/>
      <c r="C404" s="109"/>
      <c r="D404" s="110"/>
      <c r="E404" s="111"/>
    </row>
    <row r="405">
      <c r="B405" s="109"/>
      <c r="C405" s="109"/>
      <c r="D405" s="110"/>
      <c r="E405" s="111"/>
    </row>
    <row r="406">
      <c r="B406" s="109"/>
      <c r="C406" s="109"/>
      <c r="D406" s="110"/>
      <c r="E406" s="111"/>
    </row>
    <row r="407">
      <c r="B407" s="109"/>
      <c r="C407" s="109"/>
      <c r="D407" s="110"/>
      <c r="E407" s="111"/>
    </row>
    <row r="408">
      <c r="B408" s="109"/>
      <c r="C408" s="109"/>
      <c r="D408" s="110"/>
      <c r="E408" s="111"/>
    </row>
    <row r="409">
      <c r="B409" s="109"/>
      <c r="C409" s="109"/>
      <c r="D409" s="110"/>
      <c r="E409" s="111"/>
    </row>
    <row r="410">
      <c r="B410" s="109"/>
      <c r="C410" s="109"/>
      <c r="D410" s="110"/>
      <c r="E410" s="111"/>
    </row>
    <row r="411">
      <c r="B411" s="109"/>
      <c r="C411" s="109"/>
      <c r="D411" s="110"/>
      <c r="E411" s="111"/>
    </row>
    <row r="412">
      <c r="B412" s="109"/>
      <c r="C412" s="109"/>
      <c r="D412" s="110"/>
      <c r="E412" s="111"/>
    </row>
    <row r="413">
      <c r="B413" s="109"/>
      <c r="C413" s="109"/>
      <c r="D413" s="110"/>
      <c r="E413" s="111"/>
    </row>
    <row r="414">
      <c r="B414" s="109"/>
      <c r="C414" s="109"/>
      <c r="D414" s="110"/>
      <c r="E414" s="111"/>
    </row>
    <row r="415">
      <c r="B415" s="109"/>
      <c r="C415" s="109"/>
      <c r="D415" s="110"/>
      <c r="E415" s="111"/>
    </row>
    <row r="416">
      <c r="B416" s="109"/>
      <c r="C416" s="109"/>
      <c r="D416" s="110"/>
      <c r="E416" s="111"/>
    </row>
    <row r="417">
      <c r="B417" s="109"/>
      <c r="C417" s="109"/>
      <c r="D417" s="110"/>
      <c r="E417" s="111"/>
    </row>
    <row r="418">
      <c r="B418" s="109"/>
      <c r="C418" s="109"/>
      <c r="D418" s="110"/>
      <c r="E418" s="111"/>
    </row>
    <row r="419">
      <c r="B419" s="109"/>
      <c r="C419" s="109"/>
      <c r="D419" s="110"/>
      <c r="E419" s="111"/>
    </row>
    <row r="420">
      <c r="B420" s="109"/>
      <c r="C420" s="109"/>
      <c r="D420" s="110"/>
      <c r="E420" s="111"/>
    </row>
    <row r="421">
      <c r="B421" s="109"/>
      <c r="C421" s="109"/>
      <c r="D421" s="110"/>
      <c r="E421" s="111"/>
    </row>
    <row r="422">
      <c r="B422" s="109"/>
      <c r="C422" s="109"/>
      <c r="D422" s="110"/>
      <c r="E422" s="111"/>
    </row>
    <row r="423">
      <c r="B423" s="109"/>
      <c r="C423" s="109"/>
      <c r="D423" s="110"/>
      <c r="E423" s="111"/>
    </row>
    <row r="424">
      <c r="B424" s="109"/>
      <c r="C424" s="109"/>
      <c r="D424" s="110"/>
      <c r="E424" s="111"/>
    </row>
    <row r="425">
      <c r="B425" s="109"/>
      <c r="C425" s="109"/>
      <c r="D425" s="110"/>
      <c r="E425" s="111"/>
    </row>
    <row r="426">
      <c r="B426" s="109"/>
      <c r="C426" s="109"/>
      <c r="D426" s="110"/>
      <c r="E426" s="111"/>
    </row>
    <row r="427">
      <c r="B427" s="109"/>
      <c r="C427" s="109"/>
      <c r="D427" s="110"/>
      <c r="E427" s="111"/>
    </row>
    <row r="428">
      <c r="B428" s="109"/>
      <c r="C428" s="109"/>
      <c r="D428" s="110"/>
      <c r="E428" s="111"/>
    </row>
    <row r="429">
      <c r="B429" s="109"/>
      <c r="C429" s="109"/>
      <c r="D429" s="110"/>
      <c r="E429" s="111"/>
    </row>
    <row r="430">
      <c r="B430" s="109"/>
      <c r="C430" s="109"/>
      <c r="D430" s="110"/>
      <c r="E430" s="111"/>
    </row>
    <row r="431">
      <c r="B431" s="109"/>
      <c r="C431" s="109"/>
      <c r="D431" s="110"/>
      <c r="E431" s="111"/>
    </row>
    <row r="432">
      <c r="B432" s="109"/>
      <c r="C432" s="109"/>
      <c r="D432" s="110"/>
      <c r="E432" s="111"/>
    </row>
    <row r="433">
      <c r="B433" s="109"/>
      <c r="C433" s="109"/>
      <c r="D433" s="110"/>
      <c r="E433" s="111"/>
    </row>
    <row r="434">
      <c r="B434" s="109"/>
      <c r="C434" s="109"/>
      <c r="D434" s="110"/>
      <c r="E434" s="111"/>
    </row>
    <row r="435">
      <c r="B435" s="109"/>
      <c r="C435" s="109"/>
      <c r="D435" s="110"/>
      <c r="E435" s="111"/>
    </row>
    <row r="436">
      <c r="B436" s="109"/>
      <c r="C436" s="109"/>
      <c r="D436" s="110"/>
      <c r="E436" s="111"/>
    </row>
    <row r="437">
      <c r="B437" s="109"/>
      <c r="C437" s="109"/>
      <c r="D437" s="110"/>
      <c r="E437" s="111"/>
    </row>
    <row r="438">
      <c r="B438" s="109"/>
      <c r="C438" s="109"/>
      <c r="D438" s="110"/>
      <c r="E438" s="111"/>
    </row>
    <row r="439">
      <c r="B439" s="109"/>
      <c r="C439" s="109"/>
      <c r="D439" s="110"/>
      <c r="E439" s="111"/>
    </row>
    <row r="440">
      <c r="B440" s="109"/>
      <c r="C440" s="109"/>
      <c r="D440" s="110"/>
      <c r="E440" s="111"/>
    </row>
    <row r="441">
      <c r="B441" s="109"/>
      <c r="C441" s="109"/>
      <c r="D441" s="110"/>
      <c r="E441" s="111"/>
    </row>
    <row r="442">
      <c r="B442" s="109"/>
      <c r="C442" s="109"/>
      <c r="D442" s="110"/>
      <c r="E442" s="111"/>
    </row>
    <row r="443">
      <c r="B443" s="109"/>
      <c r="C443" s="109"/>
      <c r="D443" s="110"/>
      <c r="E443" s="111"/>
    </row>
    <row r="444">
      <c r="B444" s="109"/>
      <c r="C444" s="109"/>
      <c r="D444" s="110"/>
      <c r="E444" s="111"/>
    </row>
    <row r="445">
      <c r="B445" s="109"/>
      <c r="C445" s="109"/>
      <c r="D445" s="110"/>
      <c r="E445" s="111"/>
    </row>
    <row r="446">
      <c r="B446" s="109"/>
      <c r="C446" s="109"/>
      <c r="D446" s="110"/>
      <c r="E446" s="111"/>
    </row>
    <row r="447">
      <c r="B447" s="109"/>
      <c r="C447" s="109"/>
      <c r="D447" s="110"/>
      <c r="E447" s="111"/>
    </row>
    <row r="448">
      <c r="B448" s="109"/>
      <c r="C448" s="109"/>
      <c r="D448" s="110"/>
      <c r="E448" s="111"/>
    </row>
    <row r="449">
      <c r="B449" s="109"/>
      <c r="C449" s="109"/>
      <c r="D449" s="110"/>
      <c r="E449" s="111"/>
    </row>
    <row r="450">
      <c r="B450" s="109"/>
      <c r="C450" s="109"/>
      <c r="D450" s="110"/>
      <c r="E450" s="111"/>
    </row>
    <row r="451">
      <c r="B451" s="109"/>
      <c r="C451" s="109"/>
      <c r="D451" s="110"/>
      <c r="E451" s="111"/>
    </row>
    <row r="452">
      <c r="B452" s="109"/>
      <c r="C452" s="109"/>
      <c r="D452" s="110"/>
      <c r="E452" s="111"/>
    </row>
    <row r="453">
      <c r="B453" s="109"/>
      <c r="C453" s="109"/>
      <c r="D453" s="110"/>
      <c r="E453" s="111"/>
    </row>
    <row r="454">
      <c r="B454" s="109"/>
      <c r="C454" s="109"/>
      <c r="D454" s="110"/>
      <c r="E454" s="111"/>
    </row>
    <row r="455">
      <c r="B455" s="109"/>
      <c r="C455" s="109"/>
      <c r="D455" s="110"/>
      <c r="E455" s="111"/>
    </row>
    <row r="456">
      <c r="B456" s="109"/>
      <c r="C456" s="109"/>
      <c r="D456" s="110"/>
      <c r="E456" s="111"/>
    </row>
    <row r="457">
      <c r="B457" s="109"/>
      <c r="C457" s="109"/>
      <c r="D457" s="110"/>
      <c r="E457" s="111"/>
    </row>
    <row r="458">
      <c r="B458" s="109"/>
      <c r="C458" s="109"/>
      <c r="D458" s="110"/>
      <c r="E458" s="111"/>
    </row>
    <row r="459">
      <c r="B459" s="109"/>
      <c r="C459" s="109"/>
      <c r="D459" s="110"/>
      <c r="E459" s="111"/>
    </row>
    <row r="460">
      <c r="B460" s="109"/>
      <c r="C460" s="109"/>
      <c r="D460" s="110"/>
      <c r="E460" s="111"/>
    </row>
    <row r="461">
      <c r="B461" s="109"/>
      <c r="C461" s="109"/>
      <c r="D461" s="110"/>
      <c r="E461" s="111"/>
    </row>
    <row r="462">
      <c r="B462" s="109"/>
      <c r="C462" s="109"/>
      <c r="D462" s="110"/>
      <c r="E462" s="111"/>
    </row>
    <row r="463">
      <c r="B463" s="109"/>
      <c r="C463" s="109"/>
      <c r="D463" s="110"/>
      <c r="E463" s="111"/>
    </row>
    <row r="464">
      <c r="B464" s="109"/>
      <c r="C464" s="109"/>
      <c r="D464" s="110"/>
      <c r="E464" s="111"/>
    </row>
    <row r="465">
      <c r="B465" s="109"/>
      <c r="C465" s="109"/>
      <c r="D465" s="110"/>
      <c r="E465" s="111"/>
    </row>
    <row r="466">
      <c r="B466" s="109"/>
      <c r="C466" s="109"/>
      <c r="D466" s="110"/>
      <c r="E466" s="111"/>
    </row>
    <row r="467">
      <c r="B467" s="109"/>
      <c r="C467" s="109"/>
      <c r="D467" s="110"/>
      <c r="E467" s="111"/>
    </row>
    <row r="468">
      <c r="B468" s="109"/>
      <c r="C468" s="109"/>
      <c r="D468" s="110"/>
      <c r="E468" s="111"/>
    </row>
    <row r="469">
      <c r="B469" s="109"/>
      <c r="C469" s="109"/>
      <c r="D469" s="110"/>
      <c r="E469" s="111"/>
    </row>
    <row r="470">
      <c r="B470" s="109"/>
      <c r="C470" s="109"/>
      <c r="D470" s="110"/>
      <c r="E470" s="111"/>
    </row>
    <row r="471">
      <c r="B471" s="109"/>
      <c r="C471" s="109"/>
      <c r="D471" s="110"/>
      <c r="E471" s="111"/>
    </row>
    <row r="472">
      <c r="B472" s="109"/>
      <c r="C472" s="109"/>
      <c r="D472" s="110"/>
      <c r="E472" s="111"/>
    </row>
    <row r="473">
      <c r="B473" s="109"/>
      <c r="C473" s="109"/>
      <c r="D473" s="110"/>
      <c r="E473" s="111"/>
    </row>
    <row r="474">
      <c r="B474" s="109"/>
      <c r="C474" s="109"/>
      <c r="D474" s="110"/>
      <c r="E474" s="111"/>
    </row>
    <row r="475">
      <c r="B475" s="109"/>
      <c r="C475" s="109"/>
      <c r="D475" s="110"/>
      <c r="E475" s="111"/>
    </row>
    <row r="476">
      <c r="B476" s="109"/>
      <c r="C476" s="109"/>
      <c r="D476" s="110"/>
      <c r="E476" s="111"/>
    </row>
    <row r="477">
      <c r="B477" s="109"/>
      <c r="C477" s="109"/>
      <c r="D477" s="110"/>
      <c r="E477" s="111"/>
    </row>
    <row r="478">
      <c r="B478" s="109"/>
      <c r="C478" s="109"/>
      <c r="D478" s="110"/>
      <c r="E478" s="111"/>
    </row>
    <row r="479">
      <c r="B479" s="109"/>
      <c r="C479" s="109"/>
      <c r="D479" s="110"/>
      <c r="E479" s="111"/>
    </row>
    <row r="480">
      <c r="B480" s="109"/>
      <c r="C480" s="109"/>
      <c r="D480" s="110"/>
      <c r="E480" s="111"/>
    </row>
    <row r="481">
      <c r="B481" s="109"/>
      <c r="C481" s="109"/>
      <c r="D481" s="110"/>
      <c r="E481" s="111"/>
    </row>
    <row r="482">
      <c r="B482" s="109"/>
      <c r="C482" s="109"/>
      <c r="D482" s="110"/>
      <c r="E482" s="111"/>
    </row>
    <row r="483">
      <c r="B483" s="109"/>
      <c r="C483" s="109"/>
      <c r="D483" s="110"/>
      <c r="E483" s="111"/>
    </row>
    <row r="484">
      <c r="B484" s="109"/>
      <c r="C484" s="109"/>
      <c r="D484" s="110"/>
      <c r="E484" s="111"/>
    </row>
    <row r="485">
      <c r="B485" s="109"/>
      <c r="C485" s="109"/>
      <c r="D485" s="110"/>
      <c r="E485" s="111"/>
    </row>
    <row r="486">
      <c r="B486" s="109"/>
      <c r="C486" s="109"/>
      <c r="D486" s="110"/>
      <c r="E486" s="111"/>
    </row>
    <row r="487">
      <c r="B487" s="109"/>
      <c r="C487" s="109"/>
      <c r="D487" s="110"/>
      <c r="E487" s="111"/>
    </row>
    <row r="488">
      <c r="B488" s="109"/>
      <c r="C488" s="109"/>
      <c r="D488" s="110"/>
      <c r="E488" s="111"/>
    </row>
    <row r="489">
      <c r="B489" s="109"/>
      <c r="C489" s="109"/>
      <c r="D489" s="110"/>
      <c r="E489" s="111"/>
    </row>
    <row r="490">
      <c r="B490" s="109"/>
      <c r="C490" s="109"/>
      <c r="D490" s="110"/>
      <c r="E490" s="111"/>
    </row>
    <row r="491">
      <c r="B491" s="109"/>
      <c r="C491" s="109"/>
      <c r="D491" s="110"/>
      <c r="E491" s="111"/>
    </row>
    <row r="492">
      <c r="B492" s="109"/>
      <c r="C492" s="109"/>
      <c r="D492" s="110"/>
      <c r="E492" s="111"/>
    </row>
    <row r="493">
      <c r="B493" s="109"/>
      <c r="C493" s="109"/>
      <c r="D493" s="110"/>
      <c r="E493" s="111"/>
    </row>
    <row r="494">
      <c r="B494" s="109"/>
      <c r="C494" s="109"/>
      <c r="D494" s="110"/>
      <c r="E494" s="111"/>
    </row>
    <row r="495">
      <c r="B495" s="109"/>
      <c r="C495" s="109"/>
      <c r="D495" s="110"/>
      <c r="E495" s="111"/>
    </row>
    <row r="496">
      <c r="B496" s="109"/>
      <c r="C496" s="109"/>
      <c r="D496" s="110"/>
      <c r="E496" s="111"/>
    </row>
    <row r="497">
      <c r="B497" s="109"/>
      <c r="C497" s="109"/>
      <c r="D497" s="110"/>
      <c r="E497" s="111"/>
    </row>
    <row r="498">
      <c r="B498" s="109"/>
      <c r="C498" s="109"/>
      <c r="D498" s="110"/>
      <c r="E498" s="111"/>
    </row>
    <row r="499">
      <c r="B499" s="109"/>
      <c r="C499" s="109"/>
      <c r="D499" s="110"/>
      <c r="E499" s="111"/>
    </row>
    <row r="500">
      <c r="B500" s="109"/>
      <c r="C500" s="109"/>
      <c r="D500" s="110"/>
      <c r="E500" s="111"/>
    </row>
    <row r="501">
      <c r="B501" s="109"/>
      <c r="C501" s="109"/>
      <c r="D501" s="110"/>
      <c r="E501" s="111"/>
    </row>
    <row r="502">
      <c r="B502" s="109"/>
      <c r="C502" s="109"/>
      <c r="D502" s="110"/>
      <c r="E502" s="111"/>
    </row>
    <row r="503">
      <c r="B503" s="109"/>
      <c r="C503" s="109"/>
      <c r="D503" s="110"/>
      <c r="E503" s="111"/>
    </row>
    <row r="504">
      <c r="B504" s="109"/>
      <c r="C504" s="109"/>
      <c r="D504" s="110"/>
      <c r="E504" s="111"/>
    </row>
    <row r="505">
      <c r="B505" s="109"/>
      <c r="C505" s="109"/>
      <c r="D505" s="110"/>
      <c r="E505" s="111"/>
    </row>
    <row r="506">
      <c r="B506" s="109"/>
      <c r="C506" s="109"/>
      <c r="D506" s="110"/>
      <c r="E506" s="111"/>
    </row>
    <row r="507">
      <c r="B507" s="109"/>
      <c r="C507" s="109"/>
      <c r="D507" s="110"/>
      <c r="E507" s="111"/>
    </row>
    <row r="508">
      <c r="B508" s="109"/>
      <c r="C508" s="109"/>
      <c r="D508" s="110"/>
      <c r="E508" s="111"/>
    </row>
    <row r="509">
      <c r="B509" s="109"/>
      <c r="C509" s="109"/>
      <c r="D509" s="110"/>
      <c r="E509" s="111"/>
    </row>
    <row r="510">
      <c r="B510" s="109"/>
      <c r="C510" s="109"/>
      <c r="D510" s="110"/>
      <c r="E510" s="111"/>
    </row>
    <row r="511">
      <c r="B511" s="109"/>
      <c r="C511" s="109"/>
      <c r="D511" s="110"/>
      <c r="E511" s="111"/>
    </row>
    <row r="512">
      <c r="B512" s="109"/>
      <c r="C512" s="109"/>
      <c r="D512" s="110"/>
      <c r="E512" s="111"/>
    </row>
    <row r="513">
      <c r="B513" s="109"/>
      <c r="C513" s="109"/>
      <c r="D513" s="110"/>
      <c r="E513" s="111"/>
    </row>
    <row r="514">
      <c r="B514" s="109"/>
      <c r="C514" s="109"/>
      <c r="D514" s="110"/>
      <c r="E514" s="111"/>
    </row>
    <row r="515">
      <c r="B515" s="109"/>
      <c r="C515" s="109"/>
      <c r="D515" s="110"/>
      <c r="E515" s="111"/>
    </row>
    <row r="516">
      <c r="B516" s="109"/>
      <c r="C516" s="109"/>
      <c r="D516" s="110"/>
      <c r="E516" s="111"/>
    </row>
    <row r="517">
      <c r="B517" s="109"/>
      <c r="C517" s="109"/>
      <c r="D517" s="110"/>
      <c r="E517" s="111"/>
    </row>
    <row r="518">
      <c r="B518" s="109"/>
      <c r="C518" s="109"/>
      <c r="D518" s="110"/>
      <c r="E518" s="111"/>
    </row>
    <row r="519">
      <c r="B519" s="109"/>
      <c r="C519" s="109"/>
      <c r="D519" s="110"/>
      <c r="E519" s="111"/>
    </row>
    <row r="520">
      <c r="B520" s="109"/>
      <c r="C520" s="109"/>
      <c r="D520" s="110"/>
      <c r="E520" s="111"/>
    </row>
    <row r="521">
      <c r="B521" s="109"/>
      <c r="C521" s="109"/>
      <c r="D521" s="110"/>
      <c r="E521" s="111"/>
    </row>
    <row r="522">
      <c r="B522" s="109"/>
      <c r="C522" s="109"/>
      <c r="D522" s="110"/>
      <c r="E522" s="111"/>
    </row>
    <row r="523">
      <c r="B523" s="109"/>
      <c r="C523" s="109"/>
      <c r="D523" s="110"/>
      <c r="E523" s="111"/>
    </row>
    <row r="524">
      <c r="B524" s="109"/>
      <c r="C524" s="109"/>
      <c r="D524" s="110"/>
      <c r="E524" s="111"/>
    </row>
    <row r="525">
      <c r="B525" s="109"/>
      <c r="C525" s="109"/>
      <c r="D525" s="110"/>
      <c r="E525" s="111"/>
    </row>
    <row r="526">
      <c r="B526" s="109"/>
      <c r="C526" s="109"/>
      <c r="D526" s="110"/>
      <c r="E526" s="111"/>
    </row>
    <row r="527">
      <c r="B527" s="109"/>
      <c r="C527" s="109"/>
      <c r="D527" s="110"/>
      <c r="E527" s="111"/>
    </row>
    <row r="528">
      <c r="B528" s="109"/>
      <c r="C528" s="109"/>
      <c r="D528" s="110"/>
      <c r="E528" s="111"/>
    </row>
    <row r="529">
      <c r="B529" s="109"/>
      <c r="C529" s="109"/>
      <c r="D529" s="110"/>
      <c r="E529" s="111"/>
    </row>
    <row r="530">
      <c r="B530" s="109"/>
      <c r="C530" s="109"/>
      <c r="D530" s="110"/>
      <c r="E530" s="111"/>
    </row>
    <row r="531">
      <c r="B531" s="109"/>
      <c r="C531" s="109"/>
      <c r="D531" s="110"/>
      <c r="E531" s="111"/>
    </row>
    <row r="532">
      <c r="B532" s="109"/>
      <c r="C532" s="109"/>
      <c r="D532" s="110"/>
      <c r="E532" s="111"/>
    </row>
    <row r="533">
      <c r="B533" s="109"/>
      <c r="C533" s="109"/>
      <c r="D533" s="110"/>
      <c r="E533" s="111"/>
    </row>
    <row r="534">
      <c r="B534" s="109"/>
      <c r="C534" s="109"/>
      <c r="D534" s="110"/>
      <c r="E534" s="111"/>
    </row>
    <row r="535">
      <c r="B535" s="109"/>
      <c r="C535" s="109"/>
      <c r="D535" s="110"/>
      <c r="E535" s="111"/>
    </row>
    <row r="536">
      <c r="B536" s="109"/>
      <c r="C536" s="109"/>
      <c r="D536" s="110"/>
      <c r="E536" s="111"/>
    </row>
    <row r="537">
      <c r="B537" s="109"/>
      <c r="C537" s="109"/>
      <c r="D537" s="110"/>
      <c r="E537" s="111"/>
    </row>
    <row r="538">
      <c r="B538" s="109"/>
      <c r="C538" s="109"/>
      <c r="D538" s="110"/>
      <c r="E538" s="111"/>
    </row>
    <row r="539">
      <c r="B539" s="109"/>
      <c r="C539" s="109"/>
      <c r="D539" s="110"/>
      <c r="E539" s="111"/>
    </row>
    <row r="540">
      <c r="B540" s="109"/>
      <c r="C540" s="109"/>
      <c r="D540" s="110"/>
      <c r="E540" s="111"/>
    </row>
    <row r="541">
      <c r="B541" s="109"/>
      <c r="C541" s="109"/>
      <c r="D541" s="110"/>
      <c r="E541" s="111"/>
    </row>
    <row r="542">
      <c r="B542" s="109"/>
      <c r="C542" s="109"/>
      <c r="D542" s="110"/>
      <c r="E542" s="111"/>
    </row>
    <row r="543">
      <c r="B543" s="109"/>
      <c r="C543" s="109"/>
      <c r="D543" s="110"/>
      <c r="E543" s="111"/>
    </row>
    <row r="544">
      <c r="B544" s="109"/>
      <c r="C544" s="109"/>
      <c r="D544" s="110"/>
      <c r="E544" s="111"/>
    </row>
    <row r="545">
      <c r="B545" s="109"/>
      <c r="C545" s="109"/>
      <c r="D545" s="110"/>
      <c r="E545" s="111"/>
    </row>
    <row r="546">
      <c r="B546" s="109"/>
      <c r="C546" s="109"/>
      <c r="D546" s="110"/>
      <c r="E546" s="111"/>
    </row>
    <row r="547">
      <c r="B547" s="109"/>
      <c r="C547" s="109"/>
      <c r="D547" s="110"/>
      <c r="E547" s="111"/>
    </row>
    <row r="548">
      <c r="B548" s="109"/>
      <c r="C548" s="109"/>
      <c r="D548" s="110"/>
      <c r="E548" s="111"/>
    </row>
    <row r="549">
      <c r="B549" s="109"/>
      <c r="C549" s="109"/>
      <c r="D549" s="110"/>
      <c r="E549" s="111"/>
    </row>
    <row r="550">
      <c r="B550" s="109"/>
      <c r="C550" s="109"/>
      <c r="D550" s="110"/>
      <c r="E550" s="111"/>
    </row>
    <row r="551">
      <c r="B551" s="109"/>
      <c r="C551" s="109"/>
      <c r="D551" s="110"/>
      <c r="E551" s="111"/>
    </row>
    <row r="552">
      <c r="B552" s="109"/>
      <c r="C552" s="109"/>
      <c r="D552" s="110"/>
      <c r="E552" s="111"/>
    </row>
    <row r="553">
      <c r="B553" s="109"/>
      <c r="C553" s="109"/>
      <c r="D553" s="110"/>
      <c r="E553" s="111"/>
    </row>
    <row r="554">
      <c r="B554" s="109"/>
      <c r="C554" s="109"/>
      <c r="D554" s="110"/>
      <c r="E554" s="111"/>
    </row>
    <row r="555">
      <c r="B555" s="109"/>
      <c r="C555" s="109"/>
      <c r="D555" s="110"/>
      <c r="E555" s="111"/>
    </row>
    <row r="556">
      <c r="B556" s="109"/>
      <c r="C556" s="109"/>
      <c r="D556" s="110"/>
      <c r="E556" s="111"/>
    </row>
    <row r="557">
      <c r="B557" s="109"/>
      <c r="C557" s="109"/>
      <c r="D557" s="110"/>
      <c r="E557" s="111"/>
    </row>
    <row r="558">
      <c r="B558" s="109"/>
      <c r="C558" s="109"/>
      <c r="D558" s="110"/>
      <c r="E558" s="111"/>
    </row>
    <row r="559">
      <c r="B559" s="109"/>
      <c r="C559" s="109"/>
      <c r="D559" s="110"/>
      <c r="E559" s="111"/>
    </row>
    <row r="560">
      <c r="B560" s="109"/>
      <c r="C560" s="109"/>
      <c r="D560" s="110"/>
      <c r="E560" s="111"/>
    </row>
    <row r="561">
      <c r="B561" s="109"/>
      <c r="C561" s="109"/>
      <c r="D561" s="110"/>
      <c r="E561" s="111"/>
    </row>
    <row r="562">
      <c r="B562" s="109"/>
      <c r="C562" s="109"/>
      <c r="D562" s="110"/>
      <c r="E562" s="111"/>
    </row>
    <row r="563">
      <c r="B563" s="109"/>
      <c r="C563" s="109"/>
      <c r="D563" s="110"/>
      <c r="E563" s="111"/>
    </row>
    <row r="564">
      <c r="B564" s="109"/>
      <c r="C564" s="109"/>
      <c r="D564" s="110"/>
      <c r="E564" s="111"/>
    </row>
    <row r="565">
      <c r="B565" s="109"/>
      <c r="C565" s="109"/>
      <c r="D565" s="110"/>
      <c r="E565" s="111"/>
    </row>
    <row r="566">
      <c r="B566" s="109"/>
      <c r="C566" s="109"/>
      <c r="D566" s="110"/>
      <c r="E566" s="111"/>
    </row>
    <row r="567">
      <c r="B567" s="109"/>
      <c r="C567" s="109"/>
      <c r="D567" s="110"/>
      <c r="E567" s="111"/>
    </row>
    <row r="568">
      <c r="B568" s="109"/>
      <c r="C568" s="109"/>
      <c r="D568" s="110"/>
      <c r="E568" s="111"/>
    </row>
    <row r="569">
      <c r="B569" s="109"/>
      <c r="C569" s="109"/>
      <c r="D569" s="110"/>
      <c r="E569" s="111"/>
    </row>
    <row r="570">
      <c r="B570" s="109"/>
      <c r="C570" s="109"/>
      <c r="D570" s="110"/>
      <c r="E570" s="111"/>
    </row>
    <row r="571">
      <c r="B571" s="109"/>
      <c r="C571" s="109"/>
      <c r="D571" s="110"/>
      <c r="E571" s="111"/>
    </row>
    <row r="572">
      <c r="B572" s="109"/>
      <c r="C572" s="109"/>
      <c r="D572" s="110"/>
      <c r="E572" s="111"/>
    </row>
    <row r="573">
      <c r="B573" s="109"/>
      <c r="C573" s="109"/>
      <c r="D573" s="110"/>
      <c r="E573" s="111"/>
    </row>
    <row r="574">
      <c r="B574" s="109"/>
      <c r="C574" s="109"/>
      <c r="D574" s="110"/>
      <c r="E574" s="111"/>
    </row>
    <row r="575">
      <c r="B575" s="109"/>
      <c r="C575" s="109"/>
      <c r="D575" s="110"/>
      <c r="E575" s="111"/>
    </row>
    <row r="576">
      <c r="B576" s="109"/>
      <c r="C576" s="109"/>
      <c r="D576" s="110"/>
      <c r="E576" s="111"/>
    </row>
    <row r="577">
      <c r="B577" s="109"/>
      <c r="C577" s="109"/>
      <c r="D577" s="110"/>
      <c r="E577" s="111"/>
    </row>
    <row r="578">
      <c r="B578" s="109"/>
      <c r="C578" s="109"/>
      <c r="D578" s="110"/>
      <c r="E578" s="111"/>
    </row>
    <row r="579">
      <c r="B579" s="109"/>
      <c r="C579" s="109"/>
      <c r="D579" s="110"/>
      <c r="E579" s="111"/>
    </row>
    <row r="580">
      <c r="B580" s="109"/>
      <c r="C580" s="109"/>
      <c r="D580" s="110"/>
      <c r="E580" s="111"/>
    </row>
    <row r="581">
      <c r="B581" s="109"/>
      <c r="C581" s="109"/>
      <c r="D581" s="110"/>
      <c r="E581" s="111"/>
    </row>
    <row r="582">
      <c r="B582" s="109"/>
      <c r="C582" s="109"/>
      <c r="D582" s="110"/>
      <c r="E582" s="111"/>
    </row>
    <row r="583">
      <c r="B583" s="109"/>
      <c r="C583" s="109"/>
      <c r="D583" s="110"/>
      <c r="E583" s="111"/>
    </row>
    <row r="584">
      <c r="B584" s="109"/>
      <c r="C584" s="109"/>
      <c r="D584" s="110"/>
      <c r="E584" s="111"/>
    </row>
    <row r="585">
      <c r="B585" s="109"/>
      <c r="C585" s="109"/>
      <c r="D585" s="110"/>
      <c r="E585" s="111"/>
    </row>
    <row r="586">
      <c r="B586" s="109"/>
      <c r="C586" s="109"/>
      <c r="D586" s="110"/>
      <c r="E586" s="111"/>
    </row>
    <row r="587">
      <c r="B587" s="109"/>
      <c r="C587" s="109"/>
      <c r="D587" s="110"/>
      <c r="E587" s="111"/>
    </row>
    <row r="588">
      <c r="B588" s="109"/>
      <c r="C588" s="109"/>
      <c r="D588" s="110"/>
      <c r="E588" s="111"/>
    </row>
    <row r="589">
      <c r="B589" s="109"/>
      <c r="C589" s="109"/>
      <c r="D589" s="110"/>
      <c r="E589" s="111"/>
    </row>
    <row r="590">
      <c r="B590" s="109"/>
      <c r="C590" s="109"/>
      <c r="D590" s="110"/>
      <c r="E590" s="111"/>
    </row>
    <row r="591">
      <c r="B591" s="109"/>
      <c r="C591" s="109"/>
      <c r="D591" s="110"/>
      <c r="E591" s="111"/>
    </row>
    <row r="592">
      <c r="B592" s="109"/>
      <c r="C592" s="109"/>
      <c r="D592" s="110"/>
      <c r="E592" s="111"/>
    </row>
    <row r="593">
      <c r="B593" s="109"/>
      <c r="C593" s="109"/>
      <c r="D593" s="110"/>
      <c r="E593" s="111"/>
    </row>
    <row r="594">
      <c r="B594" s="109"/>
      <c r="C594" s="109"/>
      <c r="D594" s="110"/>
      <c r="E594" s="111"/>
    </row>
    <row r="595">
      <c r="B595" s="109"/>
      <c r="C595" s="109"/>
      <c r="D595" s="110"/>
      <c r="E595" s="111"/>
    </row>
    <row r="596">
      <c r="B596" s="109"/>
      <c r="C596" s="109"/>
      <c r="D596" s="110"/>
      <c r="E596" s="111"/>
    </row>
    <row r="597">
      <c r="B597" s="109"/>
      <c r="C597" s="109"/>
      <c r="D597" s="110"/>
      <c r="E597" s="111"/>
    </row>
    <row r="598">
      <c r="B598" s="109"/>
      <c r="C598" s="109"/>
      <c r="D598" s="110"/>
      <c r="E598" s="111"/>
    </row>
    <row r="599">
      <c r="B599" s="109"/>
      <c r="C599" s="109"/>
      <c r="D599" s="110"/>
      <c r="E599" s="111"/>
    </row>
    <row r="600">
      <c r="B600" s="109"/>
      <c r="C600" s="109"/>
      <c r="D600" s="110"/>
      <c r="E600" s="111"/>
    </row>
    <row r="601">
      <c r="B601" s="109"/>
      <c r="C601" s="109"/>
      <c r="D601" s="110"/>
      <c r="E601" s="111"/>
    </row>
    <row r="602">
      <c r="B602" s="109"/>
      <c r="C602" s="109"/>
      <c r="D602" s="110"/>
      <c r="E602" s="111"/>
    </row>
    <row r="603">
      <c r="B603" s="109"/>
      <c r="C603" s="109"/>
      <c r="D603" s="110"/>
      <c r="E603" s="111"/>
    </row>
    <row r="604">
      <c r="B604" s="109"/>
      <c r="C604" s="109"/>
      <c r="D604" s="110"/>
      <c r="E604" s="111"/>
    </row>
    <row r="605">
      <c r="B605" s="109"/>
      <c r="C605" s="109"/>
      <c r="D605" s="110"/>
      <c r="E605" s="111"/>
    </row>
    <row r="606">
      <c r="B606" s="109"/>
      <c r="C606" s="109"/>
      <c r="D606" s="110"/>
      <c r="E606" s="111"/>
    </row>
    <row r="607">
      <c r="B607" s="109"/>
      <c r="C607" s="109"/>
      <c r="D607" s="110"/>
      <c r="E607" s="111"/>
    </row>
    <row r="608">
      <c r="B608" s="109"/>
      <c r="C608" s="109"/>
      <c r="D608" s="110"/>
      <c r="E608" s="111"/>
    </row>
    <row r="609">
      <c r="B609" s="109"/>
      <c r="C609" s="109"/>
      <c r="D609" s="110"/>
      <c r="E609" s="111"/>
    </row>
    <row r="610">
      <c r="B610" s="109"/>
      <c r="C610" s="109"/>
      <c r="D610" s="110"/>
      <c r="E610" s="111"/>
    </row>
    <row r="611">
      <c r="B611" s="109"/>
      <c r="C611" s="109"/>
      <c r="D611" s="110"/>
      <c r="E611" s="111"/>
    </row>
    <row r="612">
      <c r="B612" s="109"/>
      <c r="C612" s="109"/>
      <c r="D612" s="110"/>
      <c r="E612" s="111"/>
    </row>
    <row r="613">
      <c r="B613" s="109"/>
      <c r="C613" s="109"/>
      <c r="D613" s="110"/>
      <c r="E613" s="111"/>
    </row>
    <row r="614">
      <c r="B614" s="109"/>
      <c r="C614" s="109"/>
      <c r="D614" s="110"/>
      <c r="E614" s="111"/>
    </row>
    <row r="615">
      <c r="B615" s="109"/>
      <c r="C615" s="109"/>
      <c r="D615" s="110"/>
      <c r="E615" s="111"/>
    </row>
    <row r="616">
      <c r="B616" s="109"/>
      <c r="C616" s="109"/>
      <c r="D616" s="110"/>
      <c r="E616" s="111"/>
    </row>
    <row r="617">
      <c r="B617" s="109"/>
      <c r="C617" s="109"/>
      <c r="D617" s="110"/>
      <c r="E617" s="111"/>
    </row>
    <row r="618">
      <c r="B618" s="109"/>
      <c r="C618" s="109"/>
      <c r="D618" s="110"/>
      <c r="E618" s="111"/>
    </row>
    <row r="619">
      <c r="B619" s="109"/>
      <c r="C619" s="109"/>
      <c r="D619" s="110"/>
      <c r="E619" s="111"/>
    </row>
    <row r="620">
      <c r="B620" s="109"/>
      <c r="C620" s="109"/>
      <c r="D620" s="110"/>
      <c r="E620" s="111"/>
    </row>
    <row r="621">
      <c r="B621" s="109"/>
      <c r="C621" s="109"/>
      <c r="D621" s="110"/>
      <c r="E621" s="111"/>
    </row>
    <row r="622">
      <c r="B622" s="109"/>
      <c r="C622" s="109"/>
      <c r="D622" s="110"/>
      <c r="E622" s="111"/>
    </row>
    <row r="623">
      <c r="B623" s="109"/>
      <c r="C623" s="109"/>
      <c r="D623" s="110"/>
      <c r="E623" s="111"/>
    </row>
    <row r="624">
      <c r="B624" s="109"/>
      <c r="C624" s="109"/>
      <c r="D624" s="110"/>
      <c r="E624" s="111"/>
    </row>
    <row r="625">
      <c r="B625" s="109"/>
      <c r="C625" s="109"/>
      <c r="D625" s="110"/>
      <c r="E625" s="111"/>
    </row>
    <row r="626">
      <c r="B626" s="109"/>
      <c r="C626" s="109"/>
      <c r="D626" s="110"/>
      <c r="E626" s="111"/>
    </row>
    <row r="627">
      <c r="B627" s="109"/>
      <c r="C627" s="109"/>
      <c r="D627" s="110"/>
      <c r="E627" s="111"/>
    </row>
    <row r="628">
      <c r="B628" s="109"/>
      <c r="C628" s="109"/>
      <c r="D628" s="110"/>
      <c r="E628" s="111"/>
    </row>
    <row r="629">
      <c r="B629" s="109"/>
      <c r="C629" s="109"/>
      <c r="D629" s="110"/>
      <c r="E629" s="111"/>
    </row>
    <row r="630">
      <c r="B630" s="109"/>
      <c r="C630" s="109"/>
      <c r="D630" s="110"/>
      <c r="E630" s="111"/>
    </row>
    <row r="631">
      <c r="B631" s="109"/>
      <c r="C631" s="109"/>
      <c r="D631" s="110"/>
      <c r="E631" s="111"/>
    </row>
    <row r="632">
      <c r="B632" s="109"/>
      <c r="C632" s="109"/>
      <c r="D632" s="110"/>
      <c r="E632" s="111"/>
    </row>
    <row r="633">
      <c r="B633" s="109"/>
      <c r="C633" s="109"/>
      <c r="D633" s="110"/>
      <c r="E633" s="111"/>
    </row>
    <row r="634">
      <c r="B634" s="109"/>
      <c r="C634" s="109"/>
      <c r="D634" s="110"/>
      <c r="E634" s="111"/>
    </row>
    <row r="635">
      <c r="B635" s="109"/>
      <c r="C635" s="109"/>
      <c r="D635" s="110"/>
      <c r="E635" s="111"/>
    </row>
    <row r="636">
      <c r="B636" s="109"/>
      <c r="C636" s="109"/>
      <c r="D636" s="110"/>
      <c r="E636" s="111"/>
    </row>
    <row r="637">
      <c r="B637" s="109"/>
      <c r="C637" s="109"/>
      <c r="D637" s="110"/>
      <c r="E637" s="111"/>
    </row>
    <row r="638">
      <c r="B638" s="109"/>
      <c r="C638" s="109"/>
      <c r="D638" s="110"/>
      <c r="E638" s="111"/>
    </row>
    <row r="639">
      <c r="B639" s="109"/>
      <c r="C639" s="109"/>
      <c r="D639" s="110"/>
      <c r="E639" s="111"/>
    </row>
    <row r="640">
      <c r="B640" s="109"/>
      <c r="C640" s="109"/>
      <c r="D640" s="110"/>
      <c r="E640" s="111"/>
    </row>
    <row r="641">
      <c r="B641" s="109"/>
      <c r="C641" s="109"/>
      <c r="D641" s="110"/>
      <c r="E641" s="111"/>
    </row>
    <row r="642">
      <c r="B642" s="109"/>
      <c r="C642" s="109"/>
      <c r="D642" s="110"/>
      <c r="E642" s="111"/>
    </row>
    <row r="643">
      <c r="B643" s="109"/>
      <c r="C643" s="109"/>
      <c r="D643" s="110"/>
      <c r="E643" s="111"/>
    </row>
    <row r="644">
      <c r="B644" s="109"/>
      <c r="C644" s="109"/>
      <c r="D644" s="110"/>
      <c r="E644" s="111"/>
    </row>
    <row r="645">
      <c r="B645" s="109"/>
      <c r="C645" s="109"/>
      <c r="D645" s="110"/>
      <c r="E645" s="111"/>
    </row>
    <row r="646">
      <c r="B646" s="109"/>
      <c r="C646" s="109"/>
      <c r="D646" s="110"/>
      <c r="E646" s="111"/>
    </row>
    <row r="647">
      <c r="B647" s="109"/>
      <c r="C647" s="109"/>
      <c r="D647" s="110"/>
      <c r="E647" s="111"/>
    </row>
    <row r="648">
      <c r="B648" s="109"/>
      <c r="C648" s="109"/>
      <c r="D648" s="110"/>
      <c r="E648" s="111"/>
    </row>
    <row r="649">
      <c r="B649" s="109"/>
      <c r="C649" s="109"/>
      <c r="D649" s="110"/>
      <c r="E649" s="111"/>
    </row>
    <row r="650">
      <c r="B650" s="109"/>
      <c r="C650" s="109"/>
      <c r="D650" s="110"/>
      <c r="E650" s="111"/>
    </row>
    <row r="651">
      <c r="B651" s="109"/>
      <c r="C651" s="109"/>
      <c r="D651" s="110"/>
      <c r="E651" s="111"/>
    </row>
    <row r="652">
      <c r="B652" s="109"/>
      <c r="C652" s="109"/>
      <c r="D652" s="110"/>
      <c r="E652" s="111"/>
    </row>
    <row r="653">
      <c r="B653" s="109"/>
      <c r="C653" s="109"/>
      <c r="D653" s="110"/>
      <c r="E653" s="111"/>
    </row>
    <row r="654">
      <c r="B654" s="109"/>
      <c r="C654" s="109"/>
      <c r="D654" s="110"/>
      <c r="E654" s="111"/>
    </row>
    <row r="655">
      <c r="B655" s="109"/>
      <c r="C655" s="109"/>
      <c r="D655" s="110"/>
      <c r="E655" s="111"/>
    </row>
    <row r="656">
      <c r="B656" s="109"/>
      <c r="C656" s="109"/>
      <c r="D656" s="110"/>
      <c r="E656" s="111"/>
    </row>
    <row r="657">
      <c r="B657" s="109"/>
      <c r="C657" s="109"/>
      <c r="D657" s="110"/>
      <c r="E657" s="111"/>
    </row>
    <row r="658">
      <c r="B658" s="109"/>
      <c r="C658" s="109"/>
      <c r="D658" s="110"/>
      <c r="E658" s="111"/>
    </row>
    <row r="659">
      <c r="B659" s="109"/>
      <c r="C659" s="109"/>
      <c r="D659" s="110"/>
      <c r="E659" s="111"/>
    </row>
    <row r="660">
      <c r="B660" s="109"/>
      <c r="C660" s="109"/>
      <c r="D660" s="110"/>
      <c r="E660" s="111"/>
    </row>
    <row r="661">
      <c r="B661" s="109"/>
      <c r="C661" s="109"/>
      <c r="D661" s="110"/>
      <c r="E661" s="111"/>
    </row>
    <row r="662">
      <c r="B662" s="109"/>
      <c r="C662" s="109"/>
      <c r="D662" s="110"/>
      <c r="E662" s="111"/>
    </row>
    <row r="663">
      <c r="B663" s="109"/>
      <c r="C663" s="109"/>
      <c r="D663" s="110"/>
      <c r="E663" s="111"/>
    </row>
    <row r="664">
      <c r="B664" s="109"/>
      <c r="C664" s="109"/>
      <c r="D664" s="110"/>
      <c r="E664" s="111"/>
    </row>
    <row r="665">
      <c r="B665" s="109"/>
      <c r="C665" s="109"/>
      <c r="D665" s="110"/>
      <c r="E665" s="111"/>
    </row>
    <row r="666">
      <c r="B666" s="109"/>
      <c r="C666" s="109"/>
      <c r="D666" s="110"/>
      <c r="E666" s="111"/>
    </row>
    <row r="667">
      <c r="B667" s="109"/>
      <c r="C667" s="109"/>
      <c r="D667" s="110"/>
      <c r="E667" s="111"/>
    </row>
    <row r="668">
      <c r="B668" s="109"/>
      <c r="C668" s="109"/>
      <c r="D668" s="110"/>
      <c r="E668" s="111"/>
    </row>
    <row r="669">
      <c r="B669" s="109"/>
      <c r="C669" s="109"/>
      <c r="D669" s="110"/>
      <c r="E669" s="111"/>
    </row>
    <row r="670">
      <c r="B670" s="109"/>
      <c r="C670" s="109"/>
      <c r="D670" s="110"/>
      <c r="E670" s="111"/>
    </row>
    <row r="671">
      <c r="B671" s="109"/>
      <c r="C671" s="109"/>
      <c r="D671" s="110"/>
      <c r="E671" s="111"/>
    </row>
    <row r="672">
      <c r="B672" s="109"/>
      <c r="C672" s="109"/>
      <c r="D672" s="110"/>
      <c r="E672" s="111"/>
    </row>
    <row r="673">
      <c r="B673" s="109"/>
      <c r="C673" s="109"/>
      <c r="D673" s="110"/>
      <c r="E673" s="111"/>
    </row>
    <row r="674">
      <c r="B674" s="109"/>
      <c r="C674" s="109"/>
      <c r="D674" s="110"/>
      <c r="E674" s="111"/>
    </row>
    <row r="675">
      <c r="B675" s="109"/>
      <c r="C675" s="109"/>
      <c r="D675" s="110"/>
      <c r="E675" s="111"/>
    </row>
    <row r="676">
      <c r="B676" s="109"/>
      <c r="C676" s="109"/>
      <c r="D676" s="110"/>
      <c r="E676" s="111"/>
    </row>
    <row r="677">
      <c r="B677" s="109"/>
      <c r="C677" s="109"/>
      <c r="D677" s="110"/>
      <c r="E677" s="111"/>
    </row>
    <row r="678">
      <c r="B678" s="109"/>
      <c r="C678" s="109"/>
      <c r="D678" s="110"/>
      <c r="E678" s="111"/>
    </row>
    <row r="679">
      <c r="B679" s="109"/>
      <c r="C679" s="109"/>
      <c r="D679" s="110"/>
      <c r="E679" s="111"/>
    </row>
    <row r="680">
      <c r="B680" s="109"/>
      <c r="C680" s="109"/>
      <c r="D680" s="110"/>
      <c r="E680" s="111"/>
    </row>
    <row r="681">
      <c r="B681" s="109"/>
      <c r="C681" s="109"/>
      <c r="D681" s="110"/>
      <c r="E681" s="111"/>
    </row>
    <row r="682">
      <c r="B682" s="109"/>
      <c r="C682" s="109"/>
      <c r="D682" s="110"/>
      <c r="E682" s="111"/>
    </row>
    <row r="683">
      <c r="B683" s="109"/>
      <c r="C683" s="109"/>
      <c r="D683" s="110"/>
      <c r="E683" s="111"/>
    </row>
    <row r="684">
      <c r="B684" s="109"/>
      <c r="C684" s="109"/>
      <c r="D684" s="110"/>
      <c r="E684" s="111"/>
    </row>
    <row r="685">
      <c r="B685" s="109"/>
      <c r="C685" s="109"/>
      <c r="D685" s="110"/>
      <c r="E685" s="111"/>
    </row>
    <row r="686">
      <c r="B686" s="109"/>
      <c r="C686" s="109"/>
      <c r="D686" s="110"/>
      <c r="E686" s="111"/>
    </row>
    <row r="687">
      <c r="B687" s="109"/>
      <c r="C687" s="109"/>
      <c r="D687" s="110"/>
      <c r="E687" s="111"/>
    </row>
    <row r="688">
      <c r="B688" s="109"/>
      <c r="C688" s="109"/>
      <c r="D688" s="110"/>
      <c r="E688" s="111"/>
    </row>
    <row r="689">
      <c r="B689" s="109"/>
      <c r="C689" s="109"/>
      <c r="D689" s="110"/>
      <c r="E689" s="111"/>
    </row>
    <row r="690">
      <c r="B690" s="109"/>
      <c r="C690" s="109"/>
      <c r="D690" s="110"/>
      <c r="E690" s="111"/>
    </row>
    <row r="691">
      <c r="B691" s="109"/>
      <c r="C691" s="109"/>
      <c r="D691" s="110"/>
      <c r="E691" s="111"/>
    </row>
    <row r="692">
      <c r="B692" s="109"/>
      <c r="C692" s="109"/>
      <c r="D692" s="110"/>
      <c r="E692" s="111"/>
    </row>
    <row r="693">
      <c r="B693" s="109"/>
      <c r="C693" s="109"/>
      <c r="D693" s="110"/>
      <c r="E693" s="111"/>
    </row>
    <row r="694">
      <c r="B694" s="109"/>
      <c r="C694" s="109"/>
      <c r="D694" s="110"/>
      <c r="E694" s="111"/>
    </row>
    <row r="695">
      <c r="B695" s="109"/>
      <c r="C695" s="109"/>
      <c r="D695" s="110"/>
      <c r="E695" s="111"/>
    </row>
    <row r="696">
      <c r="B696" s="109"/>
      <c r="C696" s="109"/>
      <c r="D696" s="110"/>
      <c r="E696" s="111"/>
    </row>
    <row r="697">
      <c r="B697" s="109"/>
      <c r="C697" s="109"/>
      <c r="D697" s="110"/>
      <c r="E697" s="111"/>
    </row>
    <row r="698">
      <c r="B698" s="109"/>
      <c r="C698" s="109"/>
      <c r="D698" s="110"/>
      <c r="E698" s="111"/>
    </row>
    <row r="699">
      <c r="B699" s="109"/>
      <c r="C699" s="109"/>
      <c r="D699" s="110"/>
      <c r="E699" s="111"/>
    </row>
    <row r="700">
      <c r="B700" s="109"/>
      <c r="C700" s="109"/>
      <c r="D700" s="110"/>
      <c r="E700" s="111"/>
    </row>
    <row r="701">
      <c r="B701" s="109"/>
      <c r="C701" s="109"/>
      <c r="D701" s="110"/>
      <c r="E701" s="111"/>
    </row>
    <row r="702">
      <c r="B702" s="109"/>
      <c r="C702" s="109"/>
      <c r="D702" s="110"/>
      <c r="E702" s="111"/>
    </row>
    <row r="703">
      <c r="B703" s="109"/>
      <c r="C703" s="109"/>
      <c r="D703" s="110"/>
      <c r="E703" s="111"/>
    </row>
    <row r="704">
      <c r="B704" s="109"/>
      <c r="C704" s="109"/>
      <c r="D704" s="110"/>
      <c r="E704" s="111"/>
    </row>
    <row r="705">
      <c r="B705" s="109"/>
      <c r="C705" s="109"/>
      <c r="D705" s="110"/>
      <c r="E705" s="111"/>
    </row>
    <row r="706">
      <c r="B706" s="109"/>
      <c r="C706" s="109"/>
      <c r="D706" s="110"/>
      <c r="E706" s="111"/>
    </row>
    <row r="707">
      <c r="B707" s="109"/>
      <c r="C707" s="109"/>
      <c r="D707" s="110"/>
      <c r="E707" s="111"/>
    </row>
    <row r="708">
      <c r="B708" s="109"/>
      <c r="C708" s="109"/>
      <c r="D708" s="110"/>
      <c r="E708" s="111"/>
    </row>
    <row r="709">
      <c r="B709" s="109"/>
      <c r="C709" s="109"/>
      <c r="D709" s="110"/>
      <c r="E709" s="111"/>
    </row>
    <row r="710">
      <c r="B710" s="109"/>
      <c r="C710" s="109"/>
      <c r="D710" s="110"/>
      <c r="E710" s="111"/>
    </row>
    <row r="711">
      <c r="B711" s="109"/>
      <c r="C711" s="109"/>
      <c r="D711" s="110"/>
      <c r="E711" s="111"/>
    </row>
    <row r="712">
      <c r="B712" s="109"/>
      <c r="C712" s="109"/>
      <c r="D712" s="110"/>
      <c r="E712" s="111"/>
    </row>
    <row r="713">
      <c r="B713" s="109"/>
      <c r="C713" s="109"/>
      <c r="D713" s="110"/>
      <c r="E713" s="111"/>
    </row>
    <row r="714">
      <c r="B714" s="109"/>
      <c r="C714" s="109"/>
      <c r="D714" s="110"/>
      <c r="E714" s="111"/>
    </row>
    <row r="715">
      <c r="B715" s="109"/>
      <c r="C715" s="109"/>
      <c r="D715" s="110"/>
      <c r="E715" s="111"/>
    </row>
    <row r="716">
      <c r="B716" s="109"/>
      <c r="C716" s="109"/>
      <c r="D716" s="110"/>
      <c r="E716" s="111"/>
    </row>
    <row r="717">
      <c r="B717" s="109"/>
      <c r="C717" s="109"/>
      <c r="D717" s="110"/>
      <c r="E717" s="111"/>
    </row>
    <row r="718">
      <c r="B718" s="109"/>
      <c r="C718" s="109"/>
      <c r="D718" s="110"/>
      <c r="E718" s="111"/>
    </row>
    <row r="719">
      <c r="B719" s="109"/>
      <c r="C719" s="109"/>
      <c r="D719" s="110"/>
      <c r="E719" s="111"/>
    </row>
    <row r="720">
      <c r="B720" s="109"/>
      <c r="C720" s="109"/>
      <c r="D720" s="110"/>
      <c r="E720" s="111"/>
    </row>
    <row r="721">
      <c r="B721" s="109"/>
      <c r="C721" s="109"/>
      <c r="D721" s="110"/>
      <c r="E721" s="111"/>
    </row>
    <row r="722">
      <c r="B722" s="109"/>
      <c r="C722" s="109"/>
      <c r="D722" s="110"/>
      <c r="E722" s="111"/>
    </row>
    <row r="723">
      <c r="B723" s="109"/>
      <c r="C723" s="109"/>
      <c r="D723" s="110"/>
      <c r="E723" s="111"/>
    </row>
    <row r="724">
      <c r="B724" s="109"/>
      <c r="C724" s="109"/>
      <c r="D724" s="110"/>
      <c r="E724" s="111"/>
    </row>
    <row r="725">
      <c r="B725" s="109"/>
      <c r="C725" s="109"/>
      <c r="D725" s="110"/>
      <c r="E725" s="111"/>
    </row>
    <row r="726">
      <c r="B726" s="109"/>
      <c r="C726" s="109"/>
      <c r="D726" s="110"/>
      <c r="E726" s="111"/>
    </row>
    <row r="727">
      <c r="B727" s="109"/>
      <c r="C727" s="109"/>
      <c r="D727" s="110"/>
      <c r="E727" s="111"/>
    </row>
    <row r="728">
      <c r="B728" s="109"/>
      <c r="C728" s="109"/>
      <c r="D728" s="110"/>
      <c r="E728" s="111"/>
    </row>
    <row r="729">
      <c r="B729" s="109"/>
      <c r="C729" s="109"/>
      <c r="D729" s="110"/>
      <c r="E729" s="111"/>
    </row>
    <row r="730">
      <c r="B730" s="109"/>
      <c r="C730" s="109"/>
      <c r="D730" s="110"/>
      <c r="E730" s="111"/>
    </row>
    <row r="731">
      <c r="B731" s="109"/>
      <c r="C731" s="109"/>
      <c r="D731" s="110"/>
      <c r="E731" s="111"/>
    </row>
    <row r="732">
      <c r="B732" s="109"/>
      <c r="C732" s="109"/>
      <c r="D732" s="110"/>
      <c r="E732" s="111"/>
    </row>
    <row r="733">
      <c r="B733" s="109"/>
      <c r="C733" s="109"/>
      <c r="D733" s="110"/>
      <c r="E733" s="111"/>
    </row>
    <row r="734">
      <c r="B734" s="109"/>
      <c r="C734" s="109"/>
      <c r="D734" s="110"/>
      <c r="E734" s="111"/>
    </row>
    <row r="735">
      <c r="B735" s="109"/>
      <c r="C735" s="109"/>
      <c r="D735" s="110"/>
      <c r="E735" s="111"/>
    </row>
    <row r="736">
      <c r="B736" s="109"/>
      <c r="C736" s="109"/>
      <c r="D736" s="110"/>
      <c r="E736" s="111"/>
    </row>
    <row r="737">
      <c r="B737" s="109"/>
      <c r="C737" s="109"/>
      <c r="D737" s="110"/>
      <c r="E737" s="111"/>
    </row>
    <row r="738">
      <c r="B738" s="109"/>
      <c r="C738" s="109"/>
      <c r="D738" s="110"/>
      <c r="E738" s="111"/>
    </row>
    <row r="739">
      <c r="B739" s="109"/>
      <c r="C739" s="109"/>
      <c r="D739" s="110"/>
      <c r="E739" s="111"/>
    </row>
    <row r="740">
      <c r="B740" s="109"/>
      <c r="C740" s="109"/>
      <c r="D740" s="110"/>
      <c r="E740" s="111"/>
    </row>
    <row r="741">
      <c r="B741" s="109"/>
      <c r="C741" s="109"/>
      <c r="D741" s="110"/>
      <c r="E741" s="111"/>
    </row>
    <row r="742">
      <c r="B742" s="109"/>
      <c r="C742" s="109"/>
      <c r="D742" s="110"/>
      <c r="E742" s="111"/>
    </row>
    <row r="743">
      <c r="B743" s="109"/>
      <c r="C743" s="109"/>
      <c r="D743" s="110"/>
      <c r="E743" s="111"/>
    </row>
    <row r="744">
      <c r="B744" s="109"/>
      <c r="C744" s="109"/>
      <c r="D744" s="110"/>
      <c r="E744" s="111"/>
    </row>
    <row r="745">
      <c r="B745" s="109"/>
      <c r="C745" s="109"/>
      <c r="D745" s="110"/>
      <c r="E745" s="111"/>
    </row>
    <row r="746">
      <c r="B746" s="109"/>
      <c r="C746" s="109"/>
      <c r="D746" s="110"/>
      <c r="E746" s="111"/>
    </row>
    <row r="747">
      <c r="B747" s="109"/>
      <c r="C747" s="109"/>
      <c r="D747" s="110"/>
      <c r="E747" s="111"/>
    </row>
    <row r="748">
      <c r="B748" s="109"/>
      <c r="C748" s="109"/>
      <c r="D748" s="110"/>
      <c r="E748" s="111"/>
    </row>
    <row r="749">
      <c r="B749" s="109"/>
      <c r="C749" s="109"/>
      <c r="D749" s="110"/>
      <c r="E749" s="111"/>
    </row>
    <row r="750">
      <c r="B750" s="109"/>
      <c r="C750" s="109"/>
      <c r="D750" s="110"/>
      <c r="E750" s="111"/>
    </row>
    <row r="751">
      <c r="B751" s="109"/>
      <c r="C751" s="109"/>
      <c r="D751" s="110"/>
      <c r="E751" s="111"/>
    </row>
    <row r="752">
      <c r="B752" s="109"/>
      <c r="C752" s="109"/>
      <c r="D752" s="110"/>
      <c r="E752" s="111"/>
    </row>
    <row r="753">
      <c r="B753" s="109"/>
      <c r="C753" s="109"/>
      <c r="D753" s="110"/>
      <c r="E753" s="111"/>
    </row>
    <row r="754">
      <c r="B754" s="109"/>
      <c r="C754" s="109"/>
      <c r="D754" s="110"/>
      <c r="E754" s="111"/>
    </row>
    <row r="755">
      <c r="B755" s="109"/>
      <c r="C755" s="109"/>
      <c r="D755" s="110"/>
      <c r="E755" s="111"/>
    </row>
    <row r="756">
      <c r="B756" s="109"/>
      <c r="C756" s="109"/>
      <c r="D756" s="110"/>
      <c r="E756" s="111"/>
    </row>
    <row r="757">
      <c r="B757" s="109"/>
      <c r="C757" s="109"/>
      <c r="D757" s="110"/>
      <c r="E757" s="111"/>
    </row>
    <row r="758">
      <c r="B758" s="109"/>
      <c r="C758" s="109"/>
      <c r="D758" s="110"/>
      <c r="E758" s="111"/>
    </row>
    <row r="759">
      <c r="B759" s="109"/>
      <c r="C759" s="109"/>
      <c r="D759" s="110"/>
      <c r="E759" s="111"/>
    </row>
    <row r="760">
      <c r="B760" s="109"/>
      <c r="C760" s="109"/>
      <c r="D760" s="110"/>
      <c r="E760" s="111"/>
    </row>
    <row r="761">
      <c r="B761" s="109"/>
      <c r="C761" s="109"/>
      <c r="D761" s="110"/>
      <c r="E761" s="111"/>
    </row>
    <row r="762">
      <c r="B762" s="109"/>
      <c r="C762" s="109"/>
      <c r="D762" s="110"/>
      <c r="E762" s="111"/>
    </row>
    <row r="763">
      <c r="B763" s="109"/>
      <c r="C763" s="109"/>
      <c r="D763" s="110"/>
      <c r="E763" s="111"/>
    </row>
    <row r="764">
      <c r="B764" s="109"/>
      <c r="C764" s="109"/>
      <c r="D764" s="110"/>
      <c r="E764" s="111"/>
    </row>
    <row r="765">
      <c r="B765" s="109"/>
      <c r="C765" s="109"/>
      <c r="D765" s="110"/>
      <c r="E765" s="111"/>
    </row>
    <row r="766">
      <c r="B766" s="109"/>
      <c r="C766" s="109"/>
      <c r="D766" s="110"/>
      <c r="E766" s="111"/>
    </row>
    <row r="767">
      <c r="B767" s="109"/>
      <c r="C767" s="109"/>
      <c r="D767" s="110"/>
      <c r="E767" s="111"/>
    </row>
    <row r="768">
      <c r="B768" s="109"/>
      <c r="C768" s="109"/>
      <c r="D768" s="110"/>
      <c r="E768" s="111"/>
    </row>
    <row r="769">
      <c r="B769" s="109"/>
      <c r="C769" s="109"/>
      <c r="D769" s="110"/>
      <c r="E769" s="111"/>
    </row>
    <row r="770">
      <c r="B770" s="109"/>
      <c r="C770" s="109"/>
      <c r="D770" s="110"/>
      <c r="E770" s="111"/>
    </row>
    <row r="771">
      <c r="B771" s="109"/>
      <c r="C771" s="109"/>
      <c r="D771" s="110"/>
      <c r="E771" s="111"/>
    </row>
    <row r="772">
      <c r="B772" s="109"/>
      <c r="C772" s="109"/>
      <c r="D772" s="110"/>
      <c r="E772" s="111"/>
    </row>
    <row r="773">
      <c r="B773" s="109"/>
      <c r="C773" s="109"/>
      <c r="D773" s="110"/>
      <c r="E773" s="111"/>
    </row>
    <row r="774">
      <c r="B774" s="109"/>
      <c r="C774" s="109"/>
      <c r="D774" s="110"/>
      <c r="E774" s="111"/>
    </row>
    <row r="775">
      <c r="B775" s="109"/>
      <c r="C775" s="109"/>
      <c r="D775" s="110"/>
      <c r="E775" s="111"/>
    </row>
    <row r="776">
      <c r="B776" s="109"/>
      <c r="C776" s="109"/>
      <c r="D776" s="110"/>
      <c r="E776" s="111"/>
    </row>
    <row r="777">
      <c r="B777" s="109"/>
      <c r="C777" s="109"/>
      <c r="D777" s="110"/>
      <c r="E777" s="111"/>
    </row>
    <row r="778">
      <c r="B778" s="109"/>
      <c r="C778" s="109"/>
      <c r="D778" s="110"/>
      <c r="E778" s="111"/>
    </row>
    <row r="779">
      <c r="B779" s="109"/>
      <c r="C779" s="109"/>
      <c r="D779" s="110"/>
      <c r="E779" s="111"/>
    </row>
    <row r="780">
      <c r="B780" s="109"/>
      <c r="C780" s="109"/>
      <c r="D780" s="110"/>
      <c r="E780" s="111"/>
    </row>
    <row r="781">
      <c r="B781" s="109"/>
      <c r="C781" s="109"/>
      <c r="D781" s="110"/>
      <c r="E781" s="111"/>
    </row>
    <row r="782">
      <c r="B782" s="109"/>
      <c r="C782" s="109"/>
      <c r="D782" s="110"/>
      <c r="E782" s="111"/>
    </row>
    <row r="783">
      <c r="B783" s="109"/>
      <c r="C783" s="109"/>
      <c r="D783" s="110"/>
      <c r="E783" s="111"/>
    </row>
    <row r="784">
      <c r="B784" s="109"/>
      <c r="C784" s="109"/>
      <c r="D784" s="110"/>
      <c r="E784" s="111"/>
    </row>
    <row r="785">
      <c r="B785" s="109"/>
      <c r="C785" s="109"/>
      <c r="D785" s="110"/>
      <c r="E785" s="111"/>
    </row>
    <row r="786">
      <c r="B786" s="109"/>
      <c r="C786" s="109"/>
      <c r="D786" s="110"/>
      <c r="E786" s="111"/>
    </row>
    <row r="787">
      <c r="B787" s="109"/>
      <c r="C787" s="109"/>
      <c r="D787" s="110"/>
      <c r="E787" s="111"/>
    </row>
    <row r="788">
      <c r="B788" s="109"/>
      <c r="C788" s="109"/>
      <c r="D788" s="110"/>
      <c r="E788" s="111"/>
    </row>
    <row r="789">
      <c r="B789" s="109"/>
      <c r="C789" s="109"/>
      <c r="D789" s="110"/>
      <c r="E789" s="111"/>
    </row>
    <row r="790">
      <c r="B790" s="109"/>
      <c r="C790" s="109"/>
      <c r="D790" s="110"/>
      <c r="E790" s="111"/>
    </row>
    <row r="791">
      <c r="B791" s="109"/>
      <c r="C791" s="109"/>
      <c r="D791" s="110"/>
      <c r="E791" s="111"/>
    </row>
    <row r="792">
      <c r="B792" s="109"/>
      <c r="C792" s="109"/>
      <c r="D792" s="110"/>
      <c r="E792" s="111"/>
    </row>
    <row r="793">
      <c r="B793" s="109"/>
      <c r="C793" s="109"/>
      <c r="D793" s="110"/>
      <c r="E793" s="111"/>
    </row>
    <row r="794">
      <c r="B794" s="109"/>
      <c r="C794" s="109"/>
      <c r="D794" s="110"/>
      <c r="E794" s="111"/>
    </row>
    <row r="795">
      <c r="B795" s="109"/>
      <c r="C795" s="109"/>
      <c r="D795" s="110"/>
      <c r="E795" s="111"/>
    </row>
    <row r="796">
      <c r="B796" s="109"/>
      <c r="C796" s="109"/>
      <c r="D796" s="110"/>
      <c r="E796" s="111"/>
    </row>
    <row r="797">
      <c r="B797" s="109"/>
      <c r="C797" s="109"/>
      <c r="D797" s="110"/>
      <c r="E797" s="111"/>
    </row>
    <row r="798">
      <c r="B798" s="109"/>
      <c r="C798" s="109"/>
      <c r="D798" s="110"/>
      <c r="E798" s="111"/>
    </row>
    <row r="799">
      <c r="B799" s="109"/>
      <c r="C799" s="109"/>
      <c r="D799" s="110"/>
      <c r="E799" s="111"/>
    </row>
    <row r="800">
      <c r="B800" s="109"/>
      <c r="C800" s="109"/>
      <c r="D800" s="110"/>
      <c r="E800" s="111"/>
    </row>
    <row r="801">
      <c r="B801" s="109"/>
      <c r="C801" s="109"/>
      <c r="D801" s="110"/>
      <c r="E801" s="111"/>
    </row>
    <row r="802">
      <c r="B802" s="109"/>
      <c r="C802" s="109"/>
      <c r="D802" s="110"/>
      <c r="E802" s="111"/>
    </row>
    <row r="803">
      <c r="B803" s="109"/>
      <c r="C803" s="109"/>
      <c r="D803" s="110"/>
      <c r="E803" s="111"/>
    </row>
    <row r="804">
      <c r="B804" s="109"/>
      <c r="C804" s="109"/>
      <c r="D804" s="110"/>
      <c r="E804" s="111"/>
    </row>
    <row r="805">
      <c r="B805" s="109"/>
      <c r="C805" s="109"/>
      <c r="D805" s="110"/>
      <c r="E805" s="111"/>
    </row>
    <row r="806">
      <c r="B806" s="109"/>
      <c r="C806" s="109"/>
      <c r="D806" s="110"/>
      <c r="E806" s="111"/>
    </row>
    <row r="807">
      <c r="B807" s="109"/>
      <c r="C807" s="109"/>
      <c r="D807" s="110"/>
      <c r="E807" s="111"/>
    </row>
    <row r="808">
      <c r="B808" s="109"/>
      <c r="C808" s="109"/>
      <c r="D808" s="110"/>
      <c r="E808" s="111"/>
    </row>
    <row r="809">
      <c r="B809" s="109"/>
      <c r="C809" s="109"/>
      <c r="D809" s="110"/>
      <c r="E809" s="111"/>
    </row>
    <row r="810">
      <c r="B810" s="109"/>
      <c r="C810" s="109"/>
      <c r="D810" s="110"/>
      <c r="E810" s="111"/>
    </row>
    <row r="811">
      <c r="B811" s="109"/>
      <c r="C811" s="109"/>
      <c r="D811" s="110"/>
      <c r="E811" s="111"/>
    </row>
    <row r="812">
      <c r="B812" s="109"/>
      <c r="C812" s="109"/>
      <c r="D812" s="110"/>
      <c r="E812" s="111"/>
    </row>
    <row r="813">
      <c r="B813" s="109"/>
      <c r="C813" s="109"/>
      <c r="D813" s="110"/>
      <c r="E813" s="111"/>
    </row>
    <row r="814">
      <c r="B814" s="109"/>
      <c r="C814" s="109"/>
      <c r="D814" s="110"/>
      <c r="E814" s="111"/>
    </row>
    <row r="815">
      <c r="B815" s="109"/>
      <c r="C815" s="109"/>
      <c r="D815" s="110"/>
      <c r="E815" s="111"/>
    </row>
    <row r="816">
      <c r="B816" s="109"/>
      <c r="C816" s="109"/>
      <c r="D816" s="110"/>
      <c r="E816" s="111"/>
    </row>
    <row r="817">
      <c r="B817" s="109"/>
      <c r="C817" s="109"/>
      <c r="D817" s="110"/>
      <c r="E817" s="111"/>
    </row>
    <row r="818">
      <c r="B818" s="109"/>
      <c r="C818" s="109"/>
      <c r="D818" s="110"/>
      <c r="E818" s="111"/>
    </row>
    <row r="819">
      <c r="B819" s="109"/>
      <c r="C819" s="109"/>
      <c r="D819" s="110"/>
      <c r="E819" s="111"/>
    </row>
    <row r="820">
      <c r="B820" s="109"/>
      <c r="C820" s="109"/>
      <c r="D820" s="110"/>
      <c r="E820" s="111"/>
    </row>
    <row r="821">
      <c r="B821" s="109"/>
      <c r="C821" s="109"/>
      <c r="D821" s="110"/>
      <c r="E821" s="111"/>
    </row>
    <row r="822">
      <c r="B822" s="109"/>
      <c r="C822" s="109"/>
      <c r="D822" s="110"/>
      <c r="E822" s="111"/>
    </row>
    <row r="823">
      <c r="B823" s="109"/>
      <c r="C823" s="109"/>
      <c r="D823" s="110"/>
      <c r="E823" s="111"/>
    </row>
    <row r="824">
      <c r="B824" s="109"/>
      <c r="C824" s="109"/>
      <c r="D824" s="110"/>
      <c r="E824" s="111"/>
    </row>
    <row r="825">
      <c r="B825" s="109"/>
      <c r="C825" s="109"/>
      <c r="D825" s="110"/>
      <c r="E825" s="111"/>
    </row>
    <row r="826">
      <c r="B826" s="109"/>
      <c r="C826" s="109"/>
      <c r="D826" s="110"/>
      <c r="E826" s="111"/>
    </row>
    <row r="827">
      <c r="B827" s="109"/>
      <c r="C827" s="109"/>
      <c r="D827" s="110"/>
      <c r="E827" s="111"/>
    </row>
    <row r="828">
      <c r="B828" s="109"/>
      <c r="C828" s="109"/>
      <c r="D828" s="110"/>
      <c r="E828" s="111"/>
    </row>
    <row r="829">
      <c r="B829" s="109"/>
      <c r="C829" s="109"/>
      <c r="D829" s="110"/>
      <c r="E829" s="111"/>
    </row>
    <row r="830">
      <c r="B830" s="109"/>
      <c r="C830" s="109"/>
      <c r="D830" s="110"/>
      <c r="E830" s="111"/>
    </row>
    <row r="831">
      <c r="B831" s="109"/>
      <c r="C831" s="109"/>
      <c r="D831" s="110"/>
      <c r="E831" s="111"/>
    </row>
    <row r="832">
      <c r="B832" s="109"/>
      <c r="C832" s="109"/>
      <c r="D832" s="110"/>
      <c r="E832" s="111"/>
    </row>
    <row r="833">
      <c r="B833" s="109"/>
      <c r="C833" s="109"/>
      <c r="D833" s="110"/>
      <c r="E833" s="111"/>
    </row>
    <row r="834">
      <c r="B834" s="109"/>
      <c r="C834" s="109"/>
      <c r="D834" s="110"/>
      <c r="E834" s="111"/>
    </row>
    <row r="835">
      <c r="B835" s="109"/>
      <c r="C835" s="109"/>
      <c r="D835" s="110"/>
      <c r="E835" s="111"/>
    </row>
    <row r="836">
      <c r="B836" s="109"/>
      <c r="C836" s="109"/>
      <c r="D836" s="110"/>
      <c r="E836" s="111"/>
    </row>
    <row r="837">
      <c r="B837" s="109"/>
      <c r="C837" s="109"/>
      <c r="D837" s="110"/>
      <c r="E837" s="111"/>
    </row>
    <row r="838">
      <c r="B838" s="109"/>
      <c r="C838" s="109"/>
      <c r="D838" s="110"/>
      <c r="E838" s="111"/>
    </row>
    <row r="839">
      <c r="B839" s="109"/>
      <c r="C839" s="109"/>
      <c r="D839" s="110"/>
      <c r="E839" s="111"/>
    </row>
    <row r="840">
      <c r="B840" s="109"/>
      <c r="C840" s="109"/>
      <c r="D840" s="110"/>
      <c r="E840" s="111"/>
    </row>
    <row r="841">
      <c r="B841" s="109"/>
      <c r="C841" s="109"/>
      <c r="D841" s="110"/>
      <c r="E841" s="111"/>
    </row>
    <row r="842">
      <c r="B842" s="109"/>
      <c r="C842" s="109"/>
      <c r="D842" s="110"/>
      <c r="E842" s="111"/>
    </row>
    <row r="843">
      <c r="B843" s="109"/>
      <c r="C843" s="109"/>
      <c r="D843" s="110"/>
      <c r="E843" s="111"/>
    </row>
    <row r="844">
      <c r="B844" s="109"/>
      <c r="C844" s="109"/>
      <c r="D844" s="110"/>
      <c r="E844" s="111"/>
    </row>
    <row r="845">
      <c r="B845" s="109"/>
      <c r="C845" s="109"/>
      <c r="D845" s="110"/>
      <c r="E845" s="111"/>
    </row>
    <row r="846">
      <c r="B846" s="109"/>
      <c r="C846" s="109"/>
      <c r="D846" s="110"/>
      <c r="E846" s="111"/>
    </row>
    <row r="847">
      <c r="B847" s="109"/>
      <c r="C847" s="109"/>
      <c r="D847" s="110"/>
      <c r="E847" s="111"/>
    </row>
    <row r="848">
      <c r="B848" s="109"/>
      <c r="C848" s="109"/>
      <c r="D848" s="110"/>
      <c r="E848" s="111"/>
    </row>
    <row r="849">
      <c r="B849" s="109"/>
      <c r="C849" s="109"/>
      <c r="D849" s="110"/>
      <c r="E849" s="111"/>
    </row>
    <row r="850">
      <c r="B850" s="109"/>
      <c r="C850" s="109"/>
      <c r="D850" s="110"/>
      <c r="E850" s="111"/>
    </row>
    <row r="851">
      <c r="B851" s="109"/>
      <c r="C851" s="109"/>
      <c r="D851" s="110"/>
      <c r="E851" s="111"/>
    </row>
    <row r="852">
      <c r="B852" s="109"/>
      <c r="C852" s="109"/>
      <c r="D852" s="110"/>
      <c r="E852" s="111"/>
    </row>
    <row r="853">
      <c r="B853" s="109"/>
      <c r="C853" s="109"/>
      <c r="D853" s="110"/>
      <c r="E853" s="111"/>
    </row>
    <row r="854">
      <c r="B854" s="109"/>
      <c r="C854" s="109"/>
      <c r="D854" s="110"/>
      <c r="E854" s="111"/>
    </row>
    <row r="855">
      <c r="B855" s="109"/>
      <c r="C855" s="109"/>
      <c r="D855" s="110"/>
      <c r="E855" s="111"/>
    </row>
    <row r="856">
      <c r="B856" s="109"/>
      <c r="C856" s="109"/>
      <c r="D856" s="110"/>
      <c r="E856" s="111"/>
    </row>
    <row r="857">
      <c r="B857" s="109"/>
      <c r="C857" s="109"/>
      <c r="D857" s="110"/>
      <c r="E857" s="111"/>
    </row>
    <row r="858">
      <c r="B858" s="109"/>
      <c r="C858" s="109"/>
      <c r="D858" s="110"/>
      <c r="E858" s="111"/>
    </row>
    <row r="859">
      <c r="B859" s="109"/>
      <c r="C859" s="109"/>
      <c r="D859" s="110"/>
      <c r="E859" s="111"/>
    </row>
    <row r="860">
      <c r="B860" s="109"/>
      <c r="C860" s="109"/>
      <c r="D860" s="110"/>
      <c r="E860" s="111"/>
    </row>
    <row r="861">
      <c r="B861" s="109"/>
      <c r="C861" s="109"/>
      <c r="D861" s="110"/>
      <c r="E861" s="111"/>
    </row>
    <row r="862">
      <c r="B862" s="109"/>
      <c r="C862" s="109"/>
      <c r="D862" s="110"/>
      <c r="E862" s="111"/>
    </row>
    <row r="863">
      <c r="B863" s="109"/>
      <c r="C863" s="109"/>
      <c r="D863" s="110"/>
      <c r="E863" s="111"/>
    </row>
    <row r="864">
      <c r="B864" s="109"/>
      <c r="C864" s="109"/>
      <c r="D864" s="110"/>
      <c r="E864" s="111"/>
    </row>
    <row r="865">
      <c r="B865" s="109"/>
      <c r="C865" s="109"/>
      <c r="D865" s="110"/>
      <c r="E865" s="111"/>
    </row>
    <row r="866">
      <c r="B866" s="109"/>
      <c r="C866" s="109"/>
      <c r="D866" s="110"/>
      <c r="E866" s="111"/>
    </row>
    <row r="867">
      <c r="B867" s="109"/>
      <c r="C867" s="109"/>
      <c r="D867" s="110"/>
      <c r="E867" s="111"/>
    </row>
    <row r="868">
      <c r="B868" s="109"/>
      <c r="C868" s="109"/>
      <c r="D868" s="110"/>
      <c r="E868" s="111"/>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35">
      <formula1>"Action,IC,BRD,Ner,CV,CMS"</formula1>
    </dataValidation>
    <dataValidation type="list" allowBlank="1" sqref="S3:S35">
      <formula1>"Out of scope,Processing,Fixed,To be processed"</formula1>
    </dataValidation>
    <dataValidation type="list" allowBlank="1" sqref="O3:O35">
      <formula1>"Succeeded,Failed,Out of scope,Not sure,Trash"</formula1>
    </dataValidation>
    <dataValidation type="list" allowBlank="1" sqref="T3:T35">
      <formula1>"Ok,Not as expected,Not ok"</formula1>
    </dataValidation>
    <dataValidation type="list" allowBlank="1" sqref="Q3:Q35">
      <formula1>"Succeeded,As expected,Failed,Out of scope,Not sure,Trash"</formula1>
    </dataValidation>
  </dataValidations>
  <hyperlinks>
    <hyperlink r:id="rId1" ref="E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29"/>
    <col customWidth="1" min="4" max="4" width="17.86"/>
    <col customWidth="1" min="5" max="5" width="31.14"/>
    <col customWidth="1" min="6" max="6" width="25.14"/>
    <col customWidth="1" min="10" max="10" width="12.57"/>
    <col customWidth="1" min="11" max="11" width="28.43"/>
    <col customWidth="1" min="12" max="12" width="13.43"/>
    <col customWidth="1" min="13" max="13" width="13.0"/>
    <col customWidth="1" min="14" max="14" width="9.71"/>
  </cols>
  <sheetData>
    <row r="1">
      <c r="A1" s="68" t="s">
        <v>0</v>
      </c>
      <c r="B1" s="112" t="s">
        <v>1</v>
      </c>
      <c r="C1" s="113" t="s">
        <v>2</v>
      </c>
      <c r="D1" s="114" t="s">
        <v>3</v>
      </c>
      <c r="E1" s="112" t="s">
        <v>4</v>
      </c>
      <c r="F1" s="112" t="s">
        <v>5</v>
      </c>
      <c r="G1" s="112" t="s">
        <v>6</v>
      </c>
      <c r="H1" s="112" t="s">
        <v>7</v>
      </c>
      <c r="I1" s="112" t="s">
        <v>8</v>
      </c>
      <c r="J1" s="112" t="s">
        <v>9</v>
      </c>
      <c r="K1" s="115" t="s">
        <v>10</v>
      </c>
      <c r="L1" s="112" t="s">
        <v>11</v>
      </c>
      <c r="M1" s="112" t="s">
        <v>12</v>
      </c>
      <c r="N1" s="112" t="s">
        <v>13</v>
      </c>
      <c r="O1" s="116" t="s">
        <v>14</v>
      </c>
      <c r="P1" s="7"/>
      <c r="Q1" s="112" t="s">
        <v>15</v>
      </c>
      <c r="R1" s="112" t="s">
        <v>16</v>
      </c>
      <c r="S1" s="112" t="s">
        <v>17</v>
      </c>
      <c r="T1" s="112" t="s">
        <v>18</v>
      </c>
      <c r="U1" s="112" t="s">
        <v>19</v>
      </c>
      <c r="V1" s="112" t="s">
        <v>20</v>
      </c>
      <c r="W1" s="117"/>
      <c r="X1" s="117"/>
      <c r="Y1" s="117"/>
    </row>
    <row r="2">
      <c r="A2" s="10"/>
      <c r="B2" s="10"/>
      <c r="C2" s="10"/>
      <c r="D2" s="10"/>
      <c r="E2" s="10"/>
      <c r="F2" s="10"/>
      <c r="G2" s="10"/>
      <c r="H2" s="10"/>
      <c r="I2" s="10"/>
      <c r="J2" s="10"/>
      <c r="K2" s="10"/>
      <c r="L2" s="10"/>
      <c r="M2" s="10"/>
      <c r="N2" s="10"/>
      <c r="O2" s="118" t="s">
        <v>21</v>
      </c>
      <c r="P2" s="118" t="s">
        <v>22</v>
      </c>
      <c r="Q2" s="10"/>
      <c r="R2" s="10"/>
      <c r="S2" s="10"/>
      <c r="T2" s="10"/>
      <c r="U2" s="10"/>
      <c r="V2" s="10"/>
      <c r="W2" s="117"/>
      <c r="X2" s="117"/>
      <c r="Y2" s="117"/>
    </row>
    <row r="3" ht="67.5" customHeight="1">
      <c r="A3" s="85">
        <f t="shared" ref="A3:A48" si="1">if(left(D3,16)=left(D2,16),A2,A2+1)</f>
        <v>1</v>
      </c>
      <c r="B3" s="119" t="s">
        <v>23</v>
      </c>
      <c r="C3" s="120">
        <v>43985.65703703704</v>
      </c>
      <c r="D3" s="121" t="s">
        <v>300</v>
      </c>
      <c r="E3" s="122" t="s">
        <v>301</v>
      </c>
      <c r="F3" s="123" t="str">
        <f t="shared" ref="F3:F7" si="2">image("")</f>
        <v/>
      </c>
      <c r="G3" s="123" t="s">
        <v>39</v>
      </c>
      <c r="H3" s="123" t="s">
        <v>302</v>
      </c>
      <c r="I3" s="123" t="s">
        <v>40</v>
      </c>
      <c r="J3" s="123" t="s">
        <v>36</v>
      </c>
      <c r="K3" s="122" t="s">
        <v>41</v>
      </c>
      <c r="L3" s="124"/>
      <c r="M3" s="42"/>
      <c r="N3" s="42"/>
      <c r="O3" s="123" t="s">
        <v>31</v>
      </c>
      <c r="P3" s="123"/>
      <c r="Q3" s="123" t="s">
        <v>202</v>
      </c>
      <c r="R3" s="42"/>
      <c r="S3" s="42"/>
      <c r="T3" s="123"/>
      <c r="U3" s="42"/>
      <c r="V3" s="42"/>
      <c r="W3" s="117"/>
      <c r="X3" s="117"/>
      <c r="Y3" s="117"/>
    </row>
    <row r="4" ht="105.0" customHeight="1">
      <c r="A4" s="74">
        <f t="shared" si="1"/>
        <v>2</v>
      </c>
      <c r="B4" s="118" t="s">
        <v>23</v>
      </c>
      <c r="C4" s="125">
        <v>43985.61038194445</v>
      </c>
      <c r="D4" s="126" t="s">
        <v>303</v>
      </c>
      <c r="E4" s="127" t="s">
        <v>304</v>
      </c>
      <c r="F4" s="128" t="str">
        <f t="shared" si="2"/>
        <v/>
      </c>
      <c r="G4" s="128" t="s">
        <v>26</v>
      </c>
      <c r="H4" s="128" t="s">
        <v>305</v>
      </c>
      <c r="I4" s="128" t="s">
        <v>88</v>
      </c>
      <c r="J4" s="128" t="s">
        <v>89</v>
      </c>
      <c r="K4" s="129" t="s">
        <v>90</v>
      </c>
      <c r="L4" s="130"/>
      <c r="M4" s="130"/>
      <c r="N4" s="43"/>
      <c r="O4" s="128" t="s">
        <v>202</v>
      </c>
      <c r="P4" s="128"/>
      <c r="Q4" s="128" t="s">
        <v>202</v>
      </c>
      <c r="R4" s="128"/>
      <c r="S4" s="43"/>
      <c r="T4" s="128"/>
      <c r="U4" s="128"/>
      <c r="V4" s="43"/>
      <c r="W4" s="117"/>
      <c r="X4" s="117"/>
      <c r="Y4" s="117"/>
    </row>
    <row r="5" ht="28.5" customHeight="1">
      <c r="A5" s="74">
        <f t="shared" si="1"/>
        <v>2</v>
      </c>
      <c r="B5" s="118" t="s">
        <v>23</v>
      </c>
      <c r="C5" s="125">
        <v>43985.61039351852</v>
      </c>
      <c r="D5" s="126" t="s">
        <v>303</v>
      </c>
      <c r="E5" s="129" t="s">
        <v>306</v>
      </c>
      <c r="F5" s="128" t="str">
        <f t="shared" si="2"/>
        <v/>
      </c>
      <c r="G5" s="128" t="s">
        <v>82</v>
      </c>
      <c r="H5" s="128" t="s">
        <v>307</v>
      </c>
      <c r="I5" s="128" t="s">
        <v>84</v>
      </c>
      <c r="J5" s="128" t="s">
        <v>36</v>
      </c>
      <c r="K5" s="131"/>
      <c r="L5" s="130"/>
      <c r="M5" s="130"/>
      <c r="N5" s="43"/>
      <c r="O5" s="128" t="s">
        <v>202</v>
      </c>
      <c r="P5" s="43"/>
      <c r="Q5" s="128" t="s">
        <v>202</v>
      </c>
      <c r="R5" s="128"/>
      <c r="S5" s="43"/>
      <c r="T5" s="128"/>
      <c r="U5" s="128"/>
      <c r="V5" s="43"/>
      <c r="W5" s="117"/>
      <c r="X5" s="117"/>
      <c r="Y5" s="117"/>
    </row>
    <row r="6" ht="28.5" customHeight="1">
      <c r="A6" s="74">
        <f t="shared" si="1"/>
        <v>3</v>
      </c>
      <c r="B6" s="118" t="s">
        <v>23</v>
      </c>
      <c r="C6" s="125">
        <v>43985.412569444445</v>
      </c>
      <c r="D6" s="126" t="s">
        <v>308</v>
      </c>
      <c r="E6" s="129" t="s">
        <v>309</v>
      </c>
      <c r="F6" s="128" t="str">
        <f t="shared" si="2"/>
        <v/>
      </c>
      <c r="G6" s="128" t="s">
        <v>82</v>
      </c>
      <c r="H6" s="130"/>
      <c r="I6" s="128" t="s">
        <v>84</v>
      </c>
      <c r="J6" s="128" t="s">
        <v>69</v>
      </c>
      <c r="K6" s="131"/>
      <c r="L6" s="43"/>
      <c r="M6" s="43"/>
      <c r="N6" s="43"/>
      <c r="O6" s="128" t="s">
        <v>31</v>
      </c>
      <c r="P6" s="43"/>
      <c r="Q6" s="128" t="s">
        <v>202</v>
      </c>
      <c r="R6" s="43"/>
      <c r="S6" s="43"/>
      <c r="T6" s="128"/>
      <c r="U6" s="43"/>
      <c r="V6" s="43"/>
      <c r="W6" s="117"/>
      <c r="X6" s="117"/>
      <c r="Y6" s="117"/>
    </row>
    <row r="7" ht="92.25" customHeight="1">
      <c r="A7" s="85">
        <f t="shared" si="1"/>
        <v>4</v>
      </c>
      <c r="B7" s="119" t="s">
        <v>23</v>
      </c>
      <c r="C7" s="120">
        <v>43985.39712962963</v>
      </c>
      <c r="D7" s="121" t="s">
        <v>310</v>
      </c>
      <c r="E7" s="122" t="s">
        <v>311</v>
      </c>
      <c r="F7" s="123" t="str">
        <f t="shared" si="2"/>
        <v/>
      </c>
      <c r="G7" s="123" t="s">
        <v>212</v>
      </c>
      <c r="H7" s="124"/>
      <c r="I7" s="123" t="s">
        <v>213</v>
      </c>
      <c r="J7" s="123" t="s">
        <v>69</v>
      </c>
      <c r="K7" s="122" t="s">
        <v>214</v>
      </c>
      <c r="L7" s="124"/>
      <c r="M7" s="124"/>
      <c r="N7" s="42"/>
      <c r="O7" s="123" t="s">
        <v>31</v>
      </c>
      <c r="P7" s="123"/>
      <c r="Q7" s="123" t="s">
        <v>202</v>
      </c>
      <c r="R7" s="123"/>
      <c r="S7" s="123"/>
      <c r="T7" s="123"/>
      <c r="U7" s="123"/>
      <c r="V7" s="42"/>
      <c r="W7" s="117"/>
      <c r="X7" s="117"/>
      <c r="Y7" s="117"/>
    </row>
    <row r="8" ht="28.5" customHeight="1">
      <c r="A8" s="85">
        <f t="shared" si="1"/>
        <v>5</v>
      </c>
      <c r="B8" s="119" t="s">
        <v>23</v>
      </c>
      <c r="C8" s="120">
        <v>43985.68493055556</v>
      </c>
      <c r="D8" s="121" t="s">
        <v>312</v>
      </c>
      <c r="E8" s="132" t="s">
        <v>313</v>
      </c>
      <c r="F8" s="123" t="str">
        <f>image("https://scontent.xx.fbcdn.net/v/t1.15752-9/100850662_333091451004113_5195877187877601280_n.jpg?_nc_cat=100&amp;_nc_sid=b96e70&amp;_nc_ohc=QcmsciTeJ2UAX_4jKT1&amp;_nc_ad=z-m&amp;_nc_cid=0&amp;_nc_ht=scontent.xx&amp;oh=05962d2591ce00e34cc651b08a9f9100&amp;oe=5EFE3550")</f>
        <v/>
      </c>
      <c r="G8" s="123" t="s">
        <v>26</v>
      </c>
      <c r="H8" s="123" t="s">
        <v>314</v>
      </c>
      <c r="I8" s="123" t="s">
        <v>35</v>
      </c>
      <c r="J8" s="123" t="s">
        <v>36</v>
      </c>
      <c r="K8" s="122" t="s">
        <v>315</v>
      </c>
      <c r="L8" s="123" t="s">
        <v>316</v>
      </c>
      <c r="M8" s="123" t="s">
        <v>317</v>
      </c>
      <c r="N8" s="42"/>
      <c r="O8" s="123" t="s">
        <v>31</v>
      </c>
      <c r="P8" s="123"/>
      <c r="Q8" s="123" t="s">
        <v>31</v>
      </c>
      <c r="R8" s="123"/>
      <c r="S8" s="42"/>
      <c r="T8" s="123"/>
      <c r="U8" s="123"/>
      <c r="V8" s="42"/>
      <c r="W8" s="117"/>
      <c r="X8" s="117"/>
      <c r="Y8" s="117"/>
    </row>
    <row r="9" ht="28.5" customHeight="1">
      <c r="A9" s="74">
        <f t="shared" si="1"/>
        <v>6</v>
      </c>
      <c r="B9" s="118" t="s">
        <v>23</v>
      </c>
      <c r="C9" s="125">
        <v>43985.39207175926</v>
      </c>
      <c r="D9" s="126" t="s">
        <v>318</v>
      </c>
      <c r="E9" s="129" t="s">
        <v>95</v>
      </c>
      <c r="F9" s="128" t="str">
        <f>image("")</f>
        <v/>
      </c>
      <c r="G9" s="128" t="s">
        <v>96</v>
      </c>
      <c r="H9" s="130"/>
      <c r="I9" s="128" t="s">
        <v>97</v>
      </c>
      <c r="J9" s="128" t="s">
        <v>69</v>
      </c>
      <c r="K9" s="129" t="s">
        <v>319</v>
      </c>
      <c r="L9" s="43"/>
      <c r="M9" s="43"/>
      <c r="N9" s="43"/>
      <c r="O9" s="128" t="s">
        <v>31</v>
      </c>
      <c r="P9" s="43"/>
      <c r="Q9" s="128" t="s">
        <v>31</v>
      </c>
      <c r="R9" s="128"/>
      <c r="S9" s="128"/>
      <c r="T9" s="128"/>
      <c r="U9" s="128"/>
      <c r="V9" s="43"/>
      <c r="W9" s="117"/>
      <c r="X9" s="117"/>
      <c r="Y9" s="117"/>
    </row>
    <row r="10" ht="28.5" customHeight="1">
      <c r="A10" s="74">
        <f t="shared" si="1"/>
        <v>6</v>
      </c>
      <c r="B10" s="118" t="s">
        <v>23</v>
      </c>
      <c r="C10" s="125">
        <v>43985.39283564815</v>
      </c>
      <c r="D10" s="126" t="s">
        <v>318</v>
      </c>
      <c r="E10" s="133" t="s">
        <v>320</v>
      </c>
      <c r="F10" s="128" t="str">
        <f>image("https://scontent.xx.fbcdn.net/v/t1.15752-9/102433142_639480643306266_1385876330263871488_n.jpg?_nc_cat=105&amp;_nc_sid=b96e70&amp;_nc_ohc=yFQ8FwYm4dQAX91m3Cf&amp;_nc_ad=z-m&amp;_nc_cid=0&amp;_nc_ht=scontent.xx&amp;oh=e0825a10af0889136a1d7b9b82941bc5&amp;oe=5EFB4E4A")</f>
        <v/>
      </c>
      <c r="G10" s="128" t="s">
        <v>26</v>
      </c>
      <c r="H10" s="128" t="s">
        <v>321</v>
      </c>
      <c r="I10" s="128" t="s">
        <v>35</v>
      </c>
      <c r="J10" s="128" t="s">
        <v>36</v>
      </c>
      <c r="K10" s="129" t="s">
        <v>101</v>
      </c>
      <c r="L10" s="128" t="s">
        <v>322</v>
      </c>
      <c r="M10" s="134" t="s">
        <v>323</v>
      </c>
      <c r="N10" s="43"/>
      <c r="O10" s="128" t="s">
        <v>73</v>
      </c>
      <c r="P10" s="43"/>
      <c r="Q10" s="128" t="s">
        <v>31</v>
      </c>
      <c r="R10" s="43"/>
      <c r="S10" s="43"/>
      <c r="T10" s="128"/>
      <c r="U10" s="43"/>
      <c r="V10" s="43"/>
      <c r="W10" s="117"/>
      <c r="X10" s="117"/>
      <c r="Y10" s="117"/>
    </row>
    <row r="11" ht="28.5" customHeight="1">
      <c r="A11" s="74">
        <f t="shared" si="1"/>
        <v>6</v>
      </c>
      <c r="B11" s="118" t="s">
        <v>23</v>
      </c>
      <c r="C11" s="125">
        <v>43985.39306712963</v>
      </c>
      <c r="D11" s="126" t="s">
        <v>318</v>
      </c>
      <c r="E11" s="129" t="s">
        <v>159</v>
      </c>
      <c r="F11" s="128" t="str">
        <f t="shared" ref="F11:F12" si="3">image("")</f>
        <v/>
      </c>
      <c r="G11" s="128" t="s">
        <v>160</v>
      </c>
      <c r="H11" s="128" t="s">
        <v>161</v>
      </c>
      <c r="I11" s="128" t="s">
        <v>162</v>
      </c>
      <c r="J11" s="128" t="s">
        <v>60</v>
      </c>
      <c r="K11" s="129" t="s">
        <v>163</v>
      </c>
      <c r="L11" s="130"/>
      <c r="M11" s="43"/>
      <c r="N11" s="43"/>
      <c r="O11" s="128" t="s">
        <v>31</v>
      </c>
      <c r="P11" s="43"/>
      <c r="Q11" s="128" t="s">
        <v>31</v>
      </c>
      <c r="R11" s="43"/>
      <c r="S11" s="43"/>
      <c r="T11" s="128"/>
      <c r="U11" s="43"/>
      <c r="V11" s="43"/>
      <c r="W11" s="117"/>
      <c r="X11" s="117"/>
      <c r="Y11" s="117"/>
    </row>
    <row r="12" ht="28.5" customHeight="1">
      <c r="A12" s="74">
        <f t="shared" si="1"/>
        <v>6</v>
      </c>
      <c r="B12" s="118" t="s">
        <v>23</v>
      </c>
      <c r="C12" s="125">
        <v>43985.3930787037</v>
      </c>
      <c r="D12" s="126" t="s">
        <v>318</v>
      </c>
      <c r="E12" s="129" t="s">
        <v>246</v>
      </c>
      <c r="F12" s="128" t="str">
        <f t="shared" si="3"/>
        <v/>
      </c>
      <c r="G12" s="128" t="s">
        <v>247</v>
      </c>
      <c r="H12" s="130"/>
      <c r="I12" s="128" t="s">
        <v>84</v>
      </c>
      <c r="J12" s="128" t="s">
        <v>60</v>
      </c>
      <c r="K12" s="131"/>
      <c r="L12" s="130"/>
      <c r="M12" s="43"/>
      <c r="N12" s="43"/>
      <c r="O12" s="128" t="s">
        <v>31</v>
      </c>
      <c r="P12" s="43"/>
      <c r="Q12" s="128" t="s">
        <v>31</v>
      </c>
      <c r="R12" s="43"/>
      <c r="S12" s="43"/>
      <c r="T12" s="128"/>
      <c r="U12" s="43"/>
      <c r="V12" s="43"/>
      <c r="W12" s="117"/>
      <c r="X12" s="117"/>
      <c r="Y12" s="117"/>
    </row>
    <row r="13" ht="28.5" customHeight="1">
      <c r="A13" s="74">
        <f t="shared" si="1"/>
        <v>7</v>
      </c>
      <c r="B13" s="118" t="s">
        <v>23</v>
      </c>
      <c r="C13" s="125">
        <v>43985.49486111111</v>
      </c>
      <c r="D13" s="126" t="s">
        <v>324</v>
      </c>
      <c r="E13" s="129" t="s">
        <v>325</v>
      </c>
      <c r="F13" s="128" t="str">
        <f>image("https://scontent.xx.fbcdn.net/v/t1.15752-9/101804576_545427386332902_382866535955300352_n.jpg?_nc_cat=105&amp;_nc_sid=b96e70&amp;_nc_oc=AQm7IlgK1R8daZ9fkGtZc9JX9g9zsz1h3LVa024aNUYhLAYcUnW_rZBibLFpimy-Dia9bLlpk0FHuNr6BZhxnWby&amp;_nc_ad=z-m&amp;_nc_cid=0&amp;_nc_ht=scontent.x"&amp;"x&amp;oh=f8ff3d03c409ed82aca0040874bacba4&amp;oe=5EFBAF2B")</f>
        <v/>
      </c>
      <c r="G13" s="128" t="s">
        <v>26</v>
      </c>
      <c r="H13" s="128" t="s">
        <v>326</v>
      </c>
      <c r="I13" s="128" t="s">
        <v>35</v>
      </c>
      <c r="J13" s="128" t="s">
        <v>36</v>
      </c>
      <c r="K13" s="129" t="s">
        <v>101</v>
      </c>
      <c r="L13" s="128" t="s">
        <v>327</v>
      </c>
      <c r="M13" s="134" t="s">
        <v>328</v>
      </c>
      <c r="N13" s="43"/>
      <c r="O13" s="128" t="s">
        <v>73</v>
      </c>
      <c r="P13" s="43"/>
      <c r="Q13" s="128" t="s">
        <v>73</v>
      </c>
      <c r="R13" s="43"/>
      <c r="S13" s="43"/>
      <c r="T13" s="128"/>
      <c r="U13" s="43"/>
      <c r="V13" s="43"/>
      <c r="W13" s="117"/>
      <c r="X13" s="117"/>
      <c r="Y13" s="117"/>
    </row>
    <row r="14" ht="123.75" customHeight="1">
      <c r="A14" s="74">
        <f t="shared" si="1"/>
        <v>7</v>
      </c>
      <c r="B14" s="118" t="s">
        <v>23</v>
      </c>
      <c r="C14" s="125">
        <v>43985.49506944444</v>
      </c>
      <c r="D14" s="126" t="s">
        <v>324</v>
      </c>
      <c r="E14" s="129" t="s">
        <v>159</v>
      </c>
      <c r="F14" s="128" t="str">
        <f>image("")</f>
        <v/>
      </c>
      <c r="G14" s="128" t="s">
        <v>160</v>
      </c>
      <c r="H14" s="128" t="s">
        <v>161</v>
      </c>
      <c r="I14" s="128" t="s">
        <v>162</v>
      </c>
      <c r="J14" s="128" t="s">
        <v>60</v>
      </c>
      <c r="K14" s="129" t="s">
        <v>163</v>
      </c>
      <c r="L14" s="130"/>
      <c r="M14" s="43"/>
      <c r="N14" s="43"/>
      <c r="O14" s="128" t="s">
        <v>31</v>
      </c>
      <c r="P14" s="43"/>
      <c r="Q14" s="128" t="s">
        <v>73</v>
      </c>
      <c r="R14" s="43"/>
      <c r="S14" s="43"/>
      <c r="T14" s="128"/>
      <c r="U14" s="43"/>
      <c r="V14" s="43"/>
      <c r="W14" s="117"/>
      <c r="X14" s="117"/>
      <c r="Y14" s="117"/>
    </row>
    <row r="15" ht="28.5" customHeight="1">
      <c r="A15" s="74">
        <f t="shared" si="1"/>
        <v>7</v>
      </c>
      <c r="B15" s="118" t="s">
        <v>23</v>
      </c>
      <c r="C15" s="125">
        <v>43985.496203703704</v>
      </c>
      <c r="D15" s="126" t="s">
        <v>324</v>
      </c>
      <c r="E15" s="135" t="s">
        <v>329</v>
      </c>
      <c r="F15" s="128" t="str">
        <f>image("https://scontent.xx.fbcdn.net/v/t1.15752-9/101804576_545427386332902_382866535955300352_n.jpg?_nc_cat=105&amp;_nc_sid=b96e70&amp;_nc_oc=AQm7IlgK1R8daZ9fkGtZc9JX9g9zsz1h3LVa024aNUYhLAYcUnW_rZBibLFpimy-Dia9bLlpk0FHuNr6BZhxnWby&amp;_nc_ad=z-m&amp;_nc_cid=0&amp;_nc_ht=scontent.x"&amp;"x&amp;oh=f8ff3d03c409ed82aca0040874bacba4&amp;oe=5EFBAF2B")</f>
        <v/>
      </c>
      <c r="G15" s="128" t="s">
        <v>26</v>
      </c>
      <c r="H15" s="128" t="s">
        <v>330</v>
      </c>
      <c r="I15" s="128" t="s">
        <v>35</v>
      </c>
      <c r="J15" s="128" t="s">
        <v>36</v>
      </c>
      <c r="K15" s="129" t="s">
        <v>101</v>
      </c>
      <c r="L15" s="134" t="s">
        <v>327</v>
      </c>
      <c r="M15" s="134" t="s">
        <v>328</v>
      </c>
      <c r="N15" s="130"/>
      <c r="O15" s="128" t="s">
        <v>73</v>
      </c>
      <c r="P15" s="128"/>
      <c r="Q15" s="128" t="s">
        <v>73</v>
      </c>
      <c r="R15" s="43"/>
      <c r="S15" s="43"/>
      <c r="T15" s="128"/>
      <c r="U15" s="43"/>
      <c r="V15" s="43"/>
      <c r="W15" s="117"/>
      <c r="X15" s="117"/>
      <c r="Y15" s="117"/>
    </row>
    <row r="16" ht="28.5" customHeight="1">
      <c r="A16" s="74">
        <f t="shared" si="1"/>
        <v>7</v>
      </c>
      <c r="B16" s="118" t="s">
        <v>23</v>
      </c>
      <c r="C16" s="125">
        <v>43985.496203703704</v>
      </c>
      <c r="D16" s="126" t="s">
        <v>324</v>
      </c>
      <c r="E16" s="129" t="s">
        <v>331</v>
      </c>
      <c r="F16" s="128" t="str">
        <f t="shared" ref="F16:F22" si="4">image("")</f>
        <v/>
      </c>
      <c r="G16" s="128" t="s">
        <v>82</v>
      </c>
      <c r="H16" s="130"/>
      <c r="I16" s="128" t="s">
        <v>84</v>
      </c>
      <c r="J16" s="128" t="s">
        <v>36</v>
      </c>
      <c r="K16" s="131"/>
      <c r="L16" s="130"/>
      <c r="M16" s="130"/>
      <c r="N16" s="43"/>
      <c r="O16" s="128" t="s">
        <v>31</v>
      </c>
      <c r="P16" s="128"/>
      <c r="Q16" s="128" t="s">
        <v>73</v>
      </c>
      <c r="R16" s="128"/>
      <c r="S16" s="128"/>
      <c r="T16" s="128"/>
      <c r="U16" s="128"/>
      <c r="V16" s="43"/>
      <c r="W16" s="117"/>
      <c r="X16" s="117"/>
      <c r="Y16" s="117"/>
    </row>
    <row r="17" ht="78.75" customHeight="1">
      <c r="A17" s="85">
        <f t="shared" si="1"/>
        <v>8</v>
      </c>
      <c r="B17" s="119" t="s">
        <v>23</v>
      </c>
      <c r="C17" s="120">
        <v>43985.450474537036</v>
      </c>
      <c r="D17" s="121" t="s">
        <v>332</v>
      </c>
      <c r="E17" s="122" t="s">
        <v>333</v>
      </c>
      <c r="F17" s="123" t="str">
        <f t="shared" si="4"/>
        <v/>
      </c>
      <c r="G17" s="123" t="s">
        <v>26</v>
      </c>
      <c r="H17" s="123" t="s">
        <v>334</v>
      </c>
      <c r="I17" s="123" t="s">
        <v>44</v>
      </c>
      <c r="J17" s="123" t="s">
        <v>29</v>
      </c>
      <c r="K17" s="136"/>
      <c r="L17" s="123" t="s">
        <v>335</v>
      </c>
      <c r="M17" s="124"/>
      <c r="N17" s="42"/>
      <c r="O17" s="123" t="s">
        <v>31</v>
      </c>
      <c r="P17" s="42"/>
      <c r="Q17" s="123" t="s">
        <v>119</v>
      </c>
      <c r="R17" s="42"/>
      <c r="S17" s="42"/>
      <c r="T17" s="123"/>
      <c r="U17" s="42"/>
      <c r="V17" s="42"/>
      <c r="W17" s="117"/>
      <c r="X17" s="117"/>
      <c r="Y17" s="117"/>
    </row>
    <row r="18" ht="28.5" customHeight="1">
      <c r="A18" s="85">
        <f t="shared" si="1"/>
        <v>8</v>
      </c>
      <c r="B18" s="119" t="s">
        <v>23</v>
      </c>
      <c r="C18" s="120">
        <v>43985.45065972222</v>
      </c>
      <c r="D18" s="121" t="s">
        <v>332</v>
      </c>
      <c r="E18" s="122" t="s">
        <v>47</v>
      </c>
      <c r="F18" s="123" t="str">
        <f t="shared" si="4"/>
        <v/>
      </c>
      <c r="G18" s="123" t="s">
        <v>48</v>
      </c>
      <c r="H18" s="123" t="s">
        <v>49</v>
      </c>
      <c r="I18" s="123" t="s">
        <v>44</v>
      </c>
      <c r="J18" s="123" t="s">
        <v>50</v>
      </c>
      <c r="K18" s="136"/>
      <c r="L18" s="137" t="s">
        <v>336</v>
      </c>
      <c r="M18" s="42"/>
      <c r="N18" s="42"/>
      <c r="O18" s="123" t="s">
        <v>31</v>
      </c>
      <c r="P18" s="42"/>
      <c r="Q18" s="123" t="s">
        <v>119</v>
      </c>
      <c r="R18" s="42"/>
      <c r="S18" s="42"/>
      <c r="T18" s="123"/>
      <c r="U18" s="42"/>
      <c r="V18" s="42"/>
      <c r="W18" s="117"/>
      <c r="X18" s="117"/>
      <c r="Y18" s="117"/>
    </row>
    <row r="19" ht="28.5" customHeight="1">
      <c r="A19" s="85">
        <f t="shared" si="1"/>
        <v>8</v>
      </c>
      <c r="B19" s="119" t="s">
        <v>23</v>
      </c>
      <c r="C19" s="120">
        <v>43985.45075231481</v>
      </c>
      <c r="D19" s="121" t="s">
        <v>332</v>
      </c>
      <c r="E19" s="138" t="s">
        <v>337</v>
      </c>
      <c r="F19" s="123" t="str">
        <f t="shared" si="4"/>
        <v/>
      </c>
      <c r="G19" s="123" t="s">
        <v>48</v>
      </c>
      <c r="H19" s="123" t="s">
        <v>338</v>
      </c>
      <c r="I19" s="123" t="s">
        <v>44</v>
      </c>
      <c r="J19" s="123" t="s">
        <v>50</v>
      </c>
      <c r="K19" s="136"/>
      <c r="L19" s="137" t="s">
        <v>339</v>
      </c>
      <c r="M19" s="42"/>
      <c r="N19" s="42"/>
      <c r="O19" s="123" t="s">
        <v>31</v>
      </c>
      <c r="P19" s="123"/>
      <c r="Q19" s="123" t="s">
        <v>119</v>
      </c>
      <c r="R19" s="42"/>
      <c r="S19" s="42"/>
      <c r="T19" s="123"/>
      <c r="U19" s="42"/>
      <c r="V19" s="42"/>
      <c r="W19" s="117"/>
      <c r="X19" s="117"/>
      <c r="Y19" s="117"/>
    </row>
    <row r="20" ht="28.5" customHeight="1">
      <c r="A20" s="85">
        <f t="shared" si="1"/>
        <v>8</v>
      </c>
      <c r="B20" s="119" t="s">
        <v>23</v>
      </c>
      <c r="C20" s="120">
        <v>43985.450833333336</v>
      </c>
      <c r="D20" s="121" t="s">
        <v>332</v>
      </c>
      <c r="E20" s="132" t="s">
        <v>52</v>
      </c>
      <c r="F20" s="123" t="str">
        <f t="shared" si="4"/>
        <v/>
      </c>
      <c r="G20" s="123" t="s">
        <v>48</v>
      </c>
      <c r="H20" s="123" t="s">
        <v>53</v>
      </c>
      <c r="I20" s="123" t="s">
        <v>44</v>
      </c>
      <c r="J20" s="123" t="s">
        <v>50</v>
      </c>
      <c r="K20" s="136"/>
      <c r="L20" s="123" t="s">
        <v>340</v>
      </c>
      <c r="M20" s="124"/>
      <c r="N20" s="42"/>
      <c r="O20" s="123" t="s">
        <v>31</v>
      </c>
      <c r="P20" s="42"/>
      <c r="Q20" s="123" t="s">
        <v>119</v>
      </c>
      <c r="R20" s="123"/>
      <c r="S20" s="42"/>
      <c r="T20" s="123"/>
      <c r="U20" s="123"/>
      <c r="V20" s="42"/>
      <c r="W20" s="117"/>
      <c r="X20" s="117"/>
      <c r="Y20" s="117"/>
    </row>
    <row r="21" ht="28.5" customHeight="1">
      <c r="A21" s="85">
        <f t="shared" si="1"/>
        <v>8</v>
      </c>
      <c r="B21" s="119" t="s">
        <v>23</v>
      </c>
      <c r="C21" s="120">
        <v>43985.45097222222</v>
      </c>
      <c r="D21" s="121" t="s">
        <v>332</v>
      </c>
      <c r="E21" s="122" t="s">
        <v>341</v>
      </c>
      <c r="F21" s="123" t="str">
        <f t="shared" si="4"/>
        <v/>
      </c>
      <c r="G21" s="123" t="s">
        <v>48</v>
      </c>
      <c r="H21" s="123" t="s">
        <v>342</v>
      </c>
      <c r="I21" s="123" t="s">
        <v>44</v>
      </c>
      <c r="J21" s="123" t="s">
        <v>50</v>
      </c>
      <c r="K21" s="136"/>
      <c r="L21" s="123" t="s">
        <v>343</v>
      </c>
      <c r="M21" s="124"/>
      <c r="N21" s="42"/>
      <c r="O21" s="123" t="s">
        <v>31</v>
      </c>
      <c r="P21" s="42"/>
      <c r="Q21" s="123" t="s">
        <v>119</v>
      </c>
      <c r="R21" s="42"/>
      <c r="S21" s="42"/>
      <c r="T21" s="123"/>
      <c r="U21" s="42"/>
      <c r="V21" s="42"/>
      <c r="W21" s="117"/>
      <c r="X21" s="117"/>
      <c r="Y21" s="117"/>
    </row>
    <row r="22" ht="28.5" customHeight="1">
      <c r="A22" s="85">
        <f t="shared" si="1"/>
        <v>8</v>
      </c>
      <c r="B22" s="119" t="s">
        <v>23</v>
      </c>
      <c r="C22" s="120">
        <v>43985.45097222222</v>
      </c>
      <c r="D22" s="121" t="s">
        <v>332</v>
      </c>
      <c r="E22" s="122" t="s">
        <v>344</v>
      </c>
      <c r="F22" s="123" t="str">
        <f t="shared" si="4"/>
        <v/>
      </c>
      <c r="G22" s="123" t="s">
        <v>48</v>
      </c>
      <c r="H22" s="123" t="s">
        <v>345</v>
      </c>
      <c r="I22" s="123" t="s">
        <v>35</v>
      </c>
      <c r="J22" s="123" t="s">
        <v>60</v>
      </c>
      <c r="K22" s="136"/>
      <c r="L22" s="124"/>
      <c r="M22" s="42"/>
      <c r="N22" s="42"/>
      <c r="O22" s="123" t="s">
        <v>119</v>
      </c>
      <c r="P22" s="42"/>
      <c r="Q22" s="123" t="s">
        <v>119</v>
      </c>
      <c r="R22" s="123" t="s">
        <v>346</v>
      </c>
      <c r="S22" s="123" t="s">
        <v>347</v>
      </c>
      <c r="T22" s="123" t="s">
        <v>348</v>
      </c>
      <c r="U22" s="123" t="s">
        <v>349</v>
      </c>
      <c r="V22" s="42"/>
      <c r="W22" s="117"/>
      <c r="X22" s="117"/>
      <c r="Y22" s="117"/>
    </row>
    <row r="23" ht="28.5" customHeight="1">
      <c r="A23" s="74">
        <f t="shared" si="1"/>
        <v>9</v>
      </c>
      <c r="B23" s="118" t="s">
        <v>23</v>
      </c>
      <c r="C23" s="125">
        <v>43985.67890046296</v>
      </c>
      <c r="D23" s="126" t="s">
        <v>350</v>
      </c>
      <c r="E23" s="129" t="s">
        <v>351</v>
      </c>
      <c r="F23" s="128" t="str">
        <f>image("https://scontent.xx.fbcdn.net/v/t1.15752-9/101699044_288687455507746_5527583254518956032_n.jpg?_nc_cat=107&amp;_nc_sid=b96e70&amp;_nc_ohc=yonnJs2dyx8AX_yJk2g&amp;_nc_ad=z-m&amp;_nc_cid=0&amp;_nc_ht=scontent.xx&amp;oh=2674332581348c56138986e52fe2b6bd&amp;oe=5EFE70B8")</f>
        <v/>
      </c>
      <c r="G23" s="128" t="s">
        <v>26</v>
      </c>
      <c r="H23" s="128" t="s">
        <v>352</v>
      </c>
      <c r="I23" s="128" t="s">
        <v>35</v>
      </c>
      <c r="J23" s="128" t="s">
        <v>36</v>
      </c>
      <c r="K23" s="129" t="s">
        <v>101</v>
      </c>
      <c r="L23" s="128" t="s">
        <v>353</v>
      </c>
      <c r="M23" s="128" t="s">
        <v>354</v>
      </c>
      <c r="N23" s="43"/>
      <c r="O23" s="128" t="s">
        <v>31</v>
      </c>
      <c r="P23" s="128"/>
      <c r="Q23" s="128" t="s">
        <v>32</v>
      </c>
      <c r="R23" s="43"/>
      <c r="S23" s="43"/>
      <c r="T23" s="128"/>
      <c r="U23" s="43"/>
      <c r="V23" s="43"/>
      <c r="W23" s="117"/>
      <c r="X23" s="117"/>
      <c r="Y23" s="117"/>
    </row>
    <row r="24" ht="28.5" customHeight="1">
      <c r="A24" s="74">
        <f t="shared" si="1"/>
        <v>9</v>
      </c>
      <c r="B24" s="118" t="s">
        <v>23</v>
      </c>
      <c r="C24" s="125">
        <v>43985.67930555555</v>
      </c>
      <c r="D24" s="126" t="s">
        <v>350</v>
      </c>
      <c r="E24" s="129" t="s">
        <v>355</v>
      </c>
      <c r="F24" s="128" t="str">
        <f t="shared" ref="F24:F25" si="5">image("")</f>
        <v/>
      </c>
      <c r="G24" s="128" t="s">
        <v>26</v>
      </c>
      <c r="H24" s="128" t="s">
        <v>356</v>
      </c>
      <c r="I24" s="128" t="s">
        <v>35</v>
      </c>
      <c r="J24" s="128" t="s">
        <v>36</v>
      </c>
      <c r="K24" s="129" t="s">
        <v>136</v>
      </c>
      <c r="L24" s="130"/>
      <c r="M24" s="43"/>
      <c r="N24" s="43"/>
      <c r="O24" s="128" t="s">
        <v>31</v>
      </c>
      <c r="P24" s="43"/>
      <c r="Q24" s="128" t="s">
        <v>32</v>
      </c>
      <c r="R24" s="43"/>
      <c r="S24" s="43"/>
      <c r="T24" s="128"/>
      <c r="U24" s="128"/>
      <c r="V24" s="43"/>
      <c r="W24" s="117"/>
      <c r="X24" s="117"/>
      <c r="Y24" s="117"/>
    </row>
    <row r="25" ht="28.5" customHeight="1">
      <c r="A25" s="74">
        <f t="shared" si="1"/>
        <v>9</v>
      </c>
      <c r="B25" s="118" t="s">
        <v>23</v>
      </c>
      <c r="C25" s="125">
        <v>43985.68141203704</v>
      </c>
      <c r="D25" s="126" t="s">
        <v>350</v>
      </c>
      <c r="E25" s="129" t="s">
        <v>357</v>
      </c>
      <c r="F25" s="128" t="str">
        <f t="shared" si="5"/>
        <v/>
      </c>
      <c r="G25" s="128" t="s">
        <v>26</v>
      </c>
      <c r="H25" s="128" t="s">
        <v>358</v>
      </c>
      <c r="I25" s="128" t="s">
        <v>35</v>
      </c>
      <c r="J25" s="128" t="s">
        <v>36</v>
      </c>
      <c r="K25" s="129" t="s">
        <v>359</v>
      </c>
      <c r="L25" s="128" t="s">
        <v>360</v>
      </c>
      <c r="M25" s="43"/>
      <c r="N25" s="43"/>
      <c r="O25" s="128" t="s">
        <v>119</v>
      </c>
      <c r="P25" s="43"/>
      <c r="Q25" s="128" t="s">
        <v>32</v>
      </c>
      <c r="R25" s="43"/>
      <c r="S25" s="43"/>
      <c r="T25" s="128"/>
      <c r="U25" s="43"/>
      <c r="V25" s="43"/>
      <c r="W25" s="117"/>
      <c r="X25" s="117"/>
      <c r="Y25" s="117"/>
    </row>
    <row r="26" ht="28.5" customHeight="1">
      <c r="A26" s="74">
        <f t="shared" si="1"/>
        <v>9</v>
      </c>
      <c r="B26" s="118" t="s">
        <v>23</v>
      </c>
      <c r="C26" s="125">
        <v>43985.68232638889</v>
      </c>
      <c r="D26" s="126" t="s">
        <v>350</v>
      </c>
      <c r="E26" s="139" t="s">
        <v>361</v>
      </c>
      <c r="F26" s="128" t="str">
        <f>image("https://scontent.xx.fbcdn.net/v/t1.15752-9/102919624_749561232451287_7489720002631696384_n.jpg?_nc_cat=102&amp;_nc_sid=b96e70&amp;_nc_ohc=C3Uf3QGKq2EAX_ebHSB&amp;_nc_ad=z-m&amp;_nc_cid=0&amp;_nc_ht=scontent.xx&amp;oh=ca562ba3c6c6046ee8b77e29ddcd345c&amp;oe=5EFC9D20")</f>
        <v/>
      </c>
      <c r="G26" s="128" t="s">
        <v>26</v>
      </c>
      <c r="H26" s="133" t="s">
        <v>362</v>
      </c>
      <c r="I26" s="128" t="s">
        <v>35</v>
      </c>
      <c r="J26" s="128" t="s">
        <v>36</v>
      </c>
      <c r="K26" s="129" t="s">
        <v>61</v>
      </c>
      <c r="L26" s="128" t="s">
        <v>363</v>
      </c>
      <c r="M26" s="128" t="s">
        <v>364</v>
      </c>
      <c r="N26" s="43"/>
      <c r="O26" s="128" t="s">
        <v>119</v>
      </c>
      <c r="P26" s="43"/>
      <c r="Q26" s="128" t="s">
        <v>32</v>
      </c>
      <c r="R26" s="128" t="s">
        <v>365</v>
      </c>
      <c r="S26" s="43"/>
      <c r="T26" s="128"/>
      <c r="U26" s="128" t="s">
        <v>366</v>
      </c>
      <c r="V26" s="43"/>
      <c r="W26" s="117"/>
      <c r="X26" s="117"/>
      <c r="Y26" s="117"/>
    </row>
    <row r="27" ht="28.5" customHeight="1">
      <c r="A27" s="74">
        <f t="shared" si="1"/>
        <v>9</v>
      </c>
      <c r="B27" s="118" t="s">
        <v>23</v>
      </c>
      <c r="C27" s="125">
        <v>43985.68278935185</v>
      </c>
      <c r="D27" s="126" t="s">
        <v>350</v>
      </c>
      <c r="E27" s="129" t="s">
        <v>367</v>
      </c>
      <c r="F27" s="128" t="str">
        <f t="shared" ref="F27:F29" si="6">image("")</f>
        <v/>
      </c>
      <c r="G27" s="128" t="s">
        <v>26</v>
      </c>
      <c r="H27" s="130"/>
      <c r="I27" s="128" t="s">
        <v>44</v>
      </c>
      <c r="J27" s="128" t="s">
        <v>45</v>
      </c>
      <c r="K27" s="131"/>
      <c r="L27" s="134" t="s">
        <v>368</v>
      </c>
      <c r="M27" s="43"/>
      <c r="N27" s="43"/>
      <c r="O27" s="128" t="s">
        <v>119</v>
      </c>
      <c r="P27" s="128"/>
      <c r="Q27" s="128" t="s">
        <v>32</v>
      </c>
      <c r="R27" s="128" t="s">
        <v>369</v>
      </c>
      <c r="S27" s="43"/>
      <c r="T27" s="128"/>
      <c r="U27" s="128" t="s">
        <v>370</v>
      </c>
      <c r="V27" s="43"/>
      <c r="W27" s="117"/>
      <c r="X27" s="117"/>
      <c r="Y27" s="117"/>
    </row>
    <row r="28" ht="28.5" customHeight="1">
      <c r="A28" s="74">
        <f t="shared" si="1"/>
        <v>9</v>
      </c>
      <c r="B28" s="118" t="s">
        <v>23</v>
      </c>
      <c r="C28" s="125">
        <v>43985.68278935185</v>
      </c>
      <c r="D28" s="126" t="s">
        <v>350</v>
      </c>
      <c r="E28" s="129" t="s">
        <v>371</v>
      </c>
      <c r="F28" s="128" t="str">
        <f t="shared" si="6"/>
        <v/>
      </c>
      <c r="G28" s="128" t="s">
        <v>82</v>
      </c>
      <c r="H28" s="130"/>
      <c r="I28" s="128" t="s">
        <v>84</v>
      </c>
      <c r="J28" s="128" t="s">
        <v>36</v>
      </c>
      <c r="K28" s="131"/>
      <c r="L28" s="130"/>
      <c r="M28" s="130"/>
      <c r="N28" s="43"/>
      <c r="O28" s="128" t="s">
        <v>31</v>
      </c>
      <c r="P28" s="128"/>
      <c r="Q28" s="128" t="s">
        <v>32</v>
      </c>
      <c r="R28" s="128"/>
      <c r="S28" s="43"/>
      <c r="T28" s="128"/>
      <c r="U28" s="128"/>
      <c r="V28" s="43"/>
      <c r="W28" s="117"/>
      <c r="X28" s="117"/>
      <c r="Y28" s="117"/>
    </row>
    <row r="29" ht="28.5" customHeight="1">
      <c r="A29" s="85">
        <f t="shared" si="1"/>
        <v>10</v>
      </c>
      <c r="B29" s="119" t="s">
        <v>23</v>
      </c>
      <c r="C29" s="120">
        <v>43985.60429398148</v>
      </c>
      <c r="D29" s="121" t="s">
        <v>372</v>
      </c>
      <c r="E29" s="122" t="s">
        <v>95</v>
      </c>
      <c r="F29" s="123" t="str">
        <f t="shared" si="6"/>
        <v/>
      </c>
      <c r="G29" s="123" t="s">
        <v>96</v>
      </c>
      <c r="H29" s="124"/>
      <c r="I29" s="123" t="s">
        <v>97</v>
      </c>
      <c r="J29" s="123" t="s">
        <v>69</v>
      </c>
      <c r="K29" s="122" t="s">
        <v>373</v>
      </c>
      <c r="L29" s="124"/>
      <c r="M29" s="124"/>
      <c r="N29" s="42"/>
      <c r="O29" s="123" t="s">
        <v>31</v>
      </c>
      <c r="P29" s="123"/>
      <c r="Q29" s="123" t="s">
        <v>32</v>
      </c>
      <c r="R29" s="42"/>
      <c r="S29" s="42"/>
      <c r="T29" s="123"/>
      <c r="U29" s="42"/>
      <c r="V29" s="42"/>
      <c r="W29" s="117"/>
      <c r="X29" s="117"/>
      <c r="Y29" s="117"/>
    </row>
    <row r="30" ht="99.75" customHeight="1">
      <c r="A30" s="85">
        <f t="shared" si="1"/>
        <v>10</v>
      </c>
      <c r="B30" s="119" t="s">
        <v>23</v>
      </c>
      <c r="C30" s="120">
        <v>43985.60449074074</v>
      </c>
      <c r="D30" s="121" t="s">
        <v>372</v>
      </c>
      <c r="E30" s="140" t="s">
        <v>374</v>
      </c>
      <c r="F30" s="123" t="str">
        <f>image("https://scontent.xx.fbcdn.net/v/t1.15752-9/101170107_246275179998332_2682266321130881024_n.jpg?_nc_cat=110&amp;_nc_sid=b96e70&amp;_nc_oc=AQnz3T8jiyoEAdrl3h6cEweyC86pQiS4NZjygvNTaTOYBvwLCoUrsE-05V-yxYTdw9oVqbwkiN3qNU989wsbgc_g&amp;_nc_ad=z-m&amp;_nc_cid=0&amp;_nc_ht=scontent."&amp;"xx&amp;oh=6fe818ddfc10c7929e48c66e619804fb&amp;oe=5EFD07A2")</f>
        <v/>
      </c>
      <c r="G30" s="123" t="s">
        <v>130</v>
      </c>
      <c r="H30" s="137" t="s">
        <v>375</v>
      </c>
      <c r="I30" s="123" t="s">
        <v>132</v>
      </c>
      <c r="J30" s="123" t="s">
        <v>60</v>
      </c>
      <c r="K30" s="122" t="s">
        <v>133</v>
      </c>
      <c r="L30" s="42"/>
      <c r="M30" s="42"/>
      <c r="N30" s="42"/>
      <c r="O30" s="123" t="s">
        <v>31</v>
      </c>
      <c r="P30" s="42"/>
      <c r="Q30" s="123" t="s">
        <v>32</v>
      </c>
      <c r="R30" s="42"/>
      <c r="S30" s="42"/>
      <c r="T30" s="123"/>
      <c r="U30" s="42"/>
      <c r="V30" s="42"/>
      <c r="W30" s="117"/>
      <c r="X30" s="117"/>
      <c r="Y30" s="117"/>
    </row>
    <row r="31" ht="123.0" customHeight="1">
      <c r="A31" s="85">
        <f t="shared" si="1"/>
        <v>10</v>
      </c>
      <c r="B31" s="119" t="s">
        <v>23</v>
      </c>
      <c r="C31" s="120">
        <v>43985.60603009259</v>
      </c>
      <c r="D31" s="121" t="s">
        <v>372</v>
      </c>
      <c r="E31" s="132" t="s">
        <v>376</v>
      </c>
      <c r="F31" s="123" t="str">
        <f t="shared" ref="F31:F41" si="7">image("")</f>
        <v/>
      </c>
      <c r="G31" s="123" t="s">
        <v>26</v>
      </c>
      <c r="H31" s="123" t="s">
        <v>377</v>
      </c>
      <c r="I31" s="123" t="s">
        <v>35</v>
      </c>
      <c r="J31" s="123" t="s">
        <v>36</v>
      </c>
      <c r="K31" s="122" t="s">
        <v>61</v>
      </c>
      <c r="L31" s="123" t="s">
        <v>184</v>
      </c>
      <c r="M31" s="123" t="s">
        <v>378</v>
      </c>
      <c r="N31" s="123" t="s">
        <v>379</v>
      </c>
      <c r="O31" s="123" t="s">
        <v>31</v>
      </c>
      <c r="P31" s="123"/>
      <c r="Q31" s="123" t="s">
        <v>32</v>
      </c>
      <c r="R31" s="42"/>
      <c r="S31" s="42"/>
      <c r="T31" s="123"/>
      <c r="U31" s="42"/>
      <c r="V31" s="42"/>
      <c r="W31" s="117"/>
      <c r="X31" s="117"/>
      <c r="Y31" s="117"/>
    </row>
    <row r="32" ht="28.5" customHeight="1">
      <c r="A32" s="85">
        <f t="shared" si="1"/>
        <v>10</v>
      </c>
      <c r="B32" s="119" t="s">
        <v>23</v>
      </c>
      <c r="C32" s="120">
        <v>43985.60607638889</v>
      </c>
      <c r="D32" s="121" t="s">
        <v>372</v>
      </c>
      <c r="E32" s="122" t="s">
        <v>380</v>
      </c>
      <c r="F32" s="123" t="str">
        <f t="shared" si="7"/>
        <v/>
      </c>
      <c r="G32" s="123" t="s">
        <v>26</v>
      </c>
      <c r="H32" s="123" t="s">
        <v>381</v>
      </c>
      <c r="I32" s="123" t="s">
        <v>35</v>
      </c>
      <c r="J32" s="123" t="s">
        <v>36</v>
      </c>
      <c r="K32" s="122" t="s">
        <v>101</v>
      </c>
      <c r="L32" s="123" t="s">
        <v>382</v>
      </c>
      <c r="M32" s="123" t="s">
        <v>383</v>
      </c>
      <c r="N32" s="42"/>
      <c r="O32" s="123" t="s">
        <v>31</v>
      </c>
      <c r="P32" s="42"/>
      <c r="Q32" s="123" t="s">
        <v>32</v>
      </c>
      <c r="R32" s="42"/>
      <c r="S32" s="42"/>
      <c r="T32" s="123"/>
      <c r="U32" s="42"/>
      <c r="V32" s="42"/>
      <c r="W32" s="117"/>
      <c r="X32" s="117"/>
      <c r="Y32" s="117"/>
    </row>
    <row r="33" ht="28.5" customHeight="1">
      <c r="A33" s="85">
        <f t="shared" si="1"/>
        <v>11</v>
      </c>
      <c r="B33" s="119" t="s">
        <v>23</v>
      </c>
      <c r="C33" s="120">
        <v>43985.48913194444</v>
      </c>
      <c r="D33" s="121" t="s">
        <v>384</v>
      </c>
      <c r="E33" s="122" t="s">
        <v>95</v>
      </c>
      <c r="F33" s="123" t="str">
        <f t="shared" si="7"/>
        <v/>
      </c>
      <c r="G33" s="123" t="s">
        <v>96</v>
      </c>
      <c r="H33" s="123"/>
      <c r="I33" s="123" t="s">
        <v>97</v>
      </c>
      <c r="J33" s="123" t="s">
        <v>69</v>
      </c>
      <c r="K33" s="122" t="s">
        <v>385</v>
      </c>
      <c r="L33" s="124"/>
      <c r="M33" s="124"/>
      <c r="N33" s="42"/>
      <c r="O33" s="123" t="s">
        <v>31</v>
      </c>
      <c r="P33" s="123"/>
      <c r="Q33" s="123" t="s">
        <v>32</v>
      </c>
      <c r="R33" s="123"/>
      <c r="S33" s="42"/>
      <c r="T33" s="123"/>
      <c r="U33" s="123"/>
      <c r="V33" s="42"/>
      <c r="W33" s="117"/>
      <c r="X33" s="117"/>
      <c r="Y33" s="117"/>
    </row>
    <row r="34" ht="28.5" customHeight="1">
      <c r="A34" s="85">
        <f t="shared" si="1"/>
        <v>11</v>
      </c>
      <c r="B34" s="119" t="s">
        <v>23</v>
      </c>
      <c r="C34" s="120">
        <v>43985.48935185185</v>
      </c>
      <c r="D34" s="121" t="s">
        <v>384</v>
      </c>
      <c r="E34" s="122" t="s">
        <v>386</v>
      </c>
      <c r="F34" s="123" t="str">
        <f t="shared" si="7"/>
        <v/>
      </c>
      <c r="G34" s="123" t="s">
        <v>26</v>
      </c>
      <c r="H34" s="123" t="s">
        <v>387</v>
      </c>
      <c r="I34" s="123" t="s">
        <v>44</v>
      </c>
      <c r="J34" s="123" t="s">
        <v>29</v>
      </c>
      <c r="K34" s="136"/>
      <c r="L34" s="123" t="s">
        <v>388</v>
      </c>
      <c r="M34" s="124"/>
      <c r="N34" s="42"/>
      <c r="O34" s="123" t="s">
        <v>31</v>
      </c>
      <c r="P34" s="123"/>
      <c r="Q34" s="123" t="s">
        <v>32</v>
      </c>
      <c r="R34" s="42"/>
      <c r="S34" s="42"/>
      <c r="T34" s="123"/>
      <c r="U34" s="42"/>
      <c r="V34" s="42"/>
      <c r="W34" s="117"/>
      <c r="X34" s="117"/>
      <c r="Y34" s="117"/>
    </row>
    <row r="35" ht="28.5" customHeight="1">
      <c r="A35" s="85">
        <f t="shared" si="1"/>
        <v>11</v>
      </c>
      <c r="B35" s="119" t="s">
        <v>23</v>
      </c>
      <c r="C35" s="120">
        <v>43985.48946759259</v>
      </c>
      <c r="D35" s="121" t="s">
        <v>384</v>
      </c>
      <c r="E35" s="122" t="s">
        <v>47</v>
      </c>
      <c r="F35" s="123" t="str">
        <f t="shared" si="7"/>
        <v/>
      </c>
      <c r="G35" s="123" t="s">
        <v>48</v>
      </c>
      <c r="H35" s="123" t="s">
        <v>49</v>
      </c>
      <c r="I35" s="123" t="s">
        <v>44</v>
      </c>
      <c r="J35" s="123" t="s">
        <v>50</v>
      </c>
      <c r="K35" s="136"/>
      <c r="L35" s="123" t="s">
        <v>389</v>
      </c>
      <c r="M35" s="124"/>
      <c r="N35" s="42"/>
      <c r="O35" s="123" t="s">
        <v>31</v>
      </c>
      <c r="P35" s="123"/>
      <c r="Q35" s="123" t="s">
        <v>32</v>
      </c>
      <c r="R35" s="123"/>
      <c r="S35" s="123"/>
      <c r="T35" s="123"/>
      <c r="U35" s="123"/>
      <c r="V35" s="42"/>
      <c r="W35" s="117"/>
      <c r="X35" s="117"/>
      <c r="Y35" s="117"/>
    </row>
    <row r="36" ht="28.5" customHeight="1">
      <c r="A36" s="85">
        <f t="shared" si="1"/>
        <v>11</v>
      </c>
      <c r="B36" s="119" t="s">
        <v>23</v>
      </c>
      <c r="C36" s="120">
        <v>43985.48956018518</v>
      </c>
      <c r="D36" s="121" t="s">
        <v>384</v>
      </c>
      <c r="E36" s="122" t="s">
        <v>390</v>
      </c>
      <c r="F36" s="123" t="str">
        <f t="shared" si="7"/>
        <v/>
      </c>
      <c r="G36" s="123" t="s">
        <v>48</v>
      </c>
      <c r="H36" s="123" t="s">
        <v>391</v>
      </c>
      <c r="I36" s="123" t="s">
        <v>44</v>
      </c>
      <c r="J36" s="123" t="s">
        <v>50</v>
      </c>
      <c r="K36" s="136"/>
      <c r="L36" s="123" t="s">
        <v>392</v>
      </c>
      <c r="M36" s="42"/>
      <c r="N36" s="42"/>
      <c r="O36" s="123" t="s">
        <v>31</v>
      </c>
      <c r="P36" s="42"/>
      <c r="Q36" s="123" t="s">
        <v>32</v>
      </c>
      <c r="R36" s="42"/>
      <c r="S36" s="42"/>
      <c r="T36" s="123"/>
      <c r="U36" s="42"/>
      <c r="V36" s="42"/>
      <c r="W36" s="117"/>
      <c r="X36" s="117"/>
      <c r="Y36" s="117"/>
    </row>
    <row r="37" ht="28.5" customHeight="1">
      <c r="A37" s="85">
        <f t="shared" si="1"/>
        <v>11</v>
      </c>
      <c r="B37" s="119" t="s">
        <v>23</v>
      </c>
      <c r="C37" s="120">
        <v>43985.489652777775</v>
      </c>
      <c r="D37" s="121" t="s">
        <v>384</v>
      </c>
      <c r="E37" s="122" t="s">
        <v>393</v>
      </c>
      <c r="F37" s="123" t="str">
        <f t="shared" si="7"/>
        <v/>
      </c>
      <c r="G37" s="123" t="s">
        <v>48</v>
      </c>
      <c r="H37" s="123" t="s">
        <v>394</v>
      </c>
      <c r="I37" s="123" t="s">
        <v>44</v>
      </c>
      <c r="J37" s="123" t="s">
        <v>50</v>
      </c>
      <c r="K37" s="136"/>
      <c r="L37" s="123" t="s">
        <v>395</v>
      </c>
      <c r="M37" s="42"/>
      <c r="N37" s="124"/>
      <c r="O37" s="123" t="s">
        <v>31</v>
      </c>
      <c r="P37" s="123"/>
      <c r="Q37" s="123" t="s">
        <v>32</v>
      </c>
      <c r="R37" s="42"/>
      <c r="S37" s="42"/>
      <c r="T37" s="123"/>
      <c r="U37" s="42"/>
      <c r="V37" s="42"/>
      <c r="W37" s="117"/>
      <c r="X37" s="117"/>
      <c r="Y37" s="117"/>
    </row>
    <row r="38" ht="28.5" customHeight="1">
      <c r="A38" s="85">
        <f t="shared" si="1"/>
        <v>11</v>
      </c>
      <c r="B38" s="119" t="s">
        <v>23</v>
      </c>
      <c r="C38" s="120">
        <v>43985.48978009259</v>
      </c>
      <c r="D38" s="121" t="s">
        <v>384</v>
      </c>
      <c r="E38" s="122" t="s">
        <v>344</v>
      </c>
      <c r="F38" s="123" t="str">
        <f t="shared" si="7"/>
        <v/>
      </c>
      <c r="G38" s="123" t="s">
        <v>48</v>
      </c>
      <c r="H38" s="123" t="s">
        <v>345</v>
      </c>
      <c r="I38" s="123" t="s">
        <v>44</v>
      </c>
      <c r="J38" s="123" t="s">
        <v>50</v>
      </c>
      <c r="K38" s="136"/>
      <c r="L38" s="123" t="s">
        <v>396</v>
      </c>
      <c r="M38" s="42"/>
      <c r="N38" s="42"/>
      <c r="O38" s="123" t="s">
        <v>31</v>
      </c>
      <c r="P38" s="42"/>
      <c r="Q38" s="123" t="s">
        <v>32</v>
      </c>
      <c r="R38" s="42"/>
      <c r="S38" s="42"/>
      <c r="T38" s="123"/>
      <c r="U38" s="42"/>
      <c r="V38" s="42"/>
      <c r="W38" s="117"/>
      <c r="X38" s="117"/>
      <c r="Y38" s="117"/>
    </row>
    <row r="39" ht="28.5" customHeight="1">
      <c r="A39" s="85">
        <f t="shared" si="1"/>
        <v>11</v>
      </c>
      <c r="B39" s="119" t="s">
        <v>23</v>
      </c>
      <c r="C39" s="120">
        <v>43985.49055555555</v>
      </c>
      <c r="D39" s="121" t="s">
        <v>384</v>
      </c>
      <c r="E39" s="132" t="s">
        <v>397</v>
      </c>
      <c r="F39" s="123" t="str">
        <f t="shared" si="7"/>
        <v/>
      </c>
      <c r="G39" s="123" t="s">
        <v>48</v>
      </c>
      <c r="H39" s="123" t="s">
        <v>398</v>
      </c>
      <c r="I39" s="123" t="s">
        <v>35</v>
      </c>
      <c r="J39" s="123" t="s">
        <v>60</v>
      </c>
      <c r="K39" s="122" t="s">
        <v>399</v>
      </c>
      <c r="L39" s="123" t="s">
        <v>400</v>
      </c>
      <c r="M39" s="124"/>
      <c r="N39" s="42"/>
      <c r="O39" s="123" t="s">
        <v>31</v>
      </c>
      <c r="P39" s="42"/>
      <c r="Q39" s="123" t="s">
        <v>32</v>
      </c>
      <c r="R39" s="42"/>
      <c r="S39" s="42"/>
      <c r="T39" s="123"/>
      <c r="U39" s="42"/>
      <c r="V39" s="42"/>
      <c r="W39" s="117"/>
      <c r="X39" s="117"/>
      <c r="Y39" s="117"/>
    </row>
    <row r="40" ht="28.5" customHeight="1">
      <c r="A40" s="85">
        <f t="shared" si="1"/>
        <v>11</v>
      </c>
      <c r="B40" s="119" t="s">
        <v>23</v>
      </c>
      <c r="C40" s="120">
        <v>43985.49056712963</v>
      </c>
      <c r="D40" s="121" t="s">
        <v>384</v>
      </c>
      <c r="E40" s="122" t="s">
        <v>401</v>
      </c>
      <c r="F40" s="123" t="str">
        <f t="shared" si="7"/>
        <v/>
      </c>
      <c r="G40" s="123" t="s">
        <v>26</v>
      </c>
      <c r="H40" s="123" t="s">
        <v>402</v>
      </c>
      <c r="I40" s="123" t="s">
        <v>44</v>
      </c>
      <c r="J40" s="123" t="s">
        <v>45</v>
      </c>
      <c r="K40" s="136"/>
      <c r="L40" s="123" t="s">
        <v>388</v>
      </c>
      <c r="M40" s="42"/>
      <c r="N40" s="42"/>
      <c r="O40" s="123" t="s">
        <v>73</v>
      </c>
      <c r="P40" s="42"/>
      <c r="Q40" s="123" t="s">
        <v>32</v>
      </c>
      <c r="R40" s="123"/>
      <c r="S40" s="42"/>
      <c r="T40" s="123"/>
      <c r="U40" s="123"/>
      <c r="V40" s="42"/>
      <c r="W40" s="117"/>
      <c r="X40" s="117"/>
      <c r="Y40" s="117"/>
    </row>
    <row r="41" ht="28.5" customHeight="1">
      <c r="A41" s="74">
        <f t="shared" si="1"/>
        <v>12</v>
      </c>
      <c r="B41" s="118" t="s">
        <v>23</v>
      </c>
      <c r="C41" s="125">
        <v>43985.48170138889</v>
      </c>
      <c r="D41" s="126" t="s">
        <v>403</v>
      </c>
      <c r="E41" s="129" t="s">
        <v>404</v>
      </c>
      <c r="F41" s="128" t="str">
        <f t="shared" si="7"/>
        <v/>
      </c>
      <c r="G41" s="128" t="s">
        <v>26</v>
      </c>
      <c r="H41" s="128" t="s">
        <v>405</v>
      </c>
      <c r="I41" s="128" t="s">
        <v>88</v>
      </c>
      <c r="J41" s="128" t="s">
        <v>89</v>
      </c>
      <c r="K41" s="129" t="s">
        <v>90</v>
      </c>
      <c r="L41" s="130"/>
      <c r="M41" s="43"/>
      <c r="N41" s="43"/>
      <c r="O41" s="128" t="s">
        <v>31</v>
      </c>
      <c r="P41" s="43"/>
      <c r="Q41" s="128" t="s">
        <v>32</v>
      </c>
      <c r="R41" s="43"/>
      <c r="S41" s="43"/>
      <c r="T41" s="128"/>
      <c r="U41" s="43"/>
      <c r="V41" s="43"/>
      <c r="W41" s="117"/>
      <c r="X41" s="117"/>
      <c r="Y41" s="117"/>
    </row>
    <row r="42" ht="115.5" customHeight="1">
      <c r="A42" s="74">
        <f t="shared" si="1"/>
        <v>12</v>
      </c>
      <c r="B42" s="118" t="s">
        <v>23</v>
      </c>
      <c r="C42" s="125">
        <v>43985.4868287037</v>
      </c>
      <c r="D42" s="126" t="s">
        <v>403</v>
      </c>
      <c r="E42" s="141" t="s">
        <v>406</v>
      </c>
      <c r="F42" s="128" t="str">
        <f>image("https://scontent.xx.fbcdn.net/v/t1.15752-9/83664393_581833999186487_1951526770142347264_n.jpg?_nc_cat=105&amp;_nc_sid=b96e70&amp;_nc_ohc=ZOjmWroP65kAX_N2BEP&amp;_nc_ad=z-m&amp;_nc_cid=0&amp;_nc_ht=scontent.xx&amp;oh=4002c35f7d26688f546402f950877fd3&amp;oe=5EFC6066")</f>
        <v/>
      </c>
      <c r="G42" s="128" t="s">
        <v>130</v>
      </c>
      <c r="H42" s="128" t="s">
        <v>407</v>
      </c>
      <c r="I42" s="128" t="s">
        <v>408</v>
      </c>
      <c r="J42" s="128" t="s">
        <v>50</v>
      </c>
      <c r="K42" s="129" t="s">
        <v>409</v>
      </c>
      <c r="L42" s="128" t="s">
        <v>410</v>
      </c>
      <c r="M42" s="134" t="s">
        <v>411</v>
      </c>
      <c r="N42" s="43"/>
      <c r="O42" s="128" t="s">
        <v>31</v>
      </c>
      <c r="P42" s="128"/>
      <c r="Q42" s="128" t="s">
        <v>32</v>
      </c>
      <c r="R42" s="128"/>
      <c r="S42" s="128"/>
      <c r="T42" s="128"/>
      <c r="U42" s="128"/>
      <c r="V42" s="43"/>
      <c r="W42" s="117"/>
      <c r="X42" s="117"/>
      <c r="Y42" s="117"/>
    </row>
    <row r="43" ht="28.5" customHeight="1">
      <c r="A43" s="74">
        <f t="shared" si="1"/>
        <v>12</v>
      </c>
      <c r="B43" s="118" t="s">
        <v>23</v>
      </c>
      <c r="C43" s="125">
        <v>43985.488125</v>
      </c>
      <c r="D43" s="126" t="s">
        <v>403</v>
      </c>
      <c r="E43" s="129" t="s">
        <v>412</v>
      </c>
      <c r="F43" s="128" t="str">
        <f>image("https://scontent.xx.fbcdn.net/v/t1.15752-9/82154917_342805060034781_1411412487818969088_n.jpg?_nc_cat=107&amp;_nc_sid=b96e70&amp;_nc_ohc=_Be8yoyl-cMAX_nUKzD&amp;_nc_ad=z-m&amp;_nc_cid=0&amp;_nc_ht=scontent.xx&amp;oh=004d74d316f1cb040cf0cb3a06fa3618&amp;oe=5EFCD8A6")</f>
        <v/>
      </c>
      <c r="G43" s="128" t="s">
        <v>26</v>
      </c>
      <c r="H43" s="128" t="s">
        <v>413</v>
      </c>
      <c r="I43" s="128" t="s">
        <v>35</v>
      </c>
      <c r="J43" s="128" t="s">
        <v>36</v>
      </c>
      <c r="K43" s="129" t="s">
        <v>414</v>
      </c>
      <c r="L43" s="128" t="s">
        <v>415</v>
      </c>
      <c r="M43" s="134" t="s">
        <v>416</v>
      </c>
      <c r="N43" s="43"/>
      <c r="O43" s="128" t="s">
        <v>31</v>
      </c>
      <c r="P43" s="43"/>
      <c r="Q43" s="128" t="s">
        <v>32</v>
      </c>
      <c r="R43" s="43"/>
      <c r="S43" s="43"/>
      <c r="T43" s="128"/>
      <c r="U43" s="43"/>
      <c r="V43" s="43"/>
      <c r="W43" s="117"/>
      <c r="X43" s="117"/>
      <c r="Y43" s="117"/>
    </row>
    <row r="44" ht="28.5" customHeight="1">
      <c r="A44" s="74">
        <f t="shared" si="1"/>
        <v>12</v>
      </c>
      <c r="B44" s="118" t="s">
        <v>23</v>
      </c>
      <c r="C44" s="125">
        <v>43985.48813657407</v>
      </c>
      <c r="D44" s="126" t="s">
        <v>403</v>
      </c>
      <c r="E44" s="129" t="s">
        <v>417</v>
      </c>
      <c r="F44" s="128" t="str">
        <f t="shared" ref="F44:F48" si="8">image("")</f>
        <v/>
      </c>
      <c r="G44" s="128" t="s">
        <v>82</v>
      </c>
      <c r="H44" s="128" t="s">
        <v>418</v>
      </c>
      <c r="I44" s="128" t="s">
        <v>84</v>
      </c>
      <c r="J44" s="128" t="s">
        <v>36</v>
      </c>
      <c r="K44" s="131"/>
      <c r="L44" s="130"/>
      <c r="M44" s="43"/>
      <c r="N44" s="130"/>
      <c r="O44" s="128" t="s">
        <v>31</v>
      </c>
      <c r="P44" s="128"/>
      <c r="Q44" s="128" t="s">
        <v>32</v>
      </c>
      <c r="R44" s="43"/>
      <c r="S44" s="43"/>
      <c r="T44" s="128"/>
      <c r="U44" s="128"/>
      <c r="V44" s="128"/>
      <c r="W44" s="117"/>
      <c r="X44" s="117"/>
      <c r="Y44" s="117"/>
    </row>
    <row r="45" ht="28.5" customHeight="1">
      <c r="A45" s="85">
        <f t="shared" si="1"/>
        <v>13</v>
      </c>
      <c r="B45" s="119" t="s">
        <v>23</v>
      </c>
      <c r="C45" s="120">
        <v>43985.38958333333</v>
      </c>
      <c r="D45" s="121" t="s">
        <v>419</v>
      </c>
      <c r="E45" s="138" t="s">
        <v>95</v>
      </c>
      <c r="F45" s="123" t="str">
        <f t="shared" si="8"/>
        <v/>
      </c>
      <c r="G45" s="123" t="s">
        <v>96</v>
      </c>
      <c r="H45" s="124"/>
      <c r="I45" s="123" t="s">
        <v>97</v>
      </c>
      <c r="J45" s="123" t="s">
        <v>69</v>
      </c>
      <c r="K45" s="122" t="s">
        <v>420</v>
      </c>
      <c r="L45" s="124"/>
      <c r="M45" s="42"/>
      <c r="N45" s="42"/>
      <c r="O45" s="123" t="s">
        <v>31</v>
      </c>
      <c r="P45" s="42"/>
      <c r="Q45" s="123" t="s">
        <v>32</v>
      </c>
      <c r="R45" s="123"/>
      <c r="S45" s="123"/>
      <c r="T45" s="123"/>
      <c r="U45" s="123"/>
      <c r="V45" s="123"/>
      <c r="W45" s="117"/>
      <c r="X45" s="117"/>
      <c r="Y45" s="117"/>
    </row>
    <row r="46" ht="28.5" customHeight="1">
      <c r="A46" s="85">
        <f t="shared" si="1"/>
        <v>13</v>
      </c>
      <c r="B46" s="119" t="s">
        <v>23</v>
      </c>
      <c r="C46" s="120">
        <v>43985.390868055554</v>
      </c>
      <c r="D46" s="121" t="s">
        <v>419</v>
      </c>
      <c r="E46" s="122" t="s">
        <v>421</v>
      </c>
      <c r="F46" s="123" t="str">
        <f t="shared" si="8"/>
        <v/>
      </c>
      <c r="G46" s="123" t="s">
        <v>26</v>
      </c>
      <c r="H46" s="123" t="s">
        <v>422</v>
      </c>
      <c r="I46" s="123" t="s">
        <v>35</v>
      </c>
      <c r="J46" s="123" t="s">
        <v>69</v>
      </c>
      <c r="K46" s="122" t="s">
        <v>423</v>
      </c>
      <c r="L46" s="123" t="s">
        <v>424</v>
      </c>
      <c r="M46" s="124"/>
      <c r="N46" s="42"/>
      <c r="O46" s="123" t="s">
        <v>31</v>
      </c>
      <c r="P46" s="42"/>
      <c r="Q46" s="123" t="s">
        <v>32</v>
      </c>
      <c r="R46" s="42"/>
      <c r="S46" s="42"/>
      <c r="T46" s="123"/>
      <c r="U46" s="42"/>
      <c r="V46" s="42"/>
      <c r="W46" s="117"/>
      <c r="X46" s="117"/>
      <c r="Y46" s="117"/>
    </row>
    <row r="47" ht="28.5" customHeight="1">
      <c r="A47" s="85">
        <f t="shared" si="1"/>
        <v>13</v>
      </c>
      <c r="B47" s="119" t="s">
        <v>23</v>
      </c>
      <c r="C47" s="120">
        <v>43985.39215277778</v>
      </c>
      <c r="D47" s="121" t="s">
        <v>419</v>
      </c>
      <c r="E47" s="122" t="s">
        <v>425</v>
      </c>
      <c r="F47" s="123" t="str">
        <f t="shared" si="8"/>
        <v/>
      </c>
      <c r="G47" s="123" t="s">
        <v>26</v>
      </c>
      <c r="H47" s="123" t="s">
        <v>426</v>
      </c>
      <c r="I47" s="123" t="s">
        <v>35</v>
      </c>
      <c r="J47" s="123" t="s">
        <v>36</v>
      </c>
      <c r="K47" s="122" t="s">
        <v>423</v>
      </c>
      <c r="L47" s="123" t="s">
        <v>424</v>
      </c>
      <c r="M47" s="42"/>
      <c r="N47" s="42"/>
      <c r="O47" s="123" t="s">
        <v>73</v>
      </c>
      <c r="P47" s="42"/>
      <c r="Q47" s="123" t="s">
        <v>32</v>
      </c>
      <c r="R47" s="42"/>
      <c r="S47" s="42"/>
      <c r="T47" s="123"/>
      <c r="U47" s="42"/>
      <c r="V47" s="42"/>
      <c r="W47" s="117"/>
      <c r="X47" s="117"/>
      <c r="Y47" s="117"/>
    </row>
    <row r="48" ht="28.5" customHeight="1">
      <c r="A48" s="85">
        <f t="shared" si="1"/>
        <v>13</v>
      </c>
      <c r="B48" s="119" t="s">
        <v>23</v>
      </c>
      <c r="C48" s="120">
        <v>43985.39215277778</v>
      </c>
      <c r="D48" s="121" t="s">
        <v>419</v>
      </c>
      <c r="E48" s="122" t="s">
        <v>427</v>
      </c>
      <c r="F48" s="123" t="str">
        <f t="shared" si="8"/>
        <v/>
      </c>
      <c r="G48" s="123" t="s">
        <v>82</v>
      </c>
      <c r="H48" s="124"/>
      <c r="I48" s="123" t="s">
        <v>84</v>
      </c>
      <c r="J48" s="123" t="s">
        <v>36</v>
      </c>
      <c r="K48" s="136"/>
      <c r="L48" s="42"/>
      <c r="M48" s="42"/>
      <c r="N48" s="42"/>
      <c r="O48" s="123" t="s">
        <v>31</v>
      </c>
      <c r="P48" s="42"/>
      <c r="Q48" s="123" t="s">
        <v>32</v>
      </c>
      <c r="R48" s="42"/>
      <c r="S48" s="42"/>
      <c r="T48" s="123"/>
      <c r="U48" s="42"/>
      <c r="V48" s="42"/>
      <c r="W48" s="117"/>
      <c r="X48" s="117"/>
      <c r="Y48" s="117"/>
    </row>
    <row r="49" ht="28.5" customHeight="1">
      <c r="A49" s="142"/>
      <c r="B49" s="143"/>
      <c r="C49" s="143"/>
      <c r="D49" s="143"/>
      <c r="E49" s="143"/>
      <c r="F49" s="143"/>
      <c r="G49" s="143"/>
      <c r="H49" s="143"/>
      <c r="I49" s="143"/>
      <c r="J49" s="143"/>
      <c r="K49" s="143"/>
      <c r="L49" s="143"/>
      <c r="M49" s="143"/>
      <c r="N49" s="143"/>
      <c r="O49" s="143"/>
      <c r="P49" s="143"/>
      <c r="Q49" s="143"/>
      <c r="R49" s="143"/>
      <c r="S49" s="143"/>
      <c r="T49" s="143"/>
      <c r="U49" s="143"/>
      <c r="V49" s="143"/>
      <c r="W49" s="117"/>
      <c r="X49" s="117"/>
      <c r="Y49" s="117"/>
    </row>
    <row r="50">
      <c r="A50" s="144"/>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row>
    <row r="51">
      <c r="A51" s="144"/>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row>
    <row r="52">
      <c r="A52" s="144"/>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row>
    <row r="53">
      <c r="A53" s="144"/>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row>
    <row r="54">
      <c r="A54" s="144"/>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row>
    <row r="55">
      <c r="A55" s="144"/>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c r="A56" s="144"/>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row>
    <row r="57">
      <c r="A57" s="144"/>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row r="58">
      <c r="A58" s="144"/>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row>
    <row r="59">
      <c r="A59" s="144"/>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row>
    <row r="60">
      <c r="A60" s="144"/>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row>
    <row r="61">
      <c r="A61" s="144"/>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row>
    <row r="62">
      <c r="A62" s="144"/>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row>
    <row r="63">
      <c r="A63" s="144"/>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row>
    <row r="64">
      <c r="A64" s="144"/>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row>
    <row r="65">
      <c r="A65" s="144"/>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row>
    <row r="66">
      <c r="A66" s="144"/>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row>
    <row r="67">
      <c r="A67" s="144"/>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row>
    <row r="68">
      <c r="A68" s="144"/>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row>
    <row r="69">
      <c r="A69" s="144"/>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row>
    <row r="70">
      <c r="A70" s="144"/>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row>
    <row r="71">
      <c r="A71" s="144"/>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row>
    <row r="72">
      <c r="A72" s="144"/>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row>
    <row r="73">
      <c r="A73" s="144"/>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row>
    <row r="74">
      <c r="A74" s="144"/>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row>
    <row r="75">
      <c r="A75" s="144"/>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row>
    <row r="76">
      <c r="A76" s="144"/>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row>
    <row r="77">
      <c r="A77" s="144"/>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row>
    <row r="78">
      <c r="A78" s="144"/>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row>
    <row r="79">
      <c r="A79" s="144"/>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row>
    <row r="80">
      <c r="A80" s="144"/>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row>
    <row r="81">
      <c r="A81" s="144"/>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row>
    <row r="82">
      <c r="A82" s="144"/>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row>
    <row r="83">
      <c r="A83" s="144"/>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row>
    <row r="84">
      <c r="A84" s="144"/>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row>
    <row r="85">
      <c r="A85" s="144"/>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row>
    <row r="86">
      <c r="A86" s="144"/>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row>
    <row r="87">
      <c r="A87" s="144"/>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row>
    <row r="88">
      <c r="A88" s="144"/>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row>
    <row r="89">
      <c r="A89" s="144"/>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row>
    <row r="90">
      <c r="A90" s="144"/>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row>
    <row r="91">
      <c r="A91" s="144"/>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row>
    <row r="92">
      <c r="A92" s="144"/>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row>
    <row r="93">
      <c r="A93" s="144"/>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row>
    <row r="94">
      <c r="A94" s="144"/>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row>
    <row r="95">
      <c r="A95" s="144"/>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row>
    <row r="96">
      <c r="A96" s="144"/>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row>
    <row r="97">
      <c r="A97" s="144"/>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row>
    <row r="98">
      <c r="A98" s="144"/>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row>
    <row r="99">
      <c r="A99" s="144"/>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row>
    <row r="100">
      <c r="A100" s="144"/>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row>
    <row r="101">
      <c r="A101" s="144"/>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row>
    <row r="102">
      <c r="A102" s="144"/>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row>
    <row r="103">
      <c r="A103" s="144"/>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row>
    <row r="104">
      <c r="A104" s="144"/>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row>
    <row r="105">
      <c r="A105" s="144"/>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row>
    <row r="106">
      <c r="A106" s="144"/>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row>
    <row r="107">
      <c r="A107" s="144"/>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row>
    <row r="108">
      <c r="A108" s="144"/>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row>
    <row r="109">
      <c r="A109" s="144"/>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row>
    <row r="110">
      <c r="A110" s="144"/>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row>
    <row r="111">
      <c r="A111" s="144"/>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row>
    <row r="112">
      <c r="A112" s="144"/>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row>
    <row r="113">
      <c r="A113" s="144"/>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row>
    <row r="114">
      <c r="A114" s="144"/>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row>
    <row r="115">
      <c r="A115" s="144"/>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row>
    <row r="116">
      <c r="A116" s="144"/>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row>
    <row r="117">
      <c r="A117" s="144"/>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row>
    <row r="118">
      <c r="A118" s="144"/>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row>
    <row r="119">
      <c r="A119" s="144"/>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row>
    <row r="120">
      <c r="A120" s="144"/>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row>
    <row r="121">
      <c r="A121" s="144"/>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row>
    <row r="122">
      <c r="A122" s="144"/>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row>
    <row r="123">
      <c r="A123" s="144"/>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row>
    <row r="124">
      <c r="A124" s="144"/>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row>
    <row r="125">
      <c r="A125" s="144"/>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row>
    <row r="126">
      <c r="A126" s="144"/>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row>
    <row r="127">
      <c r="A127" s="144"/>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row>
    <row r="128">
      <c r="A128" s="144"/>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row>
    <row r="129">
      <c r="A129" s="144"/>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row>
    <row r="130">
      <c r="A130" s="144"/>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row>
    <row r="131">
      <c r="A131" s="144"/>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row>
    <row r="132">
      <c r="A132" s="144"/>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row>
    <row r="133">
      <c r="A133" s="144"/>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row>
    <row r="134">
      <c r="A134" s="144"/>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row>
    <row r="135">
      <c r="A135" s="144"/>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row>
    <row r="136">
      <c r="A136" s="144"/>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row>
    <row r="137">
      <c r="A137" s="144"/>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row>
    <row r="138">
      <c r="A138" s="144"/>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row>
    <row r="139">
      <c r="A139" s="144"/>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row>
    <row r="140">
      <c r="A140" s="144"/>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row>
    <row r="141">
      <c r="A141" s="144"/>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row>
    <row r="142">
      <c r="A142" s="144"/>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row>
    <row r="143">
      <c r="A143" s="144"/>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row>
    <row r="144">
      <c r="A144" s="144"/>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row>
    <row r="145">
      <c r="A145" s="144"/>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row>
    <row r="146">
      <c r="A146" s="144"/>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row>
    <row r="147">
      <c r="A147" s="144"/>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row>
    <row r="148">
      <c r="A148" s="144"/>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row>
    <row r="149">
      <c r="A149" s="144"/>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row>
    <row r="150">
      <c r="A150" s="144"/>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row>
    <row r="151">
      <c r="A151" s="144"/>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row>
    <row r="152">
      <c r="A152" s="144"/>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row>
    <row r="153">
      <c r="A153" s="144"/>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row>
    <row r="154">
      <c r="A154" s="144"/>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row>
    <row r="155">
      <c r="A155" s="144"/>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row>
    <row r="156">
      <c r="A156" s="144"/>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row>
    <row r="157">
      <c r="A157" s="144"/>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row>
    <row r="158">
      <c r="A158" s="144"/>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row>
    <row r="159">
      <c r="A159" s="144"/>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row>
    <row r="160">
      <c r="A160" s="144"/>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row>
    <row r="161">
      <c r="A161" s="144"/>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row>
    <row r="162">
      <c r="A162" s="144"/>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row>
    <row r="163">
      <c r="A163" s="144"/>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row>
    <row r="164">
      <c r="A164" s="144"/>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row>
    <row r="165">
      <c r="A165" s="144"/>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row>
    <row r="166">
      <c r="A166" s="144"/>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row>
    <row r="167">
      <c r="A167" s="144"/>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row>
    <row r="168">
      <c r="A168" s="144"/>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row>
    <row r="169">
      <c r="A169" s="144"/>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row>
    <row r="170">
      <c r="A170" s="144"/>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row>
    <row r="171">
      <c r="A171" s="144"/>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row>
    <row r="172">
      <c r="A172" s="144"/>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row>
    <row r="173">
      <c r="A173" s="144"/>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row>
    <row r="174">
      <c r="A174" s="144"/>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row>
    <row r="175">
      <c r="A175" s="144"/>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row>
    <row r="176">
      <c r="A176" s="144"/>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row>
    <row r="177">
      <c r="A177" s="144"/>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row>
    <row r="178">
      <c r="A178" s="144"/>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row>
    <row r="179">
      <c r="A179" s="144"/>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row>
    <row r="180">
      <c r="A180" s="144"/>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row>
    <row r="181">
      <c r="A181" s="144"/>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row>
    <row r="182">
      <c r="A182" s="144"/>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row>
    <row r="183">
      <c r="A183" s="144"/>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row>
    <row r="184">
      <c r="A184" s="144"/>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row>
    <row r="185">
      <c r="A185" s="144"/>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row>
    <row r="186">
      <c r="A186" s="144"/>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row>
    <row r="187">
      <c r="A187" s="144"/>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row>
    <row r="188">
      <c r="A188" s="144"/>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row>
    <row r="189">
      <c r="A189" s="144"/>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row>
    <row r="190">
      <c r="A190" s="144"/>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row>
    <row r="191">
      <c r="A191" s="144"/>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row>
    <row r="192">
      <c r="A192" s="144"/>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row>
    <row r="193">
      <c r="A193" s="144"/>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row>
    <row r="194">
      <c r="A194" s="144"/>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row>
    <row r="195">
      <c r="A195" s="144"/>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row>
    <row r="196">
      <c r="A196" s="144"/>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row>
    <row r="197">
      <c r="A197" s="144"/>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row>
    <row r="198">
      <c r="A198" s="144"/>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row>
    <row r="199">
      <c r="A199" s="144"/>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row>
    <row r="200">
      <c r="A200" s="144"/>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row>
    <row r="201">
      <c r="A201" s="144"/>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row>
    <row r="202">
      <c r="A202" s="144"/>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row>
    <row r="203">
      <c r="A203" s="144"/>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row>
    <row r="204">
      <c r="A204" s="144"/>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row>
    <row r="205">
      <c r="A205" s="144"/>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row>
    <row r="206">
      <c r="A206" s="144"/>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row>
    <row r="207">
      <c r="A207" s="144"/>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row>
    <row r="208">
      <c r="A208" s="144"/>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row>
    <row r="209">
      <c r="A209" s="144"/>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row>
    <row r="210">
      <c r="A210" s="144"/>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row>
    <row r="211">
      <c r="A211" s="144"/>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row>
    <row r="212">
      <c r="A212" s="144"/>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row>
    <row r="213">
      <c r="A213" s="144"/>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row>
    <row r="214">
      <c r="A214" s="144"/>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row>
    <row r="215">
      <c r="A215" s="144"/>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row>
    <row r="216">
      <c r="A216" s="144"/>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row>
    <row r="217">
      <c r="A217" s="144"/>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row>
    <row r="218">
      <c r="A218" s="144"/>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row>
    <row r="219">
      <c r="A219" s="144"/>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row>
    <row r="220">
      <c r="A220" s="144"/>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row>
    <row r="221">
      <c r="A221" s="144"/>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row>
    <row r="222">
      <c r="A222" s="144"/>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row>
    <row r="223">
      <c r="A223" s="144"/>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row>
    <row r="224">
      <c r="A224" s="144"/>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row>
    <row r="225">
      <c r="A225" s="144"/>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row>
    <row r="226">
      <c r="A226" s="144"/>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row>
    <row r="227">
      <c r="A227" s="144"/>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row>
    <row r="228">
      <c r="A228" s="144"/>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row>
    <row r="229">
      <c r="A229" s="144"/>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row>
    <row r="230">
      <c r="A230" s="144"/>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row>
    <row r="231">
      <c r="A231" s="144"/>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row>
    <row r="232">
      <c r="A232" s="144"/>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row>
    <row r="233">
      <c r="A233" s="144"/>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row>
    <row r="234">
      <c r="A234" s="144"/>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row>
    <row r="235">
      <c r="A235" s="144"/>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row>
    <row r="236">
      <c r="A236" s="144"/>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row>
    <row r="237">
      <c r="A237" s="144"/>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row>
    <row r="238">
      <c r="A238" s="144"/>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row>
    <row r="239">
      <c r="A239" s="144"/>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row>
    <row r="240">
      <c r="A240" s="144"/>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row>
    <row r="241">
      <c r="A241" s="144"/>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row>
    <row r="242">
      <c r="A242" s="144"/>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row>
    <row r="243">
      <c r="A243" s="144"/>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row>
    <row r="244">
      <c r="A244" s="144"/>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row>
    <row r="245">
      <c r="A245" s="144"/>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row>
    <row r="246">
      <c r="A246" s="144"/>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row>
    <row r="247">
      <c r="A247" s="144"/>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row>
    <row r="248">
      <c r="A248" s="144"/>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row>
    <row r="249">
      <c r="A249" s="144"/>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row>
    <row r="250">
      <c r="A250" s="144"/>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row>
    <row r="251">
      <c r="A251" s="144"/>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row>
    <row r="252">
      <c r="A252" s="144"/>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row>
    <row r="253">
      <c r="A253" s="144"/>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row>
    <row r="254">
      <c r="A254" s="144"/>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row>
    <row r="255">
      <c r="A255" s="144"/>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row>
    <row r="256">
      <c r="A256" s="144"/>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row>
    <row r="257">
      <c r="A257" s="144"/>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row>
    <row r="258">
      <c r="A258" s="144"/>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row>
    <row r="259">
      <c r="A259" s="144"/>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row>
    <row r="260">
      <c r="A260" s="144"/>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row>
    <row r="261">
      <c r="A261" s="144"/>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row>
    <row r="262">
      <c r="A262" s="144"/>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row>
    <row r="263">
      <c r="A263" s="144"/>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row>
    <row r="264">
      <c r="A264" s="144"/>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row>
    <row r="265">
      <c r="A265" s="144"/>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row>
    <row r="266">
      <c r="A266" s="144"/>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row>
    <row r="267">
      <c r="A267" s="144"/>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row>
    <row r="268">
      <c r="A268" s="144"/>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row>
    <row r="269">
      <c r="A269" s="144"/>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row>
    <row r="270">
      <c r="A270" s="144"/>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row>
    <row r="271">
      <c r="A271" s="144"/>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row>
    <row r="272">
      <c r="A272" s="144"/>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row>
    <row r="273">
      <c r="A273" s="144"/>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row>
    <row r="274">
      <c r="A274" s="144"/>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row>
    <row r="275">
      <c r="A275" s="144"/>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row>
    <row r="276">
      <c r="A276" s="144"/>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row>
    <row r="277">
      <c r="A277" s="144"/>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row>
    <row r="278">
      <c r="A278" s="144"/>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row>
    <row r="279">
      <c r="A279" s="144"/>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row>
    <row r="280">
      <c r="A280" s="144"/>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row>
    <row r="281">
      <c r="A281" s="144"/>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row>
    <row r="282">
      <c r="A282" s="144"/>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row>
    <row r="283">
      <c r="A283" s="144"/>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row>
    <row r="284">
      <c r="A284" s="144"/>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row>
    <row r="285">
      <c r="A285" s="144"/>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row>
    <row r="286">
      <c r="A286" s="144"/>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row>
    <row r="287">
      <c r="A287" s="144"/>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row>
    <row r="288">
      <c r="A288" s="144"/>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row>
    <row r="289">
      <c r="A289" s="144"/>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row>
    <row r="290">
      <c r="A290" s="144"/>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row>
    <row r="291">
      <c r="A291" s="144"/>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row>
    <row r="292">
      <c r="A292" s="144"/>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row>
    <row r="293">
      <c r="A293" s="144"/>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row>
    <row r="294">
      <c r="A294" s="144"/>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row>
    <row r="295">
      <c r="A295" s="144"/>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row>
    <row r="296">
      <c r="A296" s="144"/>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row>
    <row r="297">
      <c r="A297" s="144"/>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row>
    <row r="298">
      <c r="A298" s="144"/>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row>
    <row r="299">
      <c r="A299" s="144"/>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row>
    <row r="300">
      <c r="A300" s="144"/>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row>
    <row r="301">
      <c r="A301" s="144"/>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row>
    <row r="302">
      <c r="A302" s="144"/>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row>
    <row r="303">
      <c r="A303" s="144"/>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row>
    <row r="304">
      <c r="A304" s="144"/>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row>
    <row r="305">
      <c r="A305" s="144"/>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row>
    <row r="306">
      <c r="A306" s="144"/>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row>
    <row r="307">
      <c r="A307" s="144"/>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row>
    <row r="308">
      <c r="A308" s="144"/>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row>
    <row r="309">
      <c r="A309" s="144"/>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row>
    <row r="310">
      <c r="A310" s="144"/>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row>
    <row r="311">
      <c r="A311" s="144"/>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row>
    <row r="312">
      <c r="A312" s="144"/>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row>
    <row r="313">
      <c r="A313" s="144"/>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row>
    <row r="314">
      <c r="A314" s="144"/>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row>
    <row r="315">
      <c r="A315" s="144"/>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row>
    <row r="316">
      <c r="A316" s="144"/>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row>
    <row r="317">
      <c r="A317" s="144"/>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row>
    <row r="318">
      <c r="A318" s="144"/>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row>
    <row r="319">
      <c r="A319" s="144"/>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row>
    <row r="320">
      <c r="A320" s="144"/>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row>
    <row r="321">
      <c r="A321" s="144"/>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row>
    <row r="322">
      <c r="A322" s="144"/>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row>
    <row r="323">
      <c r="A323" s="144"/>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row>
    <row r="324">
      <c r="A324" s="144"/>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row>
    <row r="325">
      <c r="A325" s="144"/>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row>
    <row r="326">
      <c r="A326" s="144"/>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row>
    <row r="327">
      <c r="A327" s="144"/>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row>
    <row r="328">
      <c r="A328" s="144"/>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row>
    <row r="329">
      <c r="A329" s="144"/>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row>
    <row r="330">
      <c r="A330" s="144"/>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row>
    <row r="331">
      <c r="A331" s="144"/>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row>
    <row r="332">
      <c r="A332" s="144"/>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row>
    <row r="333">
      <c r="A333" s="144"/>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row>
    <row r="334">
      <c r="A334" s="144"/>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row>
    <row r="335">
      <c r="A335" s="144"/>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row>
    <row r="336">
      <c r="A336" s="144"/>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row>
    <row r="337">
      <c r="A337" s="144"/>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row>
    <row r="338">
      <c r="A338" s="144"/>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row>
    <row r="339">
      <c r="A339" s="144"/>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row>
    <row r="340">
      <c r="A340" s="144"/>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row>
    <row r="341">
      <c r="A341" s="144"/>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row>
    <row r="342">
      <c r="A342" s="144"/>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row>
    <row r="343">
      <c r="A343" s="144"/>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row>
    <row r="344">
      <c r="A344" s="144"/>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row>
    <row r="345">
      <c r="A345" s="144"/>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row>
    <row r="346">
      <c r="A346" s="144"/>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row>
    <row r="347">
      <c r="A347" s="144"/>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row>
    <row r="348">
      <c r="A348" s="144"/>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row>
    <row r="349">
      <c r="A349" s="144"/>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row>
    <row r="350">
      <c r="A350" s="144"/>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row>
    <row r="351">
      <c r="A351" s="144"/>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row>
    <row r="352">
      <c r="A352" s="144"/>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row>
    <row r="353">
      <c r="A353" s="144"/>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row>
    <row r="354">
      <c r="A354" s="144"/>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row>
    <row r="355">
      <c r="A355" s="144"/>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row>
    <row r="356">
      <c r="A356" s="144"/>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row>
    <row r="357">
      <c r="A357" s="144"/>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row>
    <row r="358">
      <c r="A358" s="144"/>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row>
    <row r="359">
      <c r="A359" s="144"/>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row>
    <row r="360">
      <c r="A360" s="144"/>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row>
    <row r="361">
      <c r="A361" s="144"/>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row>
    <row r="362">
      <c r="A362" s="144"/>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row>
    <row r="363">
      <c r="A363" s="144"/>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row>
    <row r="364">
      <c r="A364" s="144"/>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row>
    <row r="365">
      <c r="A365" s="144"/>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row>
    <row r="366">
      <c r="A366" s="144"/>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row>
    <row r="367">
      <c r="A367" s="144"/>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row>
    <row r="368">
      <c r="A368" s="144"/>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row>
    <row r="369">
      <c r="A369" s="144"/>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row>
    <row r="370">
      <c r="A370" s="144"/>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row>
    <row r="371">
      <c r="A371" s="144"/>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row>
    <row r="372">
      <c r="A372" s="144"/>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row>
    <row r="373">
      <c r="A373" s="144"/>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row>
    <row r="374">
      <c r="A374" s="144"/>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row>
    <row r="375">
      <c r="A375" s="144"/>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row>
    <row r="376">
      <c r="A376" s="144"/>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row>
    <row r="377">
      <c r="A377" s="144"/>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row>
    <row r="378">
      <c r="A378" s="144"/>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row>
    <row r="379">
      <c r="A379" s="144"/>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row>
    <row r="380">
      <c r="A380" s="144"/>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row>
    <row r="381">
      <c r="A381" s="144"/>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row>
    <row r="382">
      <c r="A382" s="144"/>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row>
    <row r="383">
      <c r="A383" s="144"/>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row>
    <row r="384">
      <c r="A384" s="144"/>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row>
    <row r="385">
      <c r="A385" s="144"/>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row>
    <row r="386">
      <c r="A386" s="144"/>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row>
    <row r="387">
      <c r="A387" s="144"/>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row>
    <row r="388">
      <c r="A388" s="144"/>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row>
    <row r="389">
      <c r="A389" s="144"/>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row>
    <row r="390">
      <c r="A390" s="144"/>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row>
    <row r="391">
      <c r="A391" s="144"/>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row>
    <row r="392">
      <c r="A392" s="144"/>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row>
    <row r="393">
      <c r="A393" s="144"/>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row>
    <row r="394">
      <c r="A394" s="144"/>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row>
    <row r="395">
      <c r="A395" s="144"/>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row>
    <row r="396">
      <c r="A396" s="144"/>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row>
    <row r="397">
      <c r="A397" s="144"/>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row>
    <row r="398">
      <c r="A398" s="144"/>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row>
    <row r="399">
      <c r="A399" s="144"/>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row>
    <row r="400">
      <c r="A400" s="144"/>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row>
    <row r="401">
      <c r="A401" s="144"/>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row>
    <row r="402">
      <c r="A402" s="144"/>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row>
    <row r="403">
      <c r="A403" s="144"/>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row>
    <row r="404">
      <c r="A404" s="144"/>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row>
    <row r="405">
      <c r="A405" s="144"/>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row>
    <row r="406">
      <c r="A406" s="144"/>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row>
    <row r="407">
      <c r="A407" s="144"/>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row>
    <row r="408">
      <c r="A408" s="144"/>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row>
    <row r="409">
      <c r="A409" s="144"/>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row>
    <row r="410">
      <c r="A410" s="144"/>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row>
    <row r="411">
      <c r="A411" s="144"/>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row>
    <row r="412">
      <c r="A412" s="144"/>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row>
    <row r="413">
      <c r="A413" s="144"/>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row>
    <row r="414">
      <c r="A414" s="144"/>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row>
    <row r="415">
      <c r="A415" s="144"/>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row>
    <row r="416">
      <c r="A416" s="144"/>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row>
    <row r="417">
      <c r="A417" s="144"/>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row>
    <row r="418">
      <c r="A418" s="144"/>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row>
    <row r="419">
      <c r="A419" s="144"/>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row>
    <row r="420">
      <c r="A420" s="144"/>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row>
    <row r="421">
      <c r="A421" s="144"/>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row>
    <row r="422">
      <c r="A422" s="144"/>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row>
    <row r="423">
      <c r="A423" s="144"/>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row>
    <row r="424">
      <c r="A424" s="144"/>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row>
    <row r="425">
      <c r="A425" s="144"/>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row>
    <row r="426">
      <c r="A426" s="144"/>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row>
    <row r="427">
      <c r="A427" s="144"/>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row>
    <row r="428">
      <c r="A428" s="144"/>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row>
    <row r="429">
      <c r="A429" s="144"/>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row>
    <row r="430">
      <c r="A430" s="144"/>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row>
    <row r="431">
      <c r="A431" s="144"/>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row>
    <row r="432">
      <c r="A432" s="144"/>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row>
    <row r="433">
      <c r="A433" s="144"/>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row>
    <row r="434">
      <c r="A434" s="144"/>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row>
    <row r="435">
      <c r="A435" s="144"/>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row>
    <row r="436">
      <c r="A436" s="144"/>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row>
    <row r="437">
      <c r="A437" s="144"/>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row>
    <row r="438">
      <c r="A438" s="144"/>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row>
    <row r="439">
      <c r="A439" s="144"/>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row>
    <row r="440">
      <c r="A440" s="144"/>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row>
    <row r="441">
      <c r="A441" s="144"/>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row>
    <row r="442">
      <c r="A442" s="144"/>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row>
    <row r="443">
      <c r="A443" s="144"/>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row>
    <row r="444">
      <c r="A444" s="144"/>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row>
    <row r="445">
      <c r="A445" s="144"/>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row>
    <row r="446">
      <c r="A446" s="144"/>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row>
    <row r="447">
      <c r="A447" s="144"/>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row>
    <row r="448">
      <c r="A448" s="144"/>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row>
    <row r="449">
      <c r="A449" s="144"/>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row>
    <row r="450">
      <c r="A450" s="144"/>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row>
    <row r="451">
      <c r="A451" s="144"/>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row>
    <row r="452">
      <c r="A452" s="144"/>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row>
    <row r="453">
      <c r="A453" s="144"/>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row>
    <row r="454">
      <c r="A454" s="144"/>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row>
    <row r="455">
      <c r="A455" s="144"/>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row>
    <row r="456">
      <c r="A456" s="144"/>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row>
    <row r="457">
      <c r="A457" s="144"/>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row>
    <row r="458">
      <c r="A458" s="144"/>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row>
    <row r="459">
      <c r="A459" s="144"/>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row>
    <row r="460">
      <c r="A460" s="144"/>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row>
    <row r="461">
      <c r="A461" s="144"/>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row>
    <row r="462">
      <c r="A462" s="144"/>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row>
    <row r="463">
      <c r="A463" s="144"/>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row>
    <row r="464">
      <c r="A464" s="144"/>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row>
    <row r="465">
      <c r="A465" s="144"/>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row>
    <row r="466">
      <c r="A466" s="144"/>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row>
    <row r="467">
      <c r="A467" s="144"/>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row>
    <row r="468">
      <c r="A468" s="144"/>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row>
    <row r="469">
      <c r="A469" s="144"/>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row>
    <row r="470">
      <c r="A470" s="144"/>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row>
    <row r="471">
      <c r="A471" s="144"/>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row>
    <row r="472">
      <c r="A472" s="144"/>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row>
    <row r="473">
      <c r="A473" s="144"/>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row>
    <row r="474">
      <c r="A474" s="144"/>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row>
    <row r="475">
      <c r="A475" s="144"/>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row>
    <row r="476">
      <c r="A476" s="144"/>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row>
    <row r="477">
      <c r="A477" s="144"/>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row>
    <row r="478">
      <c r="A478" s="144"/>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row>
    <row r="479">
      <c r="A479" s="144"/>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row>
    <row r="480">
      <c r="A480" s="144"/>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row>
    <row r="481">
      <c r="A481" s="144"/>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row>
    <row r="482">
      <c r="A482" s="144"/>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row>
    <row r="483">
      <c r="A483" s="144"/>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row>
    <row r="484">
      <c r="A484" s="144"/>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row>
    <row r="485">
      <c r="A485" s="144"/>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row>
    <row r="486">
      <c r="A486" s="144"/>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row>
    <row r="487">
      <c r="A487" s="144"/>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row>
    <row r="488">
      <c r="A488" s="144"/>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row>
    <row r="489">
      <c r="A489" s="144"/>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row>
    <row r="490">
      <c r="A490" s="144"/>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row>
    <row r="491">
      <c r="A491" s="144"/>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row>
    <row r="492">
      <c r="A492" s="144"/>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row>
    <row r="493">
      <c r="A493" s="144"/>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row>
    <row r="494">
      <c r="A494" s="144"/>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row>
    <row r="495">
      <c r="A495" s="144"/>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row>
    <row r="496">
      <c r="A496" s="144"/>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row>
    <row r="497">
      <c r="A497" s="144"/>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row>
    <row r="498">
      <c r="A498" s="144"/>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row>
    <row r="499">
      <c r="A499" s="144"/>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row>
    <row r="500">
      <c r="A500" s="144"/>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row>
    <row r="501">
      <c r="A501" s="144"/>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row>
    <row r="502">
      <c r="A502" s="144"/>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row>
    <row r="503">
      <c r="A503" s="144"/>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row>
    <row r="504">
      <c r="A504" s="144"/>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row>
    <row r="505">
      <c r="A505" s="144"/>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row>
    <row r="506">
      <c r="A506" s="144"/>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row>
    <row r="507">
      <c r="A507" s="144"/>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row>
    <row r="508">
      <c r="A508" s="144"/>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row>
    <row r="509">
      <c r="A509" s="144"/>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row>
    <row r="510">
      <c r="A510" s="144"/>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row>
    <row r="511">
      <c r="A511" s="144"/>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row>
    <row r="512">
      <c r="A512" s="144"/>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row>
    <row r="513">
      <c r="A513" s="144"/>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row>
    <row r="514">
      <c r="A514" s="144"/>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row>
    <row r="515">
      <c r="A515" s="144"/>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row>
    <row r="516">
      <c r="A516" s="144"/>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row>
    <row r="517">
      <c r="A517" s="144"/>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row>
    <row r="518">
      <c r="A518" s="144"/>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row>
    <row r="519">
      <c r="A519" s="144"/>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row>
    <row r="520">
      <c r="A520" s="144"/>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row>
    <row r="521">
      <c r="A521" s="144"/>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row>
    <row r="522">
      <c r="A522" s="144"/>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row>
    <row r="523">
      <c r="A523" s="144"/>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row>
    <row r="524">
      <c r="A524" s="144"/>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row>
    <row r="525">
      <c r="A525" s="144"/>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row>
    <row r="526">
      <c r="A526" s="144"/>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row>
    <row r="527">
      <c r="A527" s="144"/>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row>
    <row r="528">
      <c r="A528" s="144"/>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row>
    <row r="529">
      <c r="A529" s="144"/>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row>
    <row r="530">
      <c r="A530" s="144"/>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row>
    <row r="531">
      <c r="A531" s="144"/>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row>
    <row r="532">
      <c r="A532" s="144"/>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row>
    <row r="533">
      <c r="A533" s="144"/>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row>
    <row r="534">
      <c r="A534" s="144"/>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row>
    <row r="535">
      <c r="A535" s="144"/>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row>
    <row r="536">
      <c r="A536" s="144"/>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row>
    <row r="537">
      <c r="A537" s="144"/>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row>
    <row r="538">
      <c r="A538" s="144"/>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row>
    <row r="539">
      <c r="A539" s="144"/>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row>
    <row r="540">
      <c r="A540" s="144"/>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row>
    <row r="541">
      <c r="A541" s="144"/>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row>
    <row r="542">
      <c r="A542" s="144"/>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row>
    <row r="543">
      <c r="A543" s="144"/>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row>
    <row r="544">
      <c r="A544" s="144"/>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row>
    <row r="545">
      <c r="A545" s="144"/>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row>
    <row r="546">
      <c r="A546" s="144"/>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row>
    <row r="547">
      <c r="A547" s="144"/>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row>
    <row r="548">
      <c r="A548" s="144"/>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row>
    <row r="549">
      <c r="A549" s="144"/>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row>
    <row r="550">
      <c r="A550" s="144"/>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row>
    <row r="551">
      <c r="A551" s="144"/>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row>
    <row r="552">
      <c r="A552" s="144"/>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row>
    <row r="553">
      <c r="A553" s="144"/>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row>
    <row r="554">
      <c r="A554" s="144"/>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row>
    <row r="555">
      <c r="A555" s="144"/>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row>
    <row r="556">
      <c r="A556" s="144"/>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row>
    <row r="557">
      <c r="A557" s="144"/>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row>
    <row r="558">
      <c r="A558" s="144"/>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row>
    <row r="559">
      <c r="A559" s="144"/>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row>
    <row r="560">
      <c r="A560" s="144"/>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row>
    <row r="561">
      <c r="A561" s="144"/>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row>
    <row r="562">
      <c r="A562" s="144"/>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row>
    <row r="563">
      <c r="A563" s="144"/>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row>
    <row r="564">
      <c r="A564" s="144"/>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row>
    <row r="565">
      <c r="A565" s="144"/>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row>
    <row r="566">
      <c r="A566" s="144"/>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row>
    <row r="567">
      <c r="A567" s="144"/>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row>
    <row r="568">
      <c r="A568" s="144"/>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row>
    <row r="569">
      <c r="A569" s="144"/>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row>
    <row r="570">
      <c r="A570" s="144"/>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row>
    <row r="571">
      <c r="A571" s="144"/>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row>
    <row r="572">
      <c r="A572" s="144"/>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row>
    <row r="573">
      <c r="A573" s="144"/>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row>
    <row r="574">
      <c r="A574" s="144"/>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row>
    <row r="575">
      <c r="A575" s="144"/>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row>
    <row r="576">
      <c r="A576" s="144"/>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row>
    <row r="577">
      <c r="A577" s="144"/>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row>
    <row r="578">
      <c r="A578" s="144"/>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row>
    <row r="579">
      <c r="A579" s="144"/>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row>
    <row r="580">
      <c r="A580" s="144"/>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row>
    <row r="581">
      <c r="A581" s="144"/>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row>
    <row r="582">
      <c r="A582" s="144"/>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row>
    <row r="583">
      <c r="A583" s="144"/>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row>
    <row r="584">
      <c r="A584" s="144"/>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row>
    <row r="585">
      <c r="A585" s="144"/>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row>
    <row r="586">
      <c r="A586" s="144"/>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row>
    <row r="587">
      <c r="A587" s="144"/>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row>
    <row r="588">
      <c r="A588" s="144"/>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row>
    <row r="589">
      <c r="A589" s="144"/>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row>
    <row r="590">
      <c r="A590" s="144"/>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row>
    <row r="591">
      <c r="A591" s="144"/>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row>
    <row r="592">
      <c r="A592" s="144"/>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row>
    <row r="593">
      <c r="A593" s="144"/>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row>
    <row r="594">
      <c r="A594" s="144"/>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row>
    <row r="595">
      <c r="A595" s="144"/>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row>
    <row r="596">
      <c r="A596" s="144"/>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row>
    <row r="597">
      <c r="A597" s="144"/>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row>
    <row r="598">
      <c r="A598" s="144"/>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row>
    <row r="599">
      <c r="A599" s="144"/>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row>
    <row r="600">
      <c r="A600" s="144"/>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row>
    <row r="601">
      <c r="A601" s="144"/>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row>
    <row r="602">
      <c r="A602" s="144"/>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row>
    <row r="603">
      <c r="A603" s="144"/>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row>
    <row r="604">
      <c r="A604" s="144"/>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row>
    <row r="605">
      <c r="A605" s="144"/>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row>
    <row r="606">
      <c r="A606" s="144"/>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row>
    <row r="607">
      <c r="A607" s="144"/>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row>
    <row r="608">
      <c r="A608" s="144"/>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row>
    <row r="609">
      <c r="A609" s="144"/>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row>
    <row r="610">
      <c r="A610" s="144"/>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row>
    <row r="611">
      <c r="A611" s="144"/>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row>
    <row r="612">
      <c r="A612" s="144"/>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row>
    <row r="613">
      <c r="A613" s="144"/>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row>
    <row r="614">
      <c r="A614" s="144"/>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row>
    <row r="615">
      <c r="A615" s="144"/>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row>
    <row r="616">
      <c r="A616" s="144"/>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row>
    <row r="617">
      <c r="A617" s="144"/>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row>
    <row r="618">
      <c r="A618" s="144"/>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row>
    <row r="619">
      <c r="A619" s="144"/>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row>
    <row r="620">
      <c r="A620" s="144"/>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row>
    <row r="621">
      <c r="A621" s="144"/>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row>
    <row r="622">
      <c r="A622" s="144"/>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row>
    <row r="623">
      <c r="A623" s="144"/>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row>
    <row r="624">
      <c r="A624" s="144"/>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row>
    <row r="625">
      <c r="A625" s="144"/>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row>
    <row r="626">
      <c r="A626" s="144"/>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row>
    <row r="627">
      <c r="A627" s="144"/>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row>
    <row r="628">
      <c r="A628" s="144"/>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row>
    <row r="629">
      <c r="A629" s="144"/>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row>
    <row r="630">
      <c r="A630" s="144"/>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row>
    <row r="631">
      <c r="A631" s="144"/>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row>
    <row r="632">
      <c r="A632" s="144"/>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row>
    <row r="633">
      <c r="A633" s="144"/>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row>
    <row r="634">
      <c r="A634" s="144"/>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row>
    <row r="635">
      <c r="A635" s="144"/>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row>
    <row r="636">
      <c r="A636" s="144"/>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row>
    <row r="637">
      <c r="A637" s="144"/>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row>
    <row r="638">
      <c r="A638" s="144"/>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row>
    <row r="639">
      <c r="A639" s="144"/>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row>
    <row r="640">
      <c r="A640" s="144"/>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row>
    <row r="641">
      <c r="A641" s="144"/>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row>
    <row r="642">
      <c r="A642" s="144"/>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row>
    <row r="643">
      <c r="A643" s="144"/>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row>
    <row r="644">
      <c r="A644" s="144"/>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row>
    <row r="645">
      <c r="A645" s="144"/>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row>
    <row r="646">
      <c r="A646" s="144"/>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row>
    <row r="647">
      <c r="A647" s="144"/>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row>
    <row r="648">
      <c r="A648" s="144"/>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row>
    <row r="649">
      <c r="A649" s="144"/>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row>
    <row r="650">
      <c r="A650" s="144"/>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row>
    <row r="651">
      <c r="A651" s="144"/>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row>
    <row r="652">
      <c r="A652" s="144"/>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row>
    <row r="653">
      <c r="A653" s="144"/>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row>
    <row r="654">
      <c r="A654" s="144"/>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row>
    <row r="655">
      <c r="A655" s="144"/>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row>
    <row r="656">
      <c r="A656" s="144"/>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row>
    <row r="657">
      <c r="A657" s="144"/>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row>
    <row r="658">
      <c r="A658" s="144"/>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row>
    <row r="659">
      <c r="A659" s="144"/>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row>
    <row r="660">
      <c r="A660" s="144"/>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row>
    <row r="661">
      <c r="A661" s="144"/>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row>
    <row r="662">
      <c r="A662" s="144"/>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row>
    <row r="663">
      <c r="A663" s="144"/>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row>
    <row r="664">
      <c r="A664" s="144"/>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row>
    <row r="665">
      <c r="A665" s="144"/>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row>
    <row r="666">
      <c r="A666" s="144"/>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row>
    <row r="667">
      <c r="A667" s="144"/>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row>
    <row r="668">
      <c r="A668" s="144"/>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row>
    <row r="669">
      <c r="A669" s="144"/>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row>
    <row r="670">
      <c r="A670" s="144"/>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row>
    <row r="671">
      <c r="A671" s="144"/>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row>
    <row r="672">
      <c r="A672" s="144"/>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row>
    <row r="673">
      <c r="A673" s="144"/>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row>
    <row r="674">
      <c r="A674" s="144"/>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row>
    <row r="675">
      <c r="A675" s="144"/>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row>
    <row r="676">
      <c r="A676" s="144"/>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row>
    <row r="677">
      <c r="A677" s="144"/>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row>
    <row r="678">
      <c r="A678" s="144"/>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row>
    <row r="679">
      <c r="A679" s="144"/>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row>
    <row r="680">
      <c r="A680" s="144"/>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row>
    <row r="681">
      <c r="A681" s="144"/>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row>
    <row r="682">
      <c r="A682" s="144"/>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row>
    <row r="683">
      <c r="A683" s="144"/>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row>
    <row r="684">
      <c r="A684" s="144"/>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row>
    <row r="685">
      <c r="A685" s="144"/>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row>
    <row r="686">
      <c r="A686" s="144"/>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row>
    <row r="687">
      <c r="A687" s="144"/>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row>
    <row r="688">
      <c r="A688" s="144"/>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row>
    <row r="689">
      <c r="A689" s="144"/>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row>
    <row r="690">
      <c r="A690" s="144"/>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row>
    <row r="691">
      <c r="A691" s="144"/>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row>
    <row r="692">
      <c r="A692" s="144"/>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row>
    <row r="693">
      <c r="A693" s="144"/>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row>
    <row r="694">
      <c r="A694" s="144"/>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row>
    <row r="695">
      <c r="A695" s="144"/>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row>
    <row r="696">
      <c r="A696" s="144"/>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row>
    <row r="697">
      <c r="A697" s="144"/>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row>
    <row r="698">
      <c r="A698" s="144"/>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row>
    <row r="699">
      <c r="A699" s="144"/>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row>
    <row r="700">
      <c r="A700" s="144"/>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row>
    <row r="701">
      <c r="A701" s="144"/>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row>
    <row r="702">
      <c r="A702" s="144"/>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row>
    <row r="703">
      <c r="A703" s="144"/>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row>
    <row r="704">
      <c r="A704" s="144"/>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row>
    <row r="705">
      <c r="A705" s="144"/>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row>
    <row r="706">
      <c r="A706" s="144"/>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row>
    <row r="707">
      <c r="A707" s="144"/>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row>
    <row r="708">
      <c r="A708" s="144"/>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row>
    <row r="709">
      <c r="A709" s="144"/>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row>
    <row r="710">
      <c r="A710" s="144"/>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row>
    <row r="711">
      <c r="A711" s="144"/>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row>
    <row r="712">
      <c r="A712" s="144"/>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row>
    <row r="713">
      <c r="A713" s="144"/>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row>
    <row r="714">
      <c r="A714" s="144"/>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row>
    <row r="715">
      <c r="A715" s="144"/>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row>
    <row r="716">
      <c r="A716" s="144"/>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row>
    <row r="717">
      <c r="A717" s="144"/>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row>
    <row r="718">
      <c r="A718" s="144"/>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row>
    <row r="719">
      <c r="A719" s="144"/>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row>
    <row r="720">
      <c r="A720" s="144"/>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row>
    <row r="721">
      <c r="A721" s="144"/>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row>
    <row r="722">
      <c r="A722" s="144"/>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row>
    <row r="723">
      <c r="A723" s="144"/>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row>
    <row r="724">
      <c r="A724" s="144"/>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row>
    <row r="725">
      <c r="A725" s="144"/>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row>
    <row r="726">
      <c r="A726" s="144"/>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row>
    <row r="727">
      <c r="A727" s="144"/>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row>
    <row r="728">
      <c r="A728" s="144"/>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row>
    <row r="729">
      <c r="A729" s="144"/>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row>
    <row r="730">
      <c r="A730" s="144"/>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row>
    <row r="731">
      <c r="A731" s="144"/>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row>
    <row r="732">
      <c r="A732" s="144"/>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row>
    <row r="733">
      <c r="A733" s="144"/>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row>
    <row r="734">
      <c r="A734" s="144"/>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row>
    <row r="735">
      <c r="A735" s="144"/>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row>
    <row r="736">
      <c r="A736" s="144"/>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row>
    <row r="737">
      <c r="A737" s="144"/>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row>
    <row r="738">
      <c r="A738" s="144"/>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row>
    <row r="739">
      <c r="A739" s="144"/>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row>
    <row r="740">
      <c r="A740" s="144"/>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row>
    <row r="741">
      <c r="A741" s="144"/>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row>
    <row r="742">
      <c r="A742" s="144"/>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row>
    <row r="743">
      <c r="A743" s="144"/>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row>
    <row r="744">
      <c r="A744" s="144"/>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row>
    <row r="745">
      <c r="A745" s="144"/>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row>
    <row r="746">
      <c r="A746" s="144"/>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row>
    <row r="747">
      <c r="A747" s="144"/>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row>
    <row r="748">
      <c r="A748" s="144"/>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row>
    <row r="749">
      <c r="A749" s="144"/>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row>
    <row r="750">
      <c r="A750" s="144"/>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row>
    <row r="751">
      <c r="A751" s="144"/>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row>
    <row r="752">
      <c r="A752" s="144"/>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row>
    <row r="753">
      <c r="A753" s="144"/>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row>
    <row r="754">
      <c r="A754" s="144"/>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row>
    <row r="755">
      <c r="A755" s="144"/>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row>
    <row r="756">
      <c r="A756" s="144"/>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row>
    <row r="757">
      <c r="A757" s="144"/>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row>
    <row r="758">
      <c r="A758" s="144"/>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row>
    <row r="759">
      <c r="A759" s="144"/>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row>
    <row r="760">
      <c r="A760" s="144"/>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row>
    <row r="761">
      <c r="A761" s="144"/>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row>
    <row r="762">
      <c r="A762" s="144"/>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row>
    <row r="763">
      <c r="A763" s="144"/>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row>
    <row r="764">
      <c r="A764" s="144"/>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row>
    <row r="765">
      <c r="A765" s="144"/>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row>
    <row r="766">
      <c r="A766" s="144"/>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row>
    <row r="767">
      <c r="A767" s="144"/>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row>
    <row r="768">
      <c r="A768" s="144"/>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row>
    <row r="769">
      <c r="A769" s="144"/>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row>
    <row r="770">
      <c r="A770" s="144"/>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row>
    <row r="771">
      <c r="A771" s="144"/>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row>
    <row r="772">
      <c r="A772" s="144"/>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row>
    <row r="773">
      <c r="A773" s="144"/>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row>
    <row r="774">
      <c r="A774" s="144"/>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row>
    <row r="775">
      <c r="A775" s="144"/>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row>
    <row r="776">
      <c r="A776" s="144"/>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row>
    <row r="777">
      <c r="A777" s="144"/>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row>
    <row r="778">
      <c r="A778" s="144"/>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row>
    <row r="779">
      <c r="A779" s="144"/>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row>
    <row r="780">
      <c r="A780" s="144"/>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row>
    <row r="781">
      <c r="A781" s="144"/>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row>
    <row r="782">
      <c r="A782" s="144"/>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row>
    <row r="783">
      <c r="A783" s="144"/>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row>
    <row r="784">
      <c r="A784" s="144"/>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row>
    <row r="785">
      <c r="A785" s="144"/>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row>
    <row r="786">
      <c r="A786" s="144"/>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row>
    <row r="787">
      <c r="A787" s="144"/>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row>
    <row r="788">
      <c r="A788" s="144"/>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row>
    <row r="789">
      <c r="A789" s="144"/>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row>
    <row r="790">
      <c r="A790" s="144"/>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row>
    <row r="791">
      <c r="A791" s="144"/>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row>
    <row r="792">
      <c r="A792" s="144"/>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row>
    <row r="793">
      <c r="A793" s="144"/>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row>
    <row r="794">
      <c r="A794" s="144"/>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row>
    <row r="795">
      <c r="A795" s="144"/>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row>
    <row r="796">
      <c r="A796" s="144"/>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row>
    <row r="797">
      <c r="A797" s="144"/>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row>
    <row r="798">
      <c r="A798" s="144"/>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row>
    <row r="799">
      <c r="A799" s="144"/>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row>
    <row r="800">
      <c r="A800" s="144"/>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row>
    <row r="801">
      <c r="A801" s="144"/>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row>
    <row r="802">
      <c r="A802" s="144"/>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row>
    <row r="803">
      <c r="A803" s="144"/>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row>
    <row r="804">
      <c r="A804" s="144"/>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row>
    <row r="805">
      <c r="A805" s="144"/>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row>
    <row r="806">
      <c r="A806" s="144"/>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row>
    <row r="807">
      <c r="A807" s="144"/>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row>
    <row r="808">
      <c r="A808" s="144"/>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row>
    <row r="809">
      <c r="A809" s="144"/>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row>
    <row r="810">
      <c r="A810" s="144"/>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row>
    <row r="811">
      <c r="A811" s="144"/>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row>
    <row r="812">
      <c r="A812" s="144"/>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row>
    <row r="813">
      <c r="A813" s="144"/>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row>
    <row r="814">
      <c r="A814" s="144"/>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row>
    <row r="815">
      <c r="A815" s="144"/>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row>
    <row r="816">
      <c r="A816" s="144"/>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row>
    <row r="817">
      <c r="A817" s="144"/>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row>
    <row r="818">
      <c r="A818" s="144"/>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row>
    <row r="819">
      <c r="A819" s="144"/>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row>
    <row r="820">
      <c r="A820" s="144"/>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row>
    <row r="821">
      <c r="A821" s="144"/>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row>
    <row r="822">
      <c r="A822" s="144"/>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row>
    <row r="823">
      <c r="A823" s="144"/>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row>
    <row r="824">
      <c r="A824" s="144"/>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row>
    <row r="825">
      <c r="A825" s="144"/>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row>
    <row r="826">
      <c r="A826" s="144"/>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row>
    <row r="827">
      <c r="A827" s="144"/>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row>
    <row r="828">
      <c r="A828" s="144"/>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row>
    <row r="829">
      <c r="A829" s="144"/>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row>
    <row r="830">
      <c r="A830" s="144"/>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row>
    <row r="831">
      <c r="A831" s="144"/>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row>
    <row r="832">
      <c r="A832" s="144"/>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row>
    <row r="833">
      <c r="A833" s="144"/>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row>
    <row r="834">
      <c r="A834" s="144"/>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row>
    <row r="835">
      <c r="A835" s="144"/>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row>
    <row r="836">
      <c r="A836" s="144"/>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row>
    <row r="837">
      <c r="A837" s="144"/>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row>
    <row r="838">
      <c r="A838" s="144"/>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row>
    <row r="839">
      <c r="A839" s="144"/>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row>
    <row r="840">
      <c r="A840" s="144"/>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row>
    <row r="841">
      <c r="A841" s="144"/>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row>
    <row r="842">
      <c r="A842" s="144"/>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row>
    <row r="843">
      <c r="A843" s="144"/>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row>
    <row r="844">
      <c r="A844" s="144"/>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row>
    <row r="845">
      <c r="A845" s="144"/>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row>
    <row r="846">
      <c r="A846" s="144"/>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row>
    <row r="847">
      <c r="A847" s="144"/>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row>
    <row r="848">
      <c r="A848" s="144"/>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row>
    <row r="849">
      <c r="A849" s="144"/>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row>
    <row r="850">
      <c r="A850" s="144"/>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row>
    <row r="851">
      <c r="A851" s="144"/>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row>
    <row r="852">
      <c r="A852" s="144"/>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row>
    <row r="853">
      <c r="A853" s="144"/>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row>
    <row r="854">
      <c r="A854" s="144"/>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row>
    <row r="855">
      <c r="A855" s="144"/>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row>
    <row r="856">
      <c r="A856" s="144"/>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row>
    <row r="857">
      <c r="A857" s="144"/>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row>
    <row r="858">
      <c r="A858" s="144"/>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row>
    <row r="859">
      <c r="A859" s="144"/>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row>
    <row r="860">
      <c r="A860" s="144"/>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row>
    <row r="861">
      <c r="A861" s="144"/>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row>
    <row r="862">
      <c r="A862" s="144"/>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row>
    <row r="863">
      <c r="A863" s="144"/>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row>
    <row r="864">
      <c r="A864" s="144"/>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row>
    <row r="865">
      <c r="A865" s="144"/>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row>
    <row r="866">
      <c r="A866" s="144"/>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row>
    <row r="867">
      <c r="A867" s="144"/>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row>
    <row r="868">
      <c r="A868" s="144"/>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row>
    <row r="869">
      <c r="A869" s="144"/>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row>
    <row r="870">
      <c r="A870" s="144"/>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row>
    <row r="871">
      <c r="A871" s="144"/>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row>
    <row r="872">
      <c r="A872" s="144"/>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row>
    <row r="873">
      <c r="A873" s="144"/>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row>
    <row r="874">
      <c r="A874" s="144"/>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row>
    <row r="875">
      <c r="A875" s="144"/>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row>
    <row r="876">
      <c r="A876" s="144"/>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row>
    <row r="877">
      <c r="A877" s="144"/>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row>
    <row r="878">
      <c r="A878" s="144"/>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row>
    <row r="879">
      <c r="A879" s="144"/>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row>
    <row r="880">
      <c r="A880" s="144"/>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row>
    <row r="881">
      <c r="A881" s="144"/>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row>
    <row r="882">
      <c r="A882" s="144"/>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row>
    <row r="883">
      <c r="A883" s="144"/>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row>
    <row r="884">
      <c r="A884" s="144"/>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row>
    <row r="885">
      <c r="A885" s="144"/>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row>
    <row r="886">
      <c r="A886" s="144"/>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row>
    <row r="887">
      <c r="A887" s="144"/>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row>
    <row r="888">
      <c r="A888" s="144"/>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row>
    <row r="889">
      <c r="A889" s="144"/>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row>
    <row r="890">
      <c r="A890" s="144"/>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row>
    <row r="891">
      <c r="A891" s="144"/>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row>
    <row r="892">
      <c r="A892" s="144"/>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row>
    <row r="893">
      <c r="A893" s="144"/>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row>
    <row r="894">
      <c r="A894" s="144"/>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row>
    <row r="895">
      <c r="A895" s="144"/>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row>
    <row r="896">
      <c r="A896" s="144"/>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row>
    <row r="897">
      <c r="A897" s="144"/>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row>
    <row r="898">
      <c r="A898" s="144"/>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row>
    <row r="899">
      <c r="A899" s="144"/>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row>
    <row r="900">
      <c r="A900" s="144"/>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row>
    <row r="901">
      <c r="A901" s="144"/>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row>
    <row r="902">
      <c r="A902" s="144"/>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row>
    <row r="903">
      <c r="A903" s="144"/>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row>
    <row r="904">
      <c r="A904" s="144"/>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row>
    <row r="905">
      <c r="A905" s="144"/>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row>
    <row r="906">
      <c r="A906" s="144"/>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row>
    <row r="907">
      <c r="A907" s="144"/>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row>
    <row r="908">
      <c r="A908" s="144"/>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row>
    <row r="909">
      <c r="A909" s="144"/>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row>
    <row r="910">
      <c r="A910" s="144"/>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row>
    <row r="911">
      <c r="A911" s="144"/>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row>
    <row r="912">
      <c r="A912" s="144"/>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row>
    <row r="913">
      <c r="A913" s="144"/>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row>
    <row r="914">
      <c r="A914" s="144"/>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row>
    <row r="915">
      <c r="A915" s="144"/>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row>
    <row r="916">
      <c r="A916" s="144"/>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row>
    <row r="917">
      <c r="A917" s="144"/>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row>
    <row r="918">
      <c r="A918" s="144"/>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row>
    <row r="919">
      <c r="A919" s="144"/>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row>
    <row r="920">
      <c r="A920" s="144"/>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row>
    <row r="921">
      <c r="A921" s="144"/>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row>
    <row r="922">
      <c r="A922" s="144"/>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row>
    <row r="923">
      <c r="A923" s="144"/>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row>
    <row r="924">
      <c r="A924" s="144"/>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row>
    <row r="925">
      <c r="A925" s="144"/>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row>
    <row r="926">
      <c r="A926" s="144"/>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row>
    <row r="927">
      <c r="A927" s="144"/>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row>
    <row r="928">
      <c r="A928" s="144"/>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row>
    <row r="929">
      <c r="A929" s="144"/>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row>
    <row r="930">
      <c r="A930" s="144"/>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row>
    <row r="931">
      <c r="A931" s="144"/>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row>
    <row r="932">
      <c r="A932" s="144"/>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row>
    <row r="933">
      <c r="A933" s="144"/>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row>
    <row r="934">
      <c r="A934" s="144"/>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row>
    <row r="935">
      <c r="A935" s="144"/>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row>
    <row r="936">
      <c r="A936" s="144"/>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row>
    <row r="937">
      <c r="A937" s="144"/>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row>
    <row r="938">
      <c r="A938" s="144"/>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row>
    <row r="939">
      <c r="A939" s="144"/>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row>
    <row r="940">
      <c r="A940" s="144"/>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row>
    <row r="941">
      <c r="A941" s="144"/>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row>
    <row r="942">
      <c r="A942" s="144"/>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row>
    <row r="943">
      <c r="A943" s="144"/>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row>
    <row r="944">
      <c r="A944" s="144"/>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row>
    <row r="945">
      <c r="A945" s="144"/>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48">
      <formula1>"Action,IC,BRD,Ner,CV,CMS"</formula1>
    </dataValidation>
    <dataValidation type="list" allowBlank="1" sqref="S3:S48">
      <formula1>"Out of scope,Processing,Fixed,To be processed"</formula1>
    </dataValidation>
    <dataValidation type="list" allowBlank="1" sqref="O3:O48">
      <formula1>"Succeeded,Failed,Out of scope,Not sure,Trash"</formula1>
    </dataValidation>
    <dataValidation type="list" allowBlank="1" sqref="T3:T48">
      <formula1>"Ok,Not as expected,Not ok"</formula1>
    </dataValidation>
    <dataValidation type="list" allowBlank="1" sqref="Q3:Q48">
      <formula1>"Succeeded,As expected,Failed,Out of scope,Not sure,Trash"</formula1>
    </dataValidation>
  </dataValidations>
  <hyperlinks>
    <hyperlink r:id="rId1" ref="E10"/>
    <hyperlink r:id="rId2" ref="H26"/>
    <hyperlink r:id="rId3" ref="E30"/>
    <hyperlink r:id="rId4" ref="E4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8.14"/>
    <col customWidth="1" min="3" max="3" width="12.29"/>
    <col customWidth="1" min="4" max="4" width="19.0"/>
    <col customWidth="1" min="5" max="5" width="30.43"/>
    <col customWidth="1" min="6" max="6" width="27.86"/>
    <col hidden="1" min="10" max="10" width="14.43"/>
    <col customWidth="1" min="11" max="11" width="26.57"/>
    <col customWidth="1" min="13" max="13" width="12.71"/>
    <col customWidth="1" min="14" max="14" width="12.43"/>
  </cols>
  <sheetData>
    <row r="1">
      <c r="A1" s="68" t="s">
        <v>0</v>
      </c>
      <c r="B1" s="68" t="s">
        <v>1</v>
      </c>
      <c r="C1" s="69" t="s">
        <v>2</v>
      </c>
      <c r="D1" s="70" t="s">
        <v>3</v>
      </c>
      <c r="E1" s="71" t="s">
        <v>4</v>
      </c>
      <c r="F1" s="68" t="s">
        <v>5</v>
      </c>
      <c r="G1" s="68" t="s">
        <v>6</v>
      </c>
      <c r="H1" s="68" t="s">
        <v>7</v>
      </c>
      <c r="I1" s="68" t="s">
        <v>8</v>
      </c>
      <c r="J1" s="68" t="s">
        <v>9</v>
      </c>
      <c r="K1" s="71" t="s">
        <v>10</v>
      </c>
      <c r="L1" s="71" t="s">
        <v>11</v>
      </c>
      <c r="M1" s="68" t="s">
        <v>12</v>
      </c>
      <c r="N1" s="68" t="s">
        <v>13</v>
      </c>
      <c r="O1" s="72" t="s">
        <v>14</v>
      </c>
      <c r="P1" s="7"/>
      <c r="Q1" s="68" t="s">
        <v>15</v>
      </c>
      <c r="R1" s="73" t="s">
        <v>16</v>
      </c>
      <c r="S1" s="73" t="s">
        <v>17</v>
      </c>
      <c r="T1" s="68" t="s">
        <v>18</v>
      </c>
      <c r="U1" s="73" t="s">
        <v>19</v>
      </c>
      <c r="V1" s="73" t="s">
        <v>20</v>
      </c>
      <c r="W1" s="145"/>
      <c r="X1" s="145"/>
      <c r="Y1" s="145"/>
      <c r="Z1" s="145"/>
    </row>
    <row r="2">
      <c r="A2" s="10"/>
      <c r="B2" s="10"/>
      <c r="C2" s="10"/>
      <c r="D2" s="10"/>
      <c r="E2" s="10"/>
      <c r="F2" s="10"/>
      <c r="G2" s="10"/>
      <c r="H2" s="10"/>
      <c r="I2" s="10"/>
      <c r="J2" s="10"/>
      <c r="K2" s="10"/>
      <c r="L2" s="10"/>
      <c r="M2" s="10"/>
      <c r="N2" s="10"/>
      <c r="O2" s="74" t="s">
        <v>21</v>
      </c>
      <c r="P2" s="74" t="s">
        <v>22</v>
      </c>
      <c r="Q2" s="10"/>
      <c r="R2" s="10"/>
      <c r="S2" s="10"/>
      <c r="T2" s="10"/>
      <c r="U2" s="10"/>
      <c r="V2" s="10"/>
      <c r="W2" s="145"/>
      <c r="X2" s="145"/>
      <c r="Y2" s="145"/>
      <c r="Z2" s="145"/>
    </row>
    <row r="3" ht="28.5" customHeight="1">
      <c r="A3" s="85">
        <f t="shared" ref="A3:A38" si="1">if(left(D3,16)=left(D2,16),A2,A2+1)</f>
        <v>1</v>
      </c>
      <c r="B3" s="86" t="s">
        <v>23</v>
      </c>
      <c r="C3" s="146">
        <v>43986.68585648148</v>
      </c>
      <c r="D3" s="93" t="s">
        <v>428</v>
      </c>
      <c r="E3" s="147" t="s">
        <v>429</v>
      </c>
      <c r="F3" s="93" t="str">
        <f t="shared" ref="F3:F4" si="2">image("")</f>
        <v/>
      </c>
      <c r="G3" s="93" t="s">
        <v>26</v>
      </c>
      <c r="H3" s="93"/>
      <c r="I3" s="93" t="s">
        <v>88</v>
      </c>
      <c r="J3" s="93" t="s">
        <v>154</v>
      </c>
      <c r="K3" s="94" t="s">
        <v>90</v>
      </c>
      <c r="L3" s="148"/>
      <c r="M3" s="90"/>
      <c r="N3" s="90"/>
      <c r="O3" s="93" t="s">
        <v>73</v>
      </c>
      <c r="P3" s="92"/>
      <c r="Q3" s="93" t="s">
        <v>73</v>
      </c>
      <c r="R3" s="92"/>
      <c r="S3" s="92"/>
      <c r="T3" s="93"/>
      <c r="U3" s="92"/>
      <c r="V3" s="92"/>
      <c r="W3" s="145"/>
      <c r="X3" s="145"/>
      <c r="Y3" s="145"/>
      <c r="Z3" s="145"/>
    </row>
    <row r="4" ht="28.5" customHeight="1">
      <c r="A4" s="85">
        <f t="shared" si="1"/>
        <v>1</v>
      </c>
      <c r="B4" s="86" t="s">
        <v>23</v>
      </c>
      <c r="C4" s="146">
        <v>43986.68585648148</v>
      </c>
      <c r="D4" s="93" t="s">
        <v>428</v>
      </c>
      <c r="E4" s="149" t="s">
        <v>430</v>
      </c>
      <c r="F4" s="93" t="str">
        <f t="shared" si="2"/>
        <v/>
      </c>
      <c r="G4" s="93" t="s">
        <v>26</v>
      </c>
      <c r="H4" s="93" t="s">
        <v>431</v>
      </c>
      <c r="I4" s="93" t="s">
        <v>432</v>
      </c>
      <c r="J4" s="93" t="s">
        <v>89</v>
      </c>
      <c r="K4" s="97"/>
      <c r="L4" s="148"/>
      <c r="M4" s="90"/>
      <c r="N4" s="92"/>
      <c r="O4" s="93" t="s">
        <v>73</v>
      </c>
      <c r="P4" s="92"/>
      <c r="Q4" s="93" t="s">
        <v>73</v>
      </c>
      <c r="R4" s="93" t="s">
        <v>433</v>
      </c>
      <c r="S4" s="92"/>
      <c r="T4" s="93"/>
      <c r="U4" s="93" t="s">
        <v>434</v>
      </c>
      <c r="V4" s="92"/>
      <c r="W4" s="145"/>
      <c r="X4" s="145"/>
      <c r="Y4" s="145"/>
      <c r="Z4" s="145"/>
    </row>
    <row r="5" ht="77.25" customHeight="1">
      <c r="A5" s="74">
        <f t="shared" si="1"/>
        <v>2</v>
      </c>
      <c r="B5" s="75" t="s">
        <v>23</v>
      </c>
      <c r="C5" s="150">
        <v>43986.66976851852</v>
      </c>
      <c r="D5" s="80" t="s">
        <v>435</v>
      </c>
      <c r="E5" s="151" t="s">
        <v>436</v>
      </c>
      <c r="F5" s="80" t="str">
        <f t="shared" ref="F5:F6" si="3">image("https://scontent.xx.fbcdn.net/v/t1.15752-9/101895703_250373386061852_4749890231992320_n.jpg?_nc_cat=108&amp;_nc_sid=b96e70&amp;_nc_ohc=BYTySI6p6MMAX-VzLrX&amp;_nc_ad=z-m&amp;_nc_cid=0&amp;_nc_ht=scontent.xx&amp;oh=7e14b533065288b929744a7f8f62b621&amp;oe=5EFCCABC")</f>
        <v/>
      </c>
      <c r="G5" s="80" t="s">
        <v>26</v>
      </c>
      <c r="H5" s="80" t="s">
        <v>437</v>
      </c>
      <c r="I5" s="80" t="s">
        <v>88</v>
      </c>
      <c r="J5" s="80" t="s">
        <v>89</v>
      </c>
      <c r="K5" s="78" t="s">
        <v>90</v>
      </c>
      <c r="L5" s="152"/>
      <c r="M5" s="82" t="s">
        <v>438</v>
      </c>
      <c r="N5" s="81"/>
      <c r="O5" s="80" t="s">
        <v>73</v>
      </c>
      <c r="P5" s="81"/>
      <c r="Q5" s="80" t="s">
        <v>73</v>
      </c>
      <c r="R5" s="80"/>
      <c r="S5" s="81"/>
      <c r="T5" s="80"/>
      <c r="U5" s="80"/>
      <c r="V5" s="81"/>
      <c r="W5" s="145"/>
      <c r="X5" s="145"/>
      <c r="Y5" s="145"/>
      <c r="Z5" s="145"/>
    </row>
    <row r="6" ht="82.5" customHeight="1">
      <c r="A6" s="74">
        <f t="shared" si="1"/>
        <v>2</v>
      </c>
      <c r="B6" s="75" t="s">
        <v>23</v>
      </c>
      <c r="C6" s="150">
        <v>43986.66979166667</v>
      </c>
      <c r="D6" s="80" t="s">
        <v>435</v>
      </c>
      <c r="E6" s="153" t="s">
        <v>439</v>
      </c>
      <c r="F6" s="80" t="str">
        <f t="shared" si="3"/>
        <v/>
      </c>
      <c r="G6" s="80" t="s">
        <v>26</v>
      </c>
      <c r="H6" s="80" t="s">
        <v>440</v>
      </c>
      <c r="I6" s="80" t="s">
        <v>432</v>
      </c>
      <c r="J6" s="80" t="s">
        <v>89</v>
      </c>
      <c r="K6" s="83"/>
      <c r="L6" s="152"/>
      <c r="M6" s="80" t="s">
        <v>438</v>
      </c>
      <c r="N6" s="81"/>
      <c r="O6" s="80" t="s">
        <v>73</v>
      </c>
      <c r="P6" s="81"/>
      <c r="Q6" s="80" t="s">
        <v>73</v>
      </c>
      <c r="R6" s="81"/>
      <c r="S6" s="81"/>
      <c r="T6" s="80"/>
      <c r="U6" s="81"/>
      <c r="V6" s="81"/>
      <c r="W6" s="145"/>
      <c r="X6" s="145"/>
      <c r="Y6" s="145"/>
      <c r="Z6" s="145"/>
    </row>
    <row r="7" ht="110.25" customHeight="1">
      <c r="A7" s="74">
        <f t="shared" si="1"/>
        <v>3</v>
      </c>
      <c r="B7" s="75" t="s">
        <v>23</v>
      </c>
      <c r="C7" s="150">
        <v>43986.59706018519</v>
      </c>
      <c r="D7" s="80" t="s">
        <v>441</v>
      </c>
      <c r="E7" s="153" t="s">
        <v>442</v>
      </c>
      <c r="F7" s="80" t="str">
        <f>image("https://scontent.xx.fbcdn.net/v/t1.15752-9/101018153_2609377096023113_8322494679354441728_n.jpg?_nc_cat=109&amp;_nc_sid=b96e70&amp;_nc_ohc=MojVfF5S1_IAX_vuRPF&amp;_nc_ad=z-m&amp;_nc_cid=0&amp;_nc_ht=scontent.xx&amp;oh=1d4ebb4281664ea69dabe4daca29f32e&amp;oe=5EFF658D")</f>
        <v/>
      </c>
      <c r="G7" s="80" t="s">
        <v>26</v>
      </c>
      <c r="H7" s="80" t="s">
        <v>443</v>
      </c>
      <c r="I7" s="80" t="s">
        <v>35</v>
      </c>
      <c r="J7" s="80" t="s">
        <v>36</v>
      </c>
      <c r="K7" s="78" t="s">
        <v>101</v>
      </c>
      <c r="L7" s="154" t="s">
        <v>444</v>
      </c>
      <c r="M7" s="80" t="s">
        <v>445</v>
      </c>
      <c r="N7" s="79"/>
      <c r="O7" s="80" t="s">
        <v>73</v>
      </c>
      <c r="P7" s="80"/>
      <c r="Q7" s="80" t="s">
        <v>73</v>
      </c>
      <c r="R7" s="80"/>
      <c r="S7" s="81"/>
      <c r="T7" s="80"/>
      <c r="U7" s="80" t="s">
        <v>446</v>
      </c>
      <c r="V7" s="81"/>
      <c r="W7" s="145"/>
      <c r="X7" s="145"/>
      <c r="Y7" s="145"/>
      <c r="Z7" s="145"/>
    </row>
    <row r="8" ht="28.5" customHeight="1">
      <c r="A8" s="85">
        <f t="shared" si="1"/>
        <v>4</v>
      </c>
      <c r="B8" s="86" t="s">
        <v>23</v>
      </c>
      <c r="C8" s="146">
        <v>43986.55021990741</v>
      </c>
      <c r="D8" s="93" t="s">
        <v>447</v>
      </c>
      <c r="E8" s="147" t="s">
        <v>95</v>
      </c>
      <c r="F8" s="93" t="str">
        <f>image("")</f>
        <v/>
      </c>
      <c r="G8" s="93" t="s">
        <v>96</v>
      </c>
      <c r="H8" s="93"/>
      <c r="I8" s="93" t="s">
        <v>97</v>
      </c>
      <c r="J8" s="93" t="s">
        <v>69</v>
      </c>
      <c r="K8" s="94" t="s">
        <v>448</v>
      </c>
      <c r="L8" s="148"/>
      <c r="M8" s="90"/>
      <c r="N8" s="92"/>
      <c r="O8" s="93" t="s">
        <v>31</v>
      </c>
      <c r="P8" s="92"/>
      <c r="Q8" s="93" t="s">
        <v>73</v>
      </c>
      <c r="R8" s="93"/>
      <c r="S8" s="92"/>
      <c r="T8" s="93"/>
      <c r="U8" s="93"/>
      <c r="V8" s="92"/>
      <c r="W8" s="145"/>
      <c r="X8" s="145"/>
      <c r="Y8" s="145"/>
      <c r="Z8" s="145"/>
    </row>
    <row r="9" ht="28.5" customHeight="1">
      <c r="A9" s="85">
        <f t="shared" si="1"/>
        <v>4</v>
      </c>
      <c r="B9" s="86" t="s">
        <v>23</v>
      </c>
      <c r="C9" s="146">
        <v>43986.550717592596</v>
      </c>
      <c r="D9" s="93" t="s">
        <v>447</v>
      </c>
      <c r="E9" s="155" t="s">
        <v>449</v>
      </c>
      <c r="F9" s="93" t="str">
        <f>image("https://scontent.xx.fbcdn.net/v/t1.15752-9/101342371_676710269727647_4816414387734577152_n.jpg?_nc_cat=109&amp;_nc_sid=b96e70&amp;_nc_ohc=CpB56Xr73Z0AX_AeKbr&amp;_nc_ad=z-m&amp;_nc_cid=0&amp;_nc_ht=scontent.xx&amp;oh=d791d72640d953cea5f61279ea05fb39&amp;oe=5EFEEBB6")</f>
        <v/>
      </c>
      <c r="G9" s="93" t="s">
        <v>26</v>
      </c>
      <c r="H9" s="93" t="s">
        <v>450</v>
      </c>
      <c r="I9" s="93" t="s">
        <v>88</v>
      </c>
      <c r="J9" s="93" t="s">
        <v>89</v>
      </c>
      <c r="K9" s="94" t="s">
        <v>90</v>
      </c>
      <c r="L9" s="148"/>
      <c r="M9" s="93" t="s">
        <v>438</v>
      </c>
      <c r="N9" s="92"/>
      <c r="O9" s="93" t="s">
        <v>73</v>
      </c>
      <c r="P9" s="93"/>
      <c r="Q9" s="93" t="s">
        <v>73</v>
      </c>
      <c r="R9" s="93" t="s">
        <v>124</v>
      </c>
      <c r="S9" s="92"/>
      <c r="T9" s="93"/>
      <c r="U9" s="93" t="s">
        <v>451</v>
      </c>
      <c r="V9" s="92"/>
      <c r="W9" s="145"/>
      <c r="X9" s="145"/>
      <c r="Y9" s="145"/>
      <c r="Z9" s="145"/>
    </row>
    <row r="10" ht="99.75" customHeight="1">
      <c r="A10" s="85">
        <f t="shared" si="1"/>
        <v>4</v>
      </c>
      <c r="B10" s="86" t="s">
        <v>23</v>
      </c>
      <c r="C10" s="146">
        <v>43986.55212962963</v>
      </c>
      <c r="D10" s="93" t="s">
        <v>447</v>
      </c>
      <c r="E10" s="147" t="s">
        <v>452</v>
      </c>
      <c r="F10" s="93" t="str">
        <f t="shared" ref="F10:F19" si="4">image("")</f>
        <v/>
      </c>
      <c r="G10" s="93" t="s">
        <v>26</v>
      </c>
      <c r="H10" s="93" t="s">
        <v>453</v>
      </c>
      <c r="I10" s="93" t="s">
        <v>35</v>
      </c>
      <c r="J10" s="93" t="s">
        <v>36</v>
      </c>
      <c r="K10" s="94" t="s">
        <v>454</v>
      </c>
      <c r="L10" s="156" t="s">
        <v>455</v>
      </c>
      <c r="M10" s="90"/>
      <c r="N10" s="92"/>
      <c r="O10" s="93" t="s">
        <v>31</v>
      </c>
      <c r="P10" s="92"/>
      <c r="Q10" s="93" t="s">
        <v>73</v>
      </c>
      <c r="R10" s="92"/>
      <c r="S10" s="92"/>
      <c r="T10" s="93"/>
      <c r="U10" s="92"/>
      <c r="V10" s="92"/>
      <c r="W10" s="145"/>
      <c r="X10" s="145"/>
      <c r="Y10" s="145"/>
      <c r="Z10" s="145"/>
    </row>
    <row r="11" ht="28.5" customHeight="1">
      <c r="A11" s="85">
        <f t="shared" si="1"/>
        <v>4</v>
      </c>
      <c r="B11" s="86" t="s">
        <v>23</v>
      </c>
      <c r="C11" s="146">
        <v>43986.55212962963</v>
      </c>
      <c r="D11" s="93" t="s">
        <v>447</v>
      </c>
      <c r="E11" s="157" t="s">
        <v>456</v>
      </c>
      <c r="F11" s="93" t="str">
        <f t="shared" si="4"/>
        <v/>
      </c>
      <c r="G11" s="93" t="s">
        <v>26</v>
      </c>
      <c r="H11" s="93" t="s">
        <v>457</v>
      </c>
      <c r="I11" s="93" t="s">
        <v>35</v>
      </c>
      <c r="J11" s="93" t="s">
        <v>36</v>
      </c>
      <c r="K11" s="94" t="s">
        <v>136</v>
      </c>
      <c r="L11" s="148"/>
      <c r="M11" s="90"/>
      <c r="N11" s="92"/>
      <c r="O11" s="93" t="s">
        <v>73</v>
      </c>
      <c r="P11" s="92"/>
      <c r="Q11" s="93" t="s">
        <v>73</v>
      </c>
      <c r="R11" s="93"/>
      <c r="S11" s="92"/>
      <c r="T11" s="93"/>
      <c r="U11" s="93"/>
      <c r="V11" s="92"/>
      <c r="W11" s="145"/>
      <c r="X11" s="145"/>
      <c r="Y11" s="145"/>
      <c r="Z11" s="145"/>
    </row>
    <row r="12" ht="48.0" customHeight="1">
      <c r="A12" s="85">
        <f t="shared" si="1"/>
        <v>5</v>
      </c>
      <c r="B12" s="86" t="s">
        <v>23</v>
      </c>
      <c r="C12" s="146">
        <v>43986.484872685185</v>
      </c>
      <c r="D12" s="93" t="s">
        <v>458</v>
      </c>
      <c r="E12" s="94" t="s">
        <v>95</v>
      </c>
      <c r="F12" s="93" t="str">
        <f t="shared" si="4"/>
        <v/>
      </c>
      <c r="G12" s="93" t="s">
        <v>96</v>
      </c>
      <c r="H12" s="90"/>
      <c r="I12" s="93" t="s">
        <v>97</v>
      </c>
      <c r="J12" s="93" t="s">
        <v>69</v>
      </c>
      <c r="K12" s="94" t="s">
        <v>459</v>
      </c>
      <c r="L12" s="148"/>
      <c r="M12" s="90"/>
      <c r="N12" s="90"/>
      <c r="O12" s="93" t="s">
        <v>31</v>
      </c>
      <c r="P12" s="93"/>
      <c r="Q12" s="93" t="s">
        <v>73</v>
      </c>
      <c r="R12" s="92"/>
      <c r="S12" s="92"/>
      <c r="T12" s="93"/>
      <c r="U12" s="93"/>
      <c r="V12" s="92"/>
      <c r="W12" s="145"/>
      <c r="X12" s="145"/>
      <c r="Y12" s="145"/>
      <c r="Z12" s="145"/>
    </row>
    <row r="13" ht="28.5" customHeight="1">
      <c r="A13" s="85">
        <f t="shared" si="1"/>
        <v>5</v>
      </c>
      <c r="B13" s="86" t="s">
        <v>23</v>
      </c>
      <c r="C13" s="146">
        <v>43986.484872685185</v>
      </c>
      <c r="D13" s="93" t="s">
        <v>458</v>
      </c>
      <c r="E13" s="94" t="s">
        <v>460</v>
      </c>
      <c r="F13" s="93" t="str">
        <f t="shared" si="4"/>
        <v/>
      </c>
      <c r="G13" s="93" t="s">
        <v>82</v>
      </c>
      <c r="H13" s="93"/>
      <c r="I13" s="93" t="s">
        <v>84</v>
      </c>
      <c r="J13" s="93" t="s">
        <v>69</v>
      </c>
      <c r="K13" s="97"/>
      <c r="L13" s="148"/>
      <c r="M13" s="92"/>
      <c r="N13" s="90"/>
      <c r="O13" s="93" t="s">
        <v>31</v>
      </c>
      <c r="P13" s="92"/>
      <c r="Q13" s="93" t="s">
        <v>73</v>
      </c>
      <c r="R13" s="93"/>
      <c r="S13" s="92"/>
      <c r="T13" s="93"/>
      <c r="U13" s="92"/>
      <c r="V13" s="92"/>
      <c r="W13" s="145"/>
      <c r="X13" s="145"/>
      <c r="Y13" s="145"/>
      <c r="Z13" s="145"/>
    </row>
    <row r="14" ht="28.5" customHeight="1">
      <c r="A14" s="74">
        <f t="shared" si="1"/>
        <v>6</v>
      </c>
      <c r="B14" s="75" t="s">
        <v>23</v>
      </c>
      <c r="C14" s="150">
        <v>43986.404340277775</v>
      </c>
      <c r="D14" s="80" t="s">
        <v>461</v>
      </c>
      <c r="E14" s="78" t="s">
        <v>462</v>
      </c>
      <c r="F14" s="80" t="str">
        <f t="shared" si="4"/>
        <v/>
      </c>
      <c r="G14" s="80" t="s">
        <v>26</v>
      </c>
      <c r="H14" s="80" t="s">
        <v>463</v>
      </c>
      <c r="I14" s="80" t="s">
        <v>44</v>
      </c>
      <c r="J14" s="80" t="s">
        <v>29</v>
      </c>
      <c r="K14" s="83"/>
      <c r="L14" s="154" t="s">
        <v>464</v>
      </c>
      <c r="M14" s="81"/>
      <c r="N14" s="79"/>
      <c r="O14" s="80" t="s">
        <v>73</v>
      </c>
      <c r="P14" s="81"/>
      <c r="Q14" s="80" t="s">
        <v>119</v>
      </c>
      <c r="R14" s="80"/>
      <c r="S14" s="81"/>
      <c r="T14" s="80"/>
      <c r="U14" s="80"/>
      <c r="V14" s="81"/>
      <c r="W14" s="145"/>
      <c r="X14" s="145"/>
      <c r="Y14" s="145"/>
      <c r="Z14" s="145"/>
    </row>
    <row r="15" ht="28.5" customHeight="1">
      <c r="A15" s="74">
        <f t="shared" si="1"/>
        <v>6</v>
      </c>
      <c r="B15" s="75" t="s">
        <v>23</v>
      </c>
      <c r="C15" s="150">
        <v>43986.40541666667</v>
      </c>
      <c r="D15" s="80" t="s">
        <v>461</v>
      </c>
      <c r="E15" s="78" t="s">
        <v>465</v>
      </c>
      <c r="F15" s="80" t="str">
        <f t="shared" si="4"/>
        <v/>
      </c>
      <c r="G15" s="80" t="s">
        <v>48</v>
      </c>
      <c r="H15" s="80" t="s">
        <v>466</v>
      </c>
      <c r="I15" s="80" t="s">
        <v>35</v>
      </c>
      <c r="J15" s="80" t="s">
        <v>60</v>
      </c>
      <c r="K15" s="78" t="s">
        <v>467</v>
      </c>
      <c r="L15" s="154" t="s">
        <v>468</v>
      </c>
      <c r="M15" s="79"/>
      <c r="N15" s="79"/>
      <c r="O15" s="80" t="s">
        <v>31</v>
      </c>
      <c r="P15" s="81"/>
      <c r="Q15" s="80" t="s">
        <v>119</v>
      </c>
      <c r="R15" s="81"/>
      <c r="S15" s="81"/>
      <c r="T15" s="80"/>
      <c r="U15" s="81"/>
      <c r="V15" s="81"/>
      <c r="W15" s="145"/>
      <c r="X15" s="145"/>
      <c r="Y15" s="145"/>
      <c r="Z15" s="145"/>
    </row>
    <row r="16" ht="73.5" customHeight="1">
      <c r="A16" s="74">
        <f t="shared" si="1"/>
        <v>6</v>
      </c>
      <c r="B16" s="75" t="s">
        <v>23</v>
      </c>
      <c r="C16" s="150">
        <v>43986.4059375</v>
      </c>
      <c r="D16" s="80" t="s">
        <v>461</v>
      </c>
      <c r="E16" s="153" t="s">
        <v>469</v>
      </c>
      <c r="F16" s="80" t="str">
        <f t="shared" si="4"/>
        <v/>
      </c>
      <c r="G16" s="80" t="s">
        <v>26</v>
      </c>
      <c r="H16" s="80"/>
      <c r="I16" s="80" t="s">
        <v>35</v>
      </c>
      <c r="J16" s="80" t="s">
        <v>36</v>
      </c>
      <c r="K16" s="78" t="s">
        <v>467</v>
      </c>
      <c r="L16" s="154" t="s">
        <v>468</v>
      </c>
      <c r="M16" s="81"/>
      <c r="N16" s="81"/>
      <c r="O16" s="80" t="s">
        <v>73</v>
      </c>
      <c r="P16" s="108"/>
      <c r="Q16" s="80" t="s">
        <v>119</v>
      </c>
      <c r="R16" s="108"/>
      <c r="S16" s="81"/>
      <c r="T16" s="80"/>
      <c r="U16" s="108"/>
      <c r="V16" s="108"/>
      <c r="W16" s="145"/>
      <c r="X16" s="145"/>
      <c r="Y16" s="145"/>
      <c r="Z16" s="145"/>
    </row>
    <row r="17" ht="28.5" customHeight="1">
      <c r="A17" s="74">
        <f t="shared" si="1"/>
        <v>6</v>
      </c>
      <c r="B17" s="75" t="s">
        <v>23</v>
      </c>
      <c r="C17" s="150">
        <v>43986.407476851855</v>
      </c>
      <c r="D17" s="80" t="s">
        <v>461</v>
      </c>
      <c r="E17" s="153" t="s">
        <v>470</v>
      </c>
      <c r="F17" s="80" t="str">
        <f t="shared" si="4"/>
        <v/>
      </c>
      <c r="G17" s="80" t="s">
        <v>26</v>
      </c>
      <c r="H17" s="80" t="s">
        <v>471</v>
      </c>
      <c r="I17" s="80" t="s">
        <v>44</v>
      </c>
      <c r="J17" s="80" t="s">
        <v>45</v>
      </c>
      <c r="K17" s="83"/>
      <c r="L17" s="154" t="s">
        <v>472</v>
      </c>
      <c r="M17" s="79"/>
      <c r="N17" s="81"/>
      <c r="O17" s="80" t="s">
        <v>73</v>
      </c>
      <c r="P17" s="108"/>
      <c r="Q17" s="80" t="s">
        <v>119</v>
      </c>
      <c r="R17" s="108"/>
      <c r="S17" s="81"/>
      <c r="T17" s="80"/>
      <c r="U17" s="108"/>
      <c r="V17" s="108"/>
      <c r="W17" s="145"/>
      <c r="X17" s="145"/>
      <c r="Y17" s="145"/>
      <c r="Z17" s="145"/>
    </row>
    <row r="18" ht="28.5" customHeight="1">
      <c r="A18" s="74">
        <f t="shared" si="1"/>
        <v>6</v>
      </c>
      <c r="B18" s="75" t="s">
        <v>23</v>
      </c>
      <c r="C18" s="150">
        <v>43986.40761574074</v>
      </c>
      <c r="D18" s="80" t="s">
        <v>461</v>
      </c>
      <c r="E18" s="153" t="s">
        <v>473</v>
      </c>
      <c r="F18" s="80" t="str">
        <f t="shared" si="4"/>
        <v/>
      </c>
      <c r="G18" s="80" t="s">
        <v>82</v>
      </c>
      <c r="H18" s="80" t="s">
        <v>474</v>
      </c>
      <c r="I18" s="80" t="s">
        <v>84</v>
      </c>
      <c r="J18" s="80" t="s">
        <v>36</v>
      </c>
      <c r="K18" s="83"/>
      <c r="L18" s="152"/>
      <c r="M18" s="81"/>
      <c r="N18" s="81"/>
      <c r="O18" s="80" t="s">
        <v>31</v>
      </c>
      <c r="P18" s="108"/>
      <c r="Q18" s="80" t="s">
        <v>119</v>
      </c>
      <c r="R18" s="108"/>
      <c r="S18" s="81"/>
      <c r="T18" s="80"/>
      <c r="U18" s="108"/>
      <c r="V18" s="108"/>
      <c r="W18" s="145"/>
      <c r="X18" s="145"/>
      <c r="Y18" s="145"/>
      <c r="Z18" s="145"/>
    </row>
    <row r="19" ht="28.5" customHeight="1">
      <c r="A19" s="74">
        <f t="shared" si="1"/>
        <v>6</v>
      </c>
      <c r="B19" s="75" t="s">
        <v>23</v>
      </c>
      <c r="C19" s="150">
        <v>43986.40762731482</v>
      </c>
      <c r="D19" s="80" t="s">
        <v>461</v>
      </c>
      <c r="E19" s="158" t="s">
        <v>475</v>
      </c>
      <c r="F19" s="80" t="str">
        <f t="shared" si="4"/>
        <v/>
      </c>
      <c r="G19" s="80" t="s">
        <v>26</v>
      </c>
      <c r="H19" s="80"/>
      <c r="I19" s="80" t="s">
        <v>88</v>
      </c>
      <c r="J19" s="80" t="s">
        <v>154</v>
      </c>
      <c r="K19" s="78" t="s">
        <v>90</v>
      </c>
      <c r="L19" s="152"/>
      <c r="M19" s="81"/>
      <c r="N19" s="81"/>
      <c r="O19" s="80" t="s">
        <v>119</v>
      </c>
      <c r="P19" s="108"/>
      <c r="Q19" s="80" t="s">
        <v>119</v>
      </c>
      <c r="R19" s="108"/>
      <c r="S19" s="81"/>
      <c r="T19" s="80"/>
      <c r="U19" s="159" t="s">
        <v>476</v>
      </c>
      <c r="V19" s="108"/>
      <c r="W19" s="145"/>
      <c r="X19" s="145"/>
      <c r="Y19" s="145"/>
      <c r="Z19" s="145"/>
    </row>
    <row r="20" ht="28.5" customHeight="1">
      <c r="A20" s="85">
        <f t="shared" si="1"/>
        <v>7</v>
      </c>
      <c r="B20" s="86" t="s">
        <v>23</v>
      </c>
      <c r="C20" s="146">
        <v>43986.61472222222</v>
      </c>
      <c r="D20" s="93" t="s">
        <v>477</v>
      </c>
      <c r="E20" s="147" t="s">
        <v>478</v>
      </c>
      <c r="F20" s="93" t="str">
        <f>image("https://scontent.xx.fbcdn.net/v/t1.15752-9/101532215_376053440036297_6173542466071822336_n.png?_nc_cat=106&amp;_nc_sid=b96e70&amp;_nc_ohc=eBWtyIIaOjMAX_-4jSq&amp;_nc_ad=z-m&amp;_nc_cid=0&amp;_nc_ht=scontent.xx&amp;oh=1e8d14a0c5ac8b606bae67b1d99fa0cb&amp;oe=5EFEC1D8")</f>
        <v/>
      </c>
      <c r="G20" s="93" t="s">
        <v>26</v>
      </c>
      <c r="H20" s="93" t="s">
        <v>479</v>
      </c>
      <c r="I20" s="93" t="s">
        <v>35</v>
      </c>
      <c r="J20" s="93" t="s">
        <v>36</v>
      </c>
      <c r="K20" s="94" t="s">
        <v>101</v>
      </c>
      <c r="L20" s="156" t="s">
        <v>480</v>
      </c>
      <c r="M20" s="91" t="s">
        <v>481</v>
      </c>
      <c r="N20" s="92"/>
      <c r="O20" s="93" t="s">
        <v>31</v>
      </c>
      <c r="P20" s="92"/>
      <c r="Q20" s="93" t="s">
        <v>32</v>
      </c>
      <c r="R20" s="92"/>
      <c r="S20" s="92"/>
      <c r="T20" s="93"/>
      <c r="U20" s="93" t="s">
        <v>482</v>
      </c>
      <c r="V20" s="92"/>
      <c r="W20" s="145"/>
      <c r="X20" s="145"/>
      <c r="Y20" s="145"/>
      <c r="Z20" s="145"/>
    </row>
    <row r="21" ht="28.5" customHeight="1">
      <c r="A21" s="85">
        <f t="shared" si="1"/>
        <v>7</v>
      </c>
      <c r="B21" s="86" t="s">
        <v>23</v>
      </c>
      <c r="C21" s="146">
        <v>43986.61482638889</v>
      </c>
      <c r="D21" s="93" t="s">
        <v>477</v>
      </c>
      <c r="E21" s="149" t="s">
        <v>159</v>
      </c>
      <c r="F21" s="93" t="str">
        <f t="shared" ref="F21:F23" si="5">image("")</f>
        <v/>
      </c>
      <c r="G21" s="93" t="s">
        <v>160</v>
      </c>
      <c r="H21" s="93" t="s">
        <v>161</v>
      </c>
      <c r="I21" s="93" t="s">
        <v>162</v>
      </c>
      <c r="J21" s="93" t="s">
        <v>60</v>
      </c>
      <c r="K21" s="94" t="s">
        <v>163</v>
      </c>
      <c r="L21" s="148"/>
      <c r="M21" s="92"/>
      <c r="N21" s="92"/>
      <c r="O21" s="93" t="s">
        <v>31</v>
      </c>
      <c r="P21" s="92"/>
      <c r="Q21" s="93" t="s">
        <v>32</v>
      </c>
      <c r="R21" s="92"/>
      <c r="S21" s="92"/>
      <c r="T21" s="93"/>
      <c r="U21" s="92"/>
      <c r="V21" s="92"/>
      <c r="W21" s="145"/>
      <c r="X21" s="145"/>
      <c r="Y21" s="145"/>
      <c r="Z21" s="145"/>
    </row>
    <row r="22" ht="28.5" customHeight="1">
      <c r="A22" s="85">
        <f t="shared" si="1"/>
        <v>7</v>
      </c>
      <c r="B22" s="86" t="s">
        <v>23</v>
      </c>
      <c r="C22" s="146">
        <v>43986.61482638889</v>
      </c>
      <c r="D22" s="93" t="s">
        <v>477</v>
      </c>
      <c r="E22" s="160" t="s">
        <v>246</v>
      </c>
      <c r="F22" s="93" t="str">
        <f t="shared" si="5"/>
        <v/>
      </c>
      <c r="G22" s="93" t="s">
        <v>247</v>
      </c>
      <c r="H22" s="90"/>
      <c r="I22" s="93" t="s">
        <v>84</v>
      </c>
      <c r="J22" s="93" t="s">
        <v>60</v>
      </c>
      <c r="K22" s="97"/>
      <c r="L22" s="148"/>
      <c r="M22" s="90"/>
      <c r="N22" s="92"/>
      <c r="O22" s="93" t="s">
        <v>31</v>
      </c>
      <c r="P22" s="92"/>
      <c r="Q22" s="93" t="s">
        <v>32</v>
      </c>
      <c r="R22" s="92"/>
      <c r="S22" s="92"/>
      <c r="T22" s="93"/>
      <c r="U22" s="92"/>
      <c r="V22" s="92"/>
      <c r="W22" s="145"/>
      <c r="X22" s="145"/>
      <c r="Y22" s="145"/>
      <c r="Z22" s="145"/>
    </row>
    <row r="23" ht="28.5" customHeight="1">
      <c r="A23" s="74">
        <f t="shared" si="1"/>
        <v>8</v>
      </c>
      <c r="B23" s="75" t="s">
        <v>23</v>
      </c>
      <c r="C23" s="150">
        <v>43986.50517361111</v>
      </c>
      <c r="D23" s="80" t="s">
        <v>483</v>
      </c>
      <c r="E23" s="161" t="s">
        <v>95</v>
      </c>
      <c r="F23" s="80" t="str">
        <f t="shared" si="5"/>
        <v/>
      </c>
      <c r="G23" s="80" t="s">
        <v>96</v>
      </c>
      <c r="H23" s="80"/>
      <c r="I23" s="80" t="s">
        <v>97</v>
      </c>
      <c r="J23" s="80" t="s">
        <v>69</v>
      </c>
      <c r="K23" s="78" t="s">
        <v>484</v>
      </c>
      <c r="L23" s="152"/>
      <c r="M23" s="79"/>
      <c r="N23" s="81"/>
      <c r="O23" s="80" t="s">
        <v>31</v>
      </c>
      <c r="P23" s="81"/>
      <c r="Q23" s="80" t="s">
        <v>32</v>
      </c>
      <c r="R23" s="80"/>
      <c r="S23" s="80"/>
      <c r="T23" s="80"/>
      <c r="U23" s="80"/>
      <c r="V23" s="81"/>
      <c r="W23" s="145"/>
      <c r="X23" s="145"/>
      <c r="Y23" s="145"/>
      <c r="Z23" s="145"/>
    </row>
    <row r="24" ht="28.5" customHeight="1">
      <c r="A24" s="74">
        <f t="shared" si="1"/>
        <v>8</v>
      </c>
      <c r="B24" s="75" t="s">
        <v>23</v>
      </c>
      <c r="C24" s="150">
        <v>43986.50565972222</v>
      </c>
      <c r="D24" s="80" t="s">
        <v>483</v>
      </c>
      <c r="E24" s="162" t="s">
        <v>485</v>
      </c>
      <c r="F24" s="80" t="str">
        <f>image("https://scontent.xx.fbcdn.net/v/t1.15752-9/101390012_1512450448960518_1704680967983071232_n.jpg?_nc_cat=110&amp;_nc_sid=b96e70&amp;_nc_oc=AQklxkjopUzRsfF1H5VFRUsOmcfQCz2PL0naOrOYEodTkuvPTpFmd0GN0F0mk6jhwSRikK4FJ0BZXsb4wYjnP-G4&amp;_nc_ad=z-m&amp;_nc_cid=0&amp;_nc_ht=scontent"&amp;".xx&amp;oh=ac7a9b23d5b6bf532f913ab7d94a5fa7&amp;oe=5EFDEE7C")</f>
        <v/>
      </c>
      <c r="G24" s="80" t="s">
        <v>130</v>
      </c>
      <c r="H24" s="80" t="s">
        <v>486</v>
      </c>
      <c r="I24" s="80" t="s">
        <v>132</v>
      </c>
      <c r="J24" s="80" t="s">
        <v>60</v>
      </c>
      <c r="K24" s="78" t="s">
        <v>133</v>
      </c>
      <c r="L24" s="152"/>
      <c r="M24" s="79"/>
      <c r="N24" s="81"/>
      <c r="O24" s="80" t="s">
        <v>31</v>
      </c>
      <c r="P24" s="81"/>
      <c r="Q24" s="80" t="s">
        <v>32</v>
      </c>
      <c r="R24" s="81"/>
      <c r="S24" s="81"/>
      <c r="T24" s="80"/>
      <c r="U24" s="81"/>
      <c r="V24" s="81"/>
      <c r="W24" s="145"/>
      <c r="X24" s="145"/>
      <c r="Y24" s="145"/>
      <c r="Z24" s="145"/>
    </row>
    <row r="25" ht="28.5" customHeight="1">
      <c r="A25" s="74">
        <f t="shared" si="1"/>
        <v>8</v>
      </c>
      <c r="B25" s="75" t="s">
        <v>23</v>
      </c>
      <c r="C25" s="150">
        <v>43986.506157407406</v>
      </c>
      <c r="D25" s="80" t="s">
        <v>483</v>
      </c>
      <c r="E25" s="158" t="s">
        <v>487</v>
      </c>
      <c r="F25" s="80" t="str">
        <f t="shared" ref="F25:F33" si="6">image("")</f>
        <v/>
      </c>
      <c r="G25" s="80" t="s">
        <v>26</v>
      </c>
      <c r="H25" s="80" t="s">
        <v>92</v>
      </c>
      <c r="I25" s="80" t="s">
        <v>35</v>
      </c>
      <c r="J25" s="80" t="s">
        <v>36</v>
      </c>
      <c r="K25" s="78" t="s">
        <v>101</v>
      </c>
      <c r="L25" s="154" t="s">
        <v>488</v>
      </c>
      <c r="M25" s="80" t="s">
        <v>489</v>
      </c>
      <c r="N25" s="81"/>
      <c r="O25" s="80" t="s">
        <v>31</v>
      </c>
      <c r="P25" s="81"/>
      <c r="Q25" s="80" t="s">
        <v>32</v>
      </c>
      <c r="R25" s="81"/>
      <c r="S25" s="81"/>
      <c r="T25" s="80"/>
      <c r="U25" s="81"/>
      <c r="V25" s="81"/>
      <c r="W25" s="145"/>
      <c r="X25" s="145"/>
      <c r="Y25" s="145"/>
      <c r="Z25" s="145"/>
    </row>
    <row r="26" ht="28.5" customHeight="1">
      <c r="A26" s="74">
        <f t="shared" si="1"/>
        <v>8</v>
      </c>
      <c r="B26" s="75" t="s">
        <v>23</v>
      </c>
      <c r="C26" s="150">
        <v>43986.50666666667</v>
      </c>
      <c r="D26" s="80" t="s">
        <v>483</v>
      </c>
      <c r="E26" s="158" t="s">
        <v>490</v>
      </c>
      <c r="F26" s="80" t="str">
        <f t="shared" si="6"/>
        <v/>
      </c>
      <c r="G26" s="80" t="s">
        <v>26</v>
      </c>
      <c r="H26" s="80" t="s">
        <v>491</v>
      </c>
      <c r="I26" s="80" t="s">
        <v>35</v>
      </c>
      <c r="J26" s="80" t="s">
        <v>36</v>
      </c>
      <c r="K26" s="78" t="s">
        <v>492</v>
      </c>
      <c r="L26" s="154" t="s">
        <v>493</v>
      </c>
      <c r="M26" s="79"/>
      <c r="N26" s="81"/>
      <c r="O26" s="80" t="s">
        <v>31</v>
      </c>
      <c r="P26" s="80"/>
      <c r="Q26" s="80" t="s">
        <v>32</v>
      </c>
      <c r="R26" s="80"/>
      <c r="S26" s="81"/>
      <c r="T26" s="80"/>
      <c r="U26" s="80"/>
      <c r="V26" s="81"/>
      <c r="W26" s="145"/>
      <c r="X26" s="145"/>
      <c r="Y26" s="145"/>
      <c r="Z26" s="145"/>
    </row>
    <row r="27" ht="28.5" customHeight="1">
      <c r="A27" s="74">
        <f t="shared" si="1"/>
        <v>8</v>
      </c>
      <c r="B27" s="75" t="s">
        <v>23</v>
      </c>
      <c r="C27" s="150">
        <v>43986.50666666667</v>
      </c>
      <c r="D27" s="80" t="s">
        <v>483</v>
      </c>
      <c r="E27" s="161" t="s">
        <v>494</v>
      </c>
      <c r="F27" s="80" t="str">
        <f t="shared" si="6"/>
        <v/>
      </c>
      <c r="G27" s="80" t="s">
        <v>82</v>
      </c>
      <c r="H27" s="80"/>
      <c r="I27" s="80" t="s">
        <v>84</v>
      </c>
      <c r="J27" s="80" t="s">
        <v>36</v>
      </c>
      <c r="K27" s="83"/>
      <c r="L27" s="152"/>
      <c r="M27" s="79"/>
      <c r="N27" s="81"/>
      <c r="O27" s="80" t="s">
        <v>73</v>
      </c>
      <c r="P27" s="81"/>
      <c r="Q27" s="80" t="s">
        <v>32</v>
      </c>
      <c r="R27" s="80"/>
      <c r="S27" s="81"/>
      <c r="T27" s="80"/>
      <c r="U27" s="80"/>
      <c r="V27" s="81"/>
      <c r="W27" s="145"/>
      <c r="X27" s="145"/>
      <c r="Y27" s="145"/>
      <c r="Z27" s="145"/>
    </row>
    <row r="28" ht="99.75" customHeight="1">
      <c r="A28" s="74">
        <f t="shared" si="1"/>
        <v>9</v>
      </c>
      <c r="B28" s="75" t="s">
        <v>23</v>
      </c>
      <c r="C28" s="150">
        <v>43986.438472222224</v>
      </c>
      <c r="D28" s="80" t="s">
        <v>495</v>
      </c>
      <c r="E28" s="78" t="s">
        <v>95</v>
      </c>
      <c r="F28" s="80" t="str">
        <f t="shared" si="6"/>
        <v/>
      </c>
      <c r="G28" s="80" t="s">
        <v>96</v>
      </c>
      <c r="H28" s="80"/>
      <c r="I28" s="80" t="s">
        <v>97</v>
      </c>
      <c r="J28" s="80" t="s">
        <v>69</v>
      </c>
      <c r="K28" s="78" t="s">
        <v>496</v>
      </c>
      <c r="L28" s="152"/>
      <c r="M28" s="81"/>
      <c r="N28" s="79"/>
      <c r="O28" s="80" t="s">
        <v>31</v>
      </c>
      <c r="P28" s="81"/>
      <c r="Q28" s="80" t="s">
        <v>32</v>
      </c>
      <c r="R28" s="80"/>
      <c r="S28" s="81"/>
      <c r="T28" s="80"/>
      <c r="U28" s="80"/>
      <c r="V28" s="81"/>
      <c r="W28" s="145"/>
      <c r="X28" s="145"/>
      <c r="Y28" s="145"/>
      <c r="Z28" s="145"/>
    </row>
    <row r="29" ht="28.5" customHeight="1">
      <c r="A29" s="74">
        <f t="shared" si="1"/>
        <v>9</v>
      </c>
      <c r="B29" s="75" t="s">
        <v>23</v>
      </c>
      <c r="C29" s="150">
        <v>43986.43859953704</v>
      </c>
      <c r="D29" s="80" t="s">
        <v>495</v>
      </c>
      <c r="E29" s="163" t="s">
        <v>497</v>
      </c>
      <c r="F29" s="80" t="str">
        <f t="shared" si="6"/>
        <v/>
      </c>
      <c r="G29" s="80" t="s">
        <v>26</v>
      </c>
      <c r="H29" s="80" t="s">
        <v>498</v>
      </c>
      <c r="I29" s="80" t="s">
        <v>44</v>
      </c>
      <c r="J29" s="80" t="s">
        <v>29</v>
      </c>
      <c r="K29" s="83"/>
      <c r="L29" s="154" t="s">
        <v>499</v>
      </c>
      <c r="M29" s="79"/>
      <c r="N29" s="81"/>
      <c r="O29" s="80" t="s">
        <v>31</v>
      </c>
      <c r="P29" s="81"/>
      <c r="Q29" s="80" t="s">
        <v>32</v>
      </c>
      <c r="R29" s="81"/>
      <c r="S29" s="81"/>
      <c r="T29" s="80"/>
      <c r="U29" s="81"/>
      <c r="V29" s="81"/>
      <c r="W29" s="145"/>
      <c r="X29" s="145"/>
      <c r="Y29" s="145"/>
      <c r="Z29" s="145"/>
    </row>
    <row r="30" ht="28.5" customHeight="1">
      <c r="A30" s="74">
        <f t="shared" si="1"/>
        <v>9</v>
      </c>
      <c r="B30" s="75" t="s">
        <v>23</v>
      </c>
      <c r="C30" s="150">
        <v>43986.43923611111</v>
      </c>
      <c r="D30" s="80" t="s">
        <v>495</v>
      </c>
      <c r="E30" s="78" t="s">
        <v>500</v>
      </c>
      <c r="F30" s="80" t="str">
        <f t="shared" si="6"/>
        <v/>
      </c>
      <c r="G30" s="80" t="s">
        <v>48</v>
      </c>
      <c r="H30" s="80" t="s">
        <v>501</v>
      </c>
      <c r="I30" s="80" t="s">
        <v>44</v>
      </c>
      <c r="J30" s="80" t="s">
        <v>50</v>
      </c>
      <c r="K30" s="83"/>
      <c r="L30" s="154" t="s">
        <v>502</v>
      </c>
      <c r="M30" s="79"/>
      <c r="N30" s="81"/>
      <c r="O30" s="80" t="s">
        <v>31</v>
      </c>
      <c r="P30" s="81"/>
      <c r="Q30" s="80" t="s">
        <v>32</v>
      </c>
      <c r="R30" s="81"/>
      <c r="S30" s="81"/>
      <c r="T30" s="80"/>
      <c r="U30" s="81"/>
      <c r="V30" s="81"/>
      <c r="W30" s="145"/>
      <c r="X30" s="145"/>
      <c r="Y30" s="145"/>
      <c r="Z30" s="145"/>
    </row>
    <row r="31" ht="28.5" customHeight="1">
      <c r="A31" s="74">
        <f t="shared" si="1"/>
        <v>9</v>
      </c>
      <c r="B31" s="75" t="s">
        <v>23</v>
      </c>
      <c r="C31" s="150">
        <v>43986.43965277778</v>
      </c>
      <c r="D31" s="80" t="s">
        <v>495</v>
      </c>
      <c r="E31" s="78" t="s">
        <v>503</v>
      </c>
      <c r="F31" s="80" t="str">
        <f t="shared" si="6"/>
        <v/>
      </c>
      <c r="G31" s="80" t="s">
        <v>26</v>
      </c>
      <c r="H31" s="80" t="s">
        <v>504</v>
      </c>
      <c r="I31" s="80" t="s">
        <v>44</v>
      </c>
      <c r="J31" s="80" t="s">
        <v>45</v>
      </c>
      <c r="K31" s="83"/>
      <c r="L31" s="154" t="s">
        <v>388</v>
      </c>
      <c r="M31" s="79"/>
      <c r="N31" s="81"/>
      <c r="O31" s="80" t="s">
        <v>73</v>
      </c>
      <c r="P31" s="81"/>
      <c r="Q31" s="80" t="s">
        <v>32</v>
      </c>
      <c r="R31" s="81"/>
      <c r="S31" s="81"/>
      <c r="T31" s="80"/>
      <c r="U31" s="81"/>
      <c r="V31" s="81"/>
      <c r="W31" s="145"/>
      <c r="X31" s="145"/>
      <c r="Y31" s="145"/>
      <c r="Z31" s="145"/>
    </row>
    <row r="32" ht="28.5" customHeight="1">
      <c r="A32" s="74">
        <f t="shared" si="1"/>
        <v>9</v>
      </c>
      <c r="B32" s="75" t="s">
        <v>23</v>
      </c>
      <c r="C32" s="150">
        <v>43986.43966435185</v>
      </c>
      <c r="D32" s="80" t="s">
        <v>495</v>
      </c>
      <c r="E32" s="78" t="s">
        <v>505</v>
      </c>
      <c r="F32" s="80" t="str">
        <f t="shared" si="6"/>
        <v/>
      </c>
      <c r="G32" s="80" t="s">
        <v>82</v>
      </c>
      <c r="H32" s="80" t="s">
        <v>506</v>
      </c>
      <c r="I32" s="80" t="s">
        <v>84</v>
      </c>
      <c r="J32" s="80" t="s">
        <v>36</v>
      </c>
      <c r="K32" s="83"/>
      <c r="L32" s="152"/>
      <c r="M32" s="79"/>
      <c r="N32" s="81"/>
      <c r="O32" s="80" t="s">
        <v>73</v>
      </c>
      <c r="P32" s="81"/>
      <c r="Q32" s="80" t="s">
        <v>32</v>
      </c>
      <c r="R32" s="81"/>
      <c r="S32" s="81"/>
      <c r="T32" s="80"/>
      <c r="U32" s="81"/>
      <c r="V32" s="81"/>
      <c r="W32" s="145"/>
      <c r="X32" s="145"/>
      <c r="Y32" s="145"/>
      <c r="Z32" s="145"/>
    </row>
    <row r="33" ht="28.5" customHeight="1">
      <c r="A33" s="85">
        <f t="shared" si="1"/>
        <v>10</v>
      </c>
      <c r="B33" s="86" t="s">
        <v>23</v>
      </c>
      <c r="C33" s="146">
        <v>43986.426875</v>
      </c>
      <c r="D33" s="93" t="s">
        <v>507</v>
      </c>
      <c r="E33" s="94" t="s">
        <v>508</v>
      </c>
      <c r="F33" s="93" t="str">
        <f t="shared" si="6"/>
        <v/>
      </c>
      <c r="G33" s="93" t="s">
        <v>26</v>
      </c>
      <c r="H33" s="93"/>
      <c r="I33" s="93" t="s">
        <v>88</v>
      </c>
      <c r="J33" s="93" t="s">
        <v>154</v>
      </c>
      <c r="K33" s="94" t="s">
        <v>90</v>
      </c>
      <c r="L33" s="148"/>
      <c r="M33" s="90"/>
      <c r="N33" s="92"/>
      <c r="O33" s="93" t="s">
        <v>73</v>
      </c>
      <c r="P33" s="92"/>
      <c r="Q33" s="93" t="s">
        <v>32</v>
      </c>
      <c r="R33" s="93"/>
      <c r="S33" s="93"/>
      <c r="T33" s="93"/>
      <c r="U33" s="93"/>
      <c r="V33" s="92"/>
      <c r="W33" s="145"/>
      <c r="X33" s="145"/>
      <c r="Y33" s="145"/>
      <c r="Z33" s="145"/>
    </row>
    <row r="34" ht="28.5" customHeight="1">
      <c r="A34" s="85">
        <f t="shared" si="1"/>
        <v>10</v>
      </c>
      <c r="B34" s="86" t="s">
        <v>23</v>
      </c>
      <c r="C34" s="146">
        <v>43986.42769675926</v>
      </c>
      <c r="D34" s="93" t="s">
        <v>507</v>
      </c>
      <c r="E34" s="164" t="s">
        <v>509</v>
      </c>
      <c r="F34" s="93" t="str">
        <f>image("https://scontent.xx.fbcdn.net/v/t1.15752-9/102412959_935421423567955_5618284017393598464_n.jpg?_nc_cat=104&amp;_nc_sid=b96e70&amp;_nc_ohc=06i8lgVlLv0AX-01pKj&amp;_nc_ad=z-m&amp;_nc_cid=0&amp;_nc_ht=scontent.xx&amp;oh=3f4dfa237dfe4f7be3cce7adf37aa117&amp;oe=5EFD7950")</f>
        <v/>
      </c>
      <c r="G34" s="93" t="s">
        <v>130</v>
      </c>
      <c r="H34" s="93" t="s">
        <v>510</v>
      </c>
      <c r="I34" s="93" t="s">
        <v>408</v>
      </c>
      <c r="J34" s="93" t="s">
        <v>50</v>
      </c>
      <c r="K34" s="94" t="s">
        <v>101</v>
      </c>
      <c r="L34" s="156" t="s">
        <v>511</v>
      </c>
      <c r="M34" s="93" t="s">
        <v>512</v>
      </c>
      <c r="N34" s="92"/>
      <c r="O34" s="93" t="s">
        <v>73</v>
      </c>
      <c r="P34" s="92"/>
      <c r="Q34" s="93" t="s">
        <v>32</v>
      </c>
      <c r="R34" s="92"/>
      <c r="S34" s="92"/>
      <c r="T34" s="93"/>
      <c r="U34" s="92"/>
      <c r="V34" s="92"/>
      <c r="W34" s="145"/>
      <c r="X34" s="145"/>
      <c r="Y34" s="145"/>
      <c r="Z34" s="145"/>
    </row>
    <row r="35" ht="28.5" customHeight="1">
      <c r="A35" s="85">
        <f t="shared" si="1"/>
        <v>10</v>
      </c>
      <c r="B35" s="86" t="s">
        <v>23</v>
      </c>
      <c r="C35" s="146">
        <v>43986.42769675926</v>
      </c>
      <c r="D35" s="93" t="s">
        <v>507</v>
      </c>
      <c r="E35" s="94" t="s">
        <v>513</v>
      </c>
      <c r="F35" s="93" t="str">
        <f>image("")</f>
        <v/>
      </c>
      <c r="G35" s="93" t="s">
        <v>82</v>
      </c>
      <c r="H35" s="93" t="s">
        <v>514</v>
      </c>
      <c r="I35" s="93" t="s">
        <v>84</v>
      </c>
      <c r="J35" s="93" t="s">
        <v>36</v>
      </c>
      <c r="K35" s="97"/>
      <c r="L35" s="148"/>
      <c r="M35" s="92"/>
      <c r="N35" s="92"/>
      <c r="O35" s="93" t="s">
        <v>31</v>
      </c>
      <c r="P35" s="92"/>
      <c r="Q35" s="93" t="s">
        <v>32</v>
      </c>
      <c r="R35" s="92"/>
      <c r="S35" s="92"/>
      <c r="T35" s="93"/>
      <c r="U35" s="92"/>
      <c r="V35" s="92"/>
      <c r="W35" s="145"/>
      <c r="X35" s="145"/>
      <c r="Y35" s="145"/>
      <c r="Z35" s="145"/>
    </row>
    <row r="36" ht="65.25" customHeight="1">
      <c r="A36" s="85">
        <f t="shared" si="1"/>
        <v>11</v>
      </c>
      <c r="B36" s="86" t="s">
        <v>23</v>
      </c>
      <c r="C36" s="146">
        <v>43986.40476851852</v>
      </c>
      <c r="D36" s="93" t="s">
        <v>515</v>
      </c>
      <c r="E36" s="165" t="s">
        <v>516</v>
      </c>
      <c r="F36" s="93" t="str">
        <f>image("https://scontent.xx.fbcdn.net/v/t1.15752-9/102448511_686959795459624_3878810498598174720_n.jpg?_nc_cat=105&amp;_nc_sid=b96e70&amp;_nc_ohc=ptozhWv2N2QAX-9-4P6&amp;_nc_ad=z-m&amp;_nc_cid=0&amp;_nc_ht=scontent.xx&amp;oh=0574c2af423aa9b26905d5c07a9a68bc&amp;oe=5EFC6395")</f>
        <v/>
      </c>
      <c r="G36" s="93" t="s">
        <v>26</v>
      </c>
      <c r="H36" s="93" t="s">
        <v>517</v>
      </c>
      <c r="I36" s="93" t="s">
        <v>35</v>
      </c>
      <c r="J36" s="93" t="s">
        <v>36</v>
      </c>
      <c r="K36" s="94" t="s">
        <v>101</v>
      </c>
      <c r="L36" s="156" t="s">
        <v>518</v>
      </c>
      <c r="M36" s="93" t="s">
        <v>519</v>
      </c>
      <c r="N36" s="92"/>
      <c r="O36" s="93" t="s">
        <v>31</v>
      </c>
      <c r="P36" s="166"/>
      <c r="Q36" s="93" t="s">
        <v>32</v>
      </c>
      <c r="R36" s="166"/>
      <c r="S36" s="92"/>
      <c r="T36" s="93"/>
      <c r="U36" s="166"/>
      <c r="V36" s="166"/>
      <c r="W36" s="145"/>
      <c r="X36" s="145"/>
      <c r="Y36" s="145"/>
      <c r="Z36" s="145"/>
    </row>
    <row r="37" ht="28.5" customHeight="1">
      <c r="A37" s="85">
        <f t="shared" si="1"/>
        <v>11</v>
      </c>
      <c r="B37" s="86" t="s">
        <v>23</v>
      </c>
      <c r="C37" s="146">
        <v>43986.405335648145</v>
      </c>
      <c r="D37" s="93" t="s">
        <v>515</v>
      </c>
      <c r="E37" s="147" t="s">
        <v>520</v>
      </c>
      <c r="F37" s="93" t="str">
        <f t="shared" ref="F37:F38" si="7">image("")</f>
        <v/>
      </c>
      <c r="G37" s="93" t="s">
        <v>26</v>
      </c>
      <c r="H37" s="93" t="s">
        <v>521</v>
      </c>
      <c r="I37" s="93" t="s">
        <v>35</v>
      </c>
      <c r="J37" s="93" t="s">
        <v>36</v>
      </c>
      <c r="K37" s="94" t="s">
        <v>522</v>
      </c>
      <c r="L37" s="156" t="s">
        <v>523</v>
      </c>
      <c r="M37" s="90"/>
      <c r="N37" s="90"/>
      <c r="O37" s="93" t="s">
        <v>31</v>
      </c>
      <c r="P37" s="166"/>
      <c r="Q37" s="93" t="s">
        <v>32</v>
      </c>
      <c r="R37" s="166"/>
      <c r="S37" s="92"/>
      <c r="T37" s="93"/>
      <c r="U37" s="166"/>
      <c r="V37" s="166"/>
      <c r="W37" s="145"/>
      <c r="X37" s="145"/>
      <c r="Y37" s="145"/>
      <c r="Z37" s="145"/>
    </row>
    <row r="38" ht="28.5" customHeight="1">
      <c r="A38" s="85">
        <f t="shared" si="1"/>
        <v>11</v>
      </c>
      <c r="B38" s="86" t="s">
        <v>23</v>
      </c>
      <c r="C38" s="146">
        <v>43986.40534722222</v>
      </c>
      <c r="D38" s="93" t="s">
        <v>515</v>
      </c>
      <c r="E38" s="147" t="s">
        <v>524</v>
      </c>
      <c r="F38" s="93" t="str">
        <f t="shared" si="7"/>
        <v/>
      </c>
      <c r="G38" s="93" t="s">
        <v>82</v>
      </c>
      <c r="H38" s="93" t="s">
        <v>525</v>
      </c>
      <c r="I38" s="93" t="s">
        <v>84</v>
      </c>
      <c r="J38" s="93" t="s">
        <v>36</v>
      </c>
      <c r="K38" s="97"/>
      <c r="L38" s="148"/>
      <c r="M38" s="90"/>
      <c r="N38" s="92"/>
      <c r="O38" s="93" t="s">
        <v>31</v>
      </c>
      <c r="P38" s="166"/>
      <c r="Q38" s="93" t="s">
        <v>32</v>
      </c>
      <c r="R38" s="166"/>
      <c r="S38" s="92"/>
      <c r="T38" s="93"/>
      <c r="U38" s="166"/>
      <c r="V38" s="166"/>
      <c r="W38" s="145"/>
      <c r="X38" s="145"/>
      <c r="Y38" s="145"/>
      <c r="Z38" s="145"/>
    </row>
    <row r="39">
      <c r="A39" s="108"/>
      <c r="B39" s="108"/>
      <c r="C39" s="108"/>
      <c r="D39" s="108"/>
      <c r="E39" s="108"/>
      <c r="F39" s="108"/>
      <c r="G39" s="108"/>
      <c r="H39" s="108"/>
      <c r="I39" s="108"/>
      <c r="J39" s="108"/>
      <c r="K39" s="108"/>
      <c r="L39" s="108"/>
      <c r="M39" s="108"/>
      <c r="N39" s="108"/>
      <c r="O39" s="108"/>
      <c r="P39" s="108"/>
      <c r="Q39" s="108"/>
      <c r="R39" s="108"/>
      <c r="S39" s="108"/>
      <c r="T39" s="108"/>
      <c r="U39" s="108"/>
      <c r="V39" s="108"/>
      <c r="W39" s="145"/>
      <c r="X39" s="145"/>
      <c r="Y39" s="145"/>
      <c r="Z39" s="145"/>
    </row>
    <row r="40">
      <c r="A40" s="145"/>
      <c r="B40" s="145"/>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45"/>
    </row>
    <row r="41">
      <c r="A41" s="145"/>
      <c r="B41" s="145"/>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45"/>
    </row>
    <row r="42">
      <c r="A42" s="145"/>
      <c r="B42" s="145"/>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45"/>
    </row>
    <row r="43">
      <c r="A43" s="145"/>
      <c r="B43" s="145"/>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row>
    <row r="44">
      <c r="A44" s="145"/>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row>
    <row r="45">
      <c r="A45" s="145"/>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row>
    <row r="46">
      <c r="A46" s="145"/>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row>
    <row r="47">
      <c r="A47" s="145"/>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row>
    <row r="48">
      <c r="A48" s="145"/>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row>
    <row r="49">
      <c r="A49" s="145"/>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row>
    <row r="50">
      <c r="A50" s="145"/>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row>
    <row r="51">
      <c r="A51" s="145"/>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row>
    <row r="52">
      <c r="A52" s="145"/>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row>
    <row r="53">
      <c r="A53" s="145"/>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row>
    <row r="54">
      <c r="A54" s="145"/>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row>
    <row r="55">
      <c r="A55" s="145"/>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row>
    <row r="56">
      <c r="A56" s="145"/>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row>
    <row r="57">
      <c r="A57" s="145"/>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row>
    <row r="58">
      <c r="A58" s="145"/>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row>
    <row r="59">
      <c r="A59" s="145"/>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row>
    <row r="60">
      <c r="A60" s="145"/>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row>
    <row r="61">
      <c r="A61" s="145"/>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row>
    <row r="62">
      <c r="A62" s="145"/>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row>
    <row r="63">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row>
    <row r="64">
      <c r="A64" s="145"/>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row>
    <row r="65">
      <c r="A65" s="145"/>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row>
    <row r="66">
      <c r="A66" s="145"/>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row>
    <row r="67">
      <c r="A67" s="145"/>
      <c r="B67" s="145"/>
      <c r="C67" s="145"/>
      <c r="D67" s="145"/>
      <c r="E67" s="145"/>
      <c r="F67" s="145"/>
      <c r="G67" s="145"/>
      <c r="H67" s="145"/>
      <c r="I67" s="145"/>
      <c r="J67" s="145"/>
      <c r="K67" s="145"/>
      <c r="L67" s="145"/>
      <c r="M67" s="145"/>
      <c r="N67" s="145"/>
      <c r="O67" s="145"/>
      <c r="P67" s="145"/>
      <c r="Q67" s="145"/>
      <c r="R67" s="145"/>
      <c r="S67" s="145"/>
      <c r="T67" s="145"/>
      <c r="U67" s="145"/>
      <c r="V67" s="145"/>
      <c r="W67" s="145"/>
      <c r="X67" s="145"/>
      <c r="Y67" s="145"/>
      <c r="Z67" s="145"/>
    </row>
    <row r="68">
      <c r="A68" s="145"/>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row>
    <row r="69">
      <c r="A69" s="145"/>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5"/>
    </row>
    <row r="70">
      <c r="A70" s="145"/>
      <c r="B70" s="145"/>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5"/>
    </row>
    <row r="71">
      <c r="A71" s="145"/>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row>
    <row r="72">
      <c r="A72" s="145"/>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row>
    <row r="73">
      <c r="A73" s="145"/>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row>
    <row r="74">
      <c r="A74" s="145"/>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row>
    <row r="75">
      <c r="A75" s="145"/>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row>
    <row r="76">
      <c r="A76" s="145"/>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row>
    <row r="77">
      <c r="A77" s="145"/>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row>
    <row r="78">
      <c r="A78" s="145"/>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row>
    <row r="79">
      <c r="A79" s="145"/>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row>
    <row r="80">
      <c r="A80" s="145"/>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row>
    <row r="81">
      <c r="A81" s="145"/>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row>
    <row r="82">
      <c r="A82" s="145"/>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row>
    <row r="83">
      <c r="A83" s="145"/>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row>
    <row r="84">
      <c r="A84" s="145"/>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row>
    <row r="85">
      <c r="A85" s="145"/>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row>
    <row r="86">
      <c r="A86" s="145"/>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row>
    <row r="87">
      <c r="A87" s="145"/>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row>
    <row r="88">
      <c r="A88" s="145"/>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row>
    <row r="89">
      <c r="A89" s="145"/>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row>
    <row r="90">
      <c r="A90" s="145"/>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5"/>
    </row>
    <row r="91">
      <c r="A91" s="145"/>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row>
    <row r="92">
      <c r="A92" s="145"/>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row>
    <row r="93">
      <c r="A93" s="145"/>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row>
    <row r="94">
      <c r="A94" s="145"/>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row>
    <row r="95">
      <c r="A95" s="145"/>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row>
    <row r="96">
      <c r="A96" s="145"/>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row>
    <row r="97">
      <c r="A97" s="145"/>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row>
    <row r="98">
      <c r="A98" s="145"/>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row>
    <row r="99">
      <c r="A99" s="145"/>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row>
    <row r="100">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row>
    <row r="101">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row>
    <row r="102">
      <c r="A102" s="145"/>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row>
    <row r="103">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row>
    <row r="104">
      <c r="A104" s="145"/>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row>
    <row r="105">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row>
    <row r="106">
      <c r="A106" s="145"/>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row>
    <row r="107">
      <c r="A107" s="145"/>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row>
    <row r="108">
      <c r="A108" s="145"/>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row>
    <row r="109">
      <c r="A109" s="145"/>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row>
    <row r="110">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c r="A111" s="145"/>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c r="A112" s="145"/>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row>
    <row r="115">
      <c r="A115" s="145"/>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row>
    <row r="116">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c r="A117" s="145"/>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6 R20">
      <formula1>"Action,IC,BRD,Ner,CV,CMS"</formula1>
    </dataValidation>
    <dataValidation type="list" allowBlank="1" sqref="S3:S38">
      <formula1>"Out of scope,Processing,Fixed,To be processed"</formula1>
    </dataValidation>
    <dataValidation type="list" allowBlank="1" sqref="R7:R19 R21:R38">
      <formula1>"Action,IC,BRD,NER,CV,CMS"</formula1>
    </dataValidation>
    <dataValidation type="list" allowBlank="1" sqref="O3:O38">
      <formula1>"Succeeded,Failed,Out of scope,Not sure,Trash"</formula1>
    </dataValidation>
    <dataValidation type="list" allowBlank="1" sqref="T3:T38">
      <formula1>"Ok,Not as expected,Not ok"</formula1>
    </dataValidation>
    <dataValidation type="list" allowBlank="1" sqref="Q3:Q38">
      <formula1>"Succeeded,As expected,Failed,Out of scope,Not sure,Trash"</formula1>
    </dataValidation>
  </dataValidations>
  <hyperlinks>
    <hyperlink r:id="rId2" ref="E5"/>
    <hyperlink r:id="rId3" ref="E9"/>
    <hyperlink r:id="rId4" ref="E24"/>
    <hyperlink r:id="rId5" ref="E34"/>
    <hyperlink r:id="rId6" ref="E36"/>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30.71"/>
    <col customWidth="1" min="6" max="6" width="24.0"/>
    <col customWidth="1" min="7" max="7" width="17.0"/>
    <col customWidth="1" min="8" max="8" width="18.71"/>
    <col hidden="1" min="10" max="10" width="14.43"/>
    <col customWidth="1" min="11" max="11" width="26.86"/>
  </cols>
  <sheetData>
    <row r="1">
      <c r="A1" s="167" t="s">
        <v>0</v>
      </c>
      <c r="B1" s="167" t="s">
        <v>1</v>
      </c>
      <c r="C1" s="168" t="s">
        <v>2</v>
      </c>
      <c r="D1" s="169" t="s">
        <v>3</v>
      </c>
      <c r="E1" s="170" t="s">
        <v>4</v>
      </c>
      <c r="F1" s="167" t="s">
        <v>5</v>
      </c>
      <c r="G1" s="167" t="s">
        <v>6</v>
      </c>
      <c r="H1" s="167" t="s">
        <v>7</v>
      </c>
      <c r="I1" s="167" t="s">
        <v>8</v>
      </c>
      <c r="J1" s="167" t="s">
        <v>9</v>
      </c>
      <c r="K1" s="170" t="s">
        <v>10</v>
      </c>
      <c r="L1" s="170" t="s">
        <v>11</v>
      </c>
      <c r="M1" s="167" t="s">
        <v>12</v>
      </c>
      <c r="N1" s="167" t="s">
        <v>13</v>
      </c>
      <c r="O1" s="171" t="s">
        <v>14</v>
      </c>
      <c r="P1" s="7"/>
      <c r="Q1" s="167" t="s">
        <v>15</v>
      </c>
      <c r="R1" s="172" t="s">
        <v>16</v>
      </c>
      <c r="S1" s="172" t="s">
        <v>17</v>
      </c>
      <c r="T1" s="167" t="s">
        <v>18</v>
      </c>
      <c r="U1" s="172" t="s">
        <v>19</v>
      </c>
      <c r="V1" s="172" t="s">
        <v>20</v>
      </c>
    </row>
    <row r="2">
      <c r="A2" s="10"/>
      <c r="B2" s="10"/>
      <c r="C2" s="10"/>
      <c r="D2" s="10"/>
      <c r="E2" s="10"/>
      <c r="F2" s="10"/>
      <c r="G2" s="10"/>
      <c r="H2" s="10"/>
      <c r="I2" s="10"/>
      <c r="J2" s="10"/>
      <c r="K2" s="10"/>
      <c r="L2" s="10"/>
      <c r="M2" s="10"/>
      <c r="N2" s="10"/>
      <c r="O2" s="173" t="s">
        <v>21</v>
      </c>
      <c r="P2" s="173" t="s">
        <v>22</v>
      </c>
      <c r="Q2" s="10"/>
      <c r="R2" s="10"/>
      <c r="S2" s="10"/>
      <c r="T2" s="10"/>
      <c r="U2" s="10"/>
      <c r="V2" s="10"/>
    </row>
    <row r="3" ht="28.5" customHeight="1">
      <c r="A3" s="173">
        <f t="shared" ref="A3:A26" si="1">if(left(D3,16)=left(D2,16),A2,A2+1)</f>
        <v>1</v>
      </c>
      <c r="B3" s="174" t="s">
        <v>23</v>
      </c>
      <c r="C3" s="175">
        <v>43987.59506944445</v>
      </c>
      <c r="D3" s="159" t="s">
        <v>526</v>
      </c>
      <c r="E3" s="176" t="s">
        <v>527</v>
      </c>
      <c r="F3" s="159" t="str">
        <f t="shared" ref="F3:F4" si="2">image("")</f>
        <v/>
      </c>
      <c r="G3" s="159" t="s">
        <v>82</v>
      </c>
      <c r="H3" s="159" t="s">
        <v>528</v>
      </c>
      <c r="I3" s="159" t="s">
        <v>84</v>
      </c>
      <c r="J3" s="159" t="s">
        <v>36</v>
      </c>
      <c r="K3" s="177"/>
      <c r="L3" s="178"/>
      <c r="M3" s="179"/>
      <c r="N3" s="179"/>
      <c r="O3" s="159" t="s">
        <v>31</v>
      </c>
      <c r="P3" s="179"/>
      <c r="Q3" s="159" t="s">
        <v>202</v>
      </c>
      <c r="R3" s="179"/>
      <c r="S3" s="179"/>
      <c r="T3" s="159"/>
      <c r="U3" s="179"/>
      <c r="V3" s="179"/>
    </row>
    <row r="4" ht="28.5" customHeight="1">
      <c r="A4" s="180">
        <f t="shared" si="1"/>
        <v>2</v>
      </c>
      <c r="B4" s="181" t="s">
        <v>23</v>
      </c>
      <c r="C4" s="182">
        <v>43987.39177083333</v>
      </c>
      <c r="D4" s="183" t="s">
        <v>66</v>
      </c>
      <c r="E4" s="184" t="s">
        <v>529</v>
      </c>
      <c r="F4" s="185" t="str">
        <f t="shared" si="2"/>
        <v/>
      </c>
      <c r="G4" s="183" t="s">
        <v>82</v>
      </c>
      <c r="H4" s="186"/>
      <c r="I4" s="183" t="s">
        <v>84</v>
      </c>
      <c r="J4" s="183" t="s">
        <v>36</v>
      </c>
      <c r="K4" s="187"/>
      <c r="L4" s="188"/>
      <c r="M4" s="186"/>
      <c r="N4" s="186"/>
      <c r="O4" s="185" t="s">
        <v>31</v>
      </c>
      <c r="P4" s="186"/>
      <c r="Q4" s="185" t="s">
        <v>202</v>
      </c>
      <c r="R4" s="186"/>
      <c r="S4" s="186"/>
      <c r="T4" s="185"/>
      <c r="U4" s="186"/>
      <c r="V4" s="186"/>
    </row>
    <row r="5" ht="28.5" customHeight="1">
      <c r="A5" s="173">
        <f t="shared" si="1"/>
        <v>3</v>
      </c>
      <c r="B5" s="174" t="s">
        <v>23</v>
      </c>
      <c r="C5" s="175">
        <v>43987.66206018518</v>
      </c>
      <c r="D5" s="159" t="s">
        <v>530</v>
      </c>
      <c r="E5" s="189" t="s">
        <v>531</v>
      </c>
      <c r="F5" s="159" t="str">
        <f t="shared" ref="F5:F6" si="3">image("https://scontent.xx.fbcdn.net/v/t1.15752-9/101091924_184707619556051_4027479597548306432_n.jpg?_nc_cat=108&amp;_nc_sid=b96e70&amp;_nc_ohc=pBzFjhfHsKcAX9YtdZJ&amp;_nc_ad=z-m&amp;_nc_cid=0&amp;_nc_ht=scontent.xx&amp;oh=66fb96d2888de0fa50f5c3eb2b581667&amp;oe=5F00908E")</f>
        <v/>
      </c>
      <c r="G5" s="159" t="s">
        <v>26</v>
      </c>
      <c r="H5" s="159" t="s">
        <v>532</v>
      </c>
      <c r="I5" s="159" t="s">
        <v>35</v>
      </c>
      <c r="J5" s="159" t="s">
        <v>36</v>
      </c>
      <c r="K5" s="190" t="s">
        <v>101</v>
      </c>
      <c r="L5" s="191" t="s">
        <v>533</v>
      </c>
      <c r="M5" s="192" t="s">
        <v>534</v>
      </c>
      <c r="N5" s="179"/>
      <c r="O5" s="159" t="s">
        <v>73</v>
      </c>
      <c r="P5" s="179"/>
      <c r="Q5" s="159" t="s">
        <v>73</v>
      </c>
      <c r="R5" s="179"/>
      <c r="S5" s="179"/>
      <c r="T5" s="159"/>
      <c r="U5" s="179"/>
      <c r="V5" s="179"/>
    </row>
    <row r="6" ht="28.5" customHeight="1">
      <c r="A6" s="193">
        <f t="shared" si="1"/>
        <v>3</v>
      </c>
      <c r="B6" s="174" t="s">
        <v>23</v>
      </c>
      <c r="C6" s="194">
        <v>43987.662094907406</v>
      </c>
      <c r="D6" s="195" t="s">
        <v>530</v>
      </c>
      <c r="E6" s="196" t="s">
        <v>535</v>
      </c>
      <c r="F6" s="159" t="str">
        <f t="shared" si="3"/>
        <v/>
      </c>
      <c r="G6" s="195" t="s">
        <v>130</v>
      </c>
      <c r="H6" s="195" t="s">
        <v>532</v>
      </c>
      <c r="I6" s="195" t="s">
        <v>408</v>
      </c>
      <c r="J6" s="195" t="s">
        <v>50</v>
      </c>
      <c r="K6" s="197" t="s">
        <v>101</v>
      </c>
      <c r="L6" s="198" t="s">
        <v>533</v>
      </c>
      <c r="M6" s="195" t="s">
        <v>534</v>
      </c>
      <c r="N6" s="199"/>
      <c r="O6" s="195" t="s">
        <v>73</v>
      </c>
      <c r="P6" s="195"/>
      <c r="Q6" s="195" t="s">
        <v>73</v>
      </c>
      <c r="R6" s="195"/>
      <c r="S6" s="200"/>
      <c r="T6" s="195"/>
      <c r="U6" s="159"/>
      <c r="V6" s="179"/>
    </row>
    <row r="7" ht="28.5" customHeight="1">
      <c r="A7" s="173">
        <f t="shared" si="1"/>
        <v>4</v>
      </c>
      <c r="B7" s="174" t="s">
        <v>23</v>
      </c>
      <c r="C7" s="175">
        <v>43987.65635416667</v>
      </c>
      <c r="D7" s="159" t="s">
        <v>536</v>
      </c>
      <c r="E7" s="189" t="s">
        <v>537</v>
      </c>
      <c r="F7" s="159" t="str">
        <f>image("https://scontent.xx.fbcdn.net/v/t1.15752-9/99426024_3250833441603144_1695431163205648384_n.jpg?_nc_cat=108&amp;_nc_sid=b96e70&amp;_nc_ohc=mM2s1mVESx8AX81CDrM&amp;_nc_ad=z-m&amp;_nc_cid=0&amp;_nc_ht=scontent.xx&amp;oh=f8f48abb31257d86c6dfa46f6a771192&amp;oe=5F002348")</f>
        <v/>
      </c>
      <c r="G7" s="159" t="s">
        <v>26</v>
      </c>
      <c r="H7" s="159" t="s">
        <v>538</v>
      </c>
      <c r="I7" s="159" t="s">
        <v>88</v>
      </c>
      <c r="J7" s="159" t="s">
        <v>89</v>
      </c>
      <c r="K7" s="190" t="s">
        <v>90</v>
      </c>
      <c r="L7" s="178"/>
      <c r="M7" s="192" t="s">
        <v>438</v>
      </c>
      <c r="N7" s="179"/>
      <c r="O7" s="195" t="s">
        <v>73</v>
      </c>
      <c r="P7" s="179"/>
      <c r="Q7" s="195" t="s">
        <v>73</v>
      </c>
      <c r="R7" s="179"/>
      <c r="S7" s="179"/>
      <c r="T7" s="159"/>
      <c r="U7" s="201"/>
      <c r="V7" s="179"/>
    </row>
    <row r="8" ht="28.5" customHeight="1">
      <c r="A8" s="173">
        <f t="shared" si="1"/>
        <v>4</v>
      </c>
      <c r="B8" s="174" t="s">
        <v>23</v>
      </c>
      <c r="C8" s="175">
        <v>43987.6565162037</v>
      </c>
      <c r="D8" s="159" t="s">
        <v>536</v>
      </c>
      <c r="E8" s="202" t="s">
        <v>539</v>
      </c>
      <c r="F8" s="159" t="str">
        <f t="shared" ref="F8:F10" si="4">image("")</f>
        <v/>
      </c>
      <c r="G8" s="159" t="s">
        <v>26</v>
      </c>
      <c r="H8" s="159" t="s">
        <v>540</v>
      </c>
      <c r="I8" s="159" t="s">
        <v>432</v>
      </c>
      <c r="J8" s="159" t="s">
        <v>89</v>
      </c>
      <c r="K8" s="203"/>
      <c r="L8" s="204"/>
      <c r="M8" s="205"/>
      <c r="N8" s="179"/>
      <c r="O8" s="195" t="s">
        <v>73</v>
      </c>
      <c r="P8" s="159"/>
      <c r="Q8" s="195" t="s">
        <v>73</v>
      </c>
      <c r="R8" s="159"/>
      <c r="S8" s="179"/>
      <c r="T8" s="159"/>
      <c r="U8" s="206"/>
      <c r="V8" s="179"/>
    </row>
    <row r="9" ht="98.25" customHeight="1">
      <c r="A9" s="173">
        <f t="shared" si="1"/>
        <v>4</v>
      </c>
      <c r="B9" s="174" t="s">
        <v>23</v>
      </c>
      <c r="C9" s="175">
        <v>43987.6565162037</v>
      </c>
      <c r="D9" s="159" t="s">
        <v>536</v>
      </c>
      <c r="E9" s="207" t="s">
        <v>541</v>
      </c>
      <c r="F9" s="159" t="str">
        <f t="shared" si="4"/>
        <v/>
      </c>
      <c r="G9" s="159" t="s">
        <v>82</v>
      </c>
      <c r="H9" s="159" t="s">
        <v>528</v>
      </c>
      <c r="I9" s="159" t="s">
        <v>84</v>
      </c>
      <c r="J9" s="159" t="s">
        <v>36</v>
      </c>
      <c r="K9" s="203"/>
      <c r="L9" s="204"/>
      <c r="M9" s="205"/>
      <c r="N9" s="179"/>
      <c r="O9" s="195" t="s">
        <v>31</v>
      </c>
      <c r="P9" s="179"/>
      <c r="Q9" s="195" t="s">
        <v>73</v>
      </c>
      <c r="R9" s="179"/>
      <c r="S9" s="179"/>
      <c r="T9" s="159"/>
      <c r="U9" s="206" t="s">
        <v>542</v>
      </c>
      <c r="V9" s="179"/>
    </row>
    <row r="10" ht="63.0" customHeight="1">
      <c r="A10" s="180">
        <f t="shared" si="1"/>
        <v>5</v>
      </c>
      <c r="B10" s="181" t="s">
        <v>23</v>
      </c>
      <c r="C10" s="182">
        <v>43987.58493055555</v>
      </c>
      <c r="D10" s="183" t="s">
        <v>543</v>
      </c>
      <c r="E10" s="184" t="s">
        <v>544</v>
      </c>
      <c r="F10" s="185" t="str">
        <f t="shared" si="4"/>
        <v/>
      </c>
      <c r="G10" s="183" t="s">
        <v>26</v>
      </c>
      <c r="H10" s="183" t="s">
        <v>545</v>
      </c>
      <c r="I10" s="183" t="s">
        <v>44</v>
      </c>
      <c r="J10" s="183" t="s">
        <v>29</v>
      </c>
      <c r="K10" s="187"/>
      <c r="L10" s="208" t="s">
        <v>546</v>
      </c>
      <c r="M10" s="186"/>
      <c r="N10" s="186"/>
      <c r="O10" s="209" t="s">
        <v>31</v>
      </c>
      <c r="P10" s="186"/>
      <c r="Q10" s="209" t="s">
        <v>73</v>
      </c>
      <c r="R10" s="186"/>
      <c r="S10" s="186"/>
      <c r="T10" s="185"/>
      <c r="U10" s="210"/>
      <c r="V10" s="186"/>
    </row>
    <row r="11" ht="28.5" customHeight="1">
      <c r="A11" s="180">
        <f t="shared" si="1"/>
        <v>5</v>
      </c>
      <c r="B11" s="181" t="s">
        <v>23</v>
      </c>
      <c r="C11" s="182">
        <v>43987.58559027778</v>
      </c>
      <c r="D11" s="183" t="s">
        <v>543</v>
      </c>
      <c r="E11" s="211" t="s">
        <v>547</v>
      </c>
      <c r="F11" s="185" t="str">
        <f>image("https://scontent.xx.fbcdn.net/v/t1.15752-9/101498229_253553652637318_4844843244418236416_n.jpg?_nc_cat=102&amp;_nc_sid=b96e70&amp;_nc_oc=AQkjv0QNx-FnWDoRkbEeao09ejprkDKg-py3UHgM-w1Kz9QaMJehRYHTEodsrHFZn_iRHwZu-GYomGobx5quKkN_&amp;_nc_ad=z-m&amp;_nc_cid=0&amp;_nc_ht=scontent."&amp;"xx&amp;oh=58ef36ef9a7db6db66781b2f1a3b8265&amp;oe=5EFFC003")</f>
        <v/>
      </c>
      <c r="G11" s="183" t="s">
        <v>130</v>
      </c>
      <c r="H11" s="183" t="s">
        <v>548</v>
      </c>
      <c r="I11" s="183" t="s">
        <v>408</v>
      </c>
      <c r="J11" s="183" t="s">
        <v>50</v>
      </c>
      <c r="K11" s="184" t="s">
        <v>101</v>
      </c>
      <c r="L11" s="208" t="s">
        <v>549</v>
      </c>
      <c r="M11" s="183" t="s">
        <v>550</v>
      </c>
      <c r="N11" s="186"/>
      <c r="O11" s="185" t="s">
        <v>73</v>
      </c>
      <c r="P11" s="186"/>
      <c r="Q11" s="209" t="s">
        <v>73</v>
      </c>
      <c r="R11" s="185" t="s">
        <v>365</v>
      </c>
      <c r="S11" s="186"/>
      <c r="T11" s="185"/>
      <c r="U11" s="212" t="s">
        <v>551</v>
      </c>
      <c r="V11" s="186"/>
    </row>
    <row r="12" ht="28.5" customHeight="1">
      <c r="A12" s="180">
        <f t="shared" si="1"/>
        <v>5</v>
      </c>
      <c r="B12" s="181" t="s">
        <v>23</v>
      </c>
      <c r="C12" s="182">
        <v>43987.58560185185</v>
      </c>
      <c r="D12" s="183" t="s">
        <v>543</v>
      </c>
      <c r="E12" s="184" t="s">
        <v>552</v>
      </c>
      <c r="F12" s="185" t="str">
        <f t="shared" ref="F12:F13" si="5">image("")</f>
        <v/>
      </c>
      <c r="G12" s="183" t="s">
        <v>82</v>
      </c>
      <c r="H12" s="183" t="s">
        <v>553</v>
      </c>
      <c r="I12" s="183" t="s">
        <v>84</v>
      </c>
      <c r="J12" s="183" t="s">
        <v>36</v>
      </c>
      <c r="K12" s="184"/>
      <c r="L12" s="188"/>
      <c r="M12" s="186"/>
      <c r="N12" s="186"/>
      <c r="O12" s="185" t="s">
        <v>31</v>
      </c>
      <c r="P12" s="186"/>
      <c r="Q12" s="209" t="s">
        <v>73</v>
      </c>
      <c r="R12" s="186"/>
      <c r="S12" s="186"/>
      <c r="T12" s="185"/>
      <c r="U12" s="210"/>
      <c r="V12" s="186"/>
    </row>
    <row r="13" ht="28.5" customHeight="1">
      <c r="A13" s="180">
        <f t="shared" si="1"/>
        <v>6</v>
      </c>
      <c r="B13" s="181" t="s">
        <v>23</v>
      </c>
      <c r="C13" s="182">
        <v>43987.52040509259</v>
      </c>
      <c r="D13" s="183" t="s">
        <v>554</v>
      </c>
      <c r="E13" s="184" t="s">
        <v>555</v>
      </c>
      <c r="F13" s="185" t="str">
        <f t="shared" si="5"/>
        <v/>
      </c>
      <c r="G13" s="183" t="s">
        <v>26</v>
      </c>
      <c r="H13" s="183" t="s">
        <v>556</v>
      </c>
      <c r="I13" s="183" t="s">
        <v>35</v>
      </c>
      <c r="J13" s="183" t="s">
        <v>69</v>
      </c>
      <c r="K13" s="184" t="s">
        <v>557</v>
      </c>
      <c r="L13" s="208" t="s">
        <v>558</v>
      </c>
      <c r="M13" s="186"/>
      <c r="N13" s="183" t="s">
        <v>559</v>
      </c>
      <c r="O13" s="185" t="s">
        <v>73</v>
      </c>
      <c r="P13" s="186"/>
      <c r="Q13" s="209" t="s">
        <v>73</v>
      </c>
      <c r="R13" s="186"/>
      <c r="S13" s="186"/>
      <c r="T13" s="185"/>
      <c r="U13" s="212" t="s">
        <v>551</v>
      </c>
      <c r="V13" s="186"/>
    </row>
    <row r="14" ht="77.25" customHeight="1">
      <c r="A14" s="180">
        <f t="shared" si="1"/>
        <v>7</v>
      </c>
      <c r="B14" s="181" t="s">
        <v>23</v>
      </c>
      <c r="C14" s="182">
        <v>43987.45017361111</v>
      </c>
      <c r="D14" s="183" t="s">
        <v>560</v>
      </c>
      <c r="E14" s="213" t="s">
        <v>561</v>
      </c>
      <c r="F14" s="185" t="str">
        <f>image("https://scontent.xx.fbcdn.net/v/t1.15752-9/101735071_1025825091165903_1084107680324255744_n.jpg?_nc_cat=100&amp;_nc_sid=b96e70&amp;_nc_ohc=_ROTyZqMLv8AX_q2jin&amp;_nc_ad=z-m&amp;_nc_cid=0&amp;_nc_ht=scontent.xx&amp;oh=b0ab781f7d5474c7d69544024271b263&amp;oe=5F010B4B")</f>
        <v/>
      </c>
      <c r="G14" s="183" t="s">
        <v>26</v>
      </c>
      <c r="H14" s="183" t="s">
        <v>562</v>
      </c>
      <c r="I14" s="183" t="s">
        <v>35</v>
      </c>
      <c r="J14" s="183" t="s">
        <v>36</v>
      </c>
      <c r="K14" s="184" t="s">
        <v>61</v>
      </c>
      <c r="L14" s="208" t="s">
        <v>424</v>
      </c>
      <c r="M14" s="183" t="s">
        <v>563</v>
      </c>
      <c r="N14" s="183" t="s">
        <v>564</v>
      </c>
      <c r="O14" s="185" t="s">
        <v>31</v>
      </c>
      <c r="P14" s="186"/>
      <c r="Q14" s="209" t="s">
        <v>73</v>
      </c>
      <c r="R14" s="186"/>
      <c r="S14" s="186"/>
      <c r="T14" s="185"/>
      <c r="U14" s="210"/>
      <c r="V14" s="186"/>
    </row>
    <row r="15" ht="28.5" customHeight="1">
      <c r="A15" s="180">
        <f t="shared" si="1"/>
        <v>7</v>
      </c>
      <c r="B15" s="181" t="s">
        <v>23</v>
      </c>
      <c r="C15" s="182">
        <v>43987.45128472222</v>
      </c>
      <c r="D15" s="183" t="s">
        <v>560</v>
      </c>
      <c r="E15" s="184" t="s">
        <v>565</v>
      </c>
      <c r="F15" s="185" t="str">
        <f t="shared" ref="F15:F35" si="6">image("")</f>
        <v/>
      </c>
      <c r="G15" s="183" t="s">
        <v>26</v>
      </c>
      <c r="H15" s="183" t="s">
        <v>566</v>
      </c>
      <c r="I15" s="183" t="s">
        <v>35</v>
      </c>
      <c r="J15" s="183" t="s">
        <v>36</v>
      </c>
      <c r="K15" s="184" t="s">
        <v>567</v>
      </c>
      <c r="L15" s="208" t="s">
        <v>424</v>
      </c>
      <c r="M15" s="186"/>
      <c r="N15" s="186"/>
      <c r="O15" s="185" t="s">
        <v>31</v>
      </c>
      <c r="P15" s="186"/>
      <c r="Q15" s="209" t="s">
        <v>73</v>
      </c>
      <c r="R15" s="186"/>
      <c r="S15" s="186"/>
      <c r="T15" s="185"/>
      <c r="U15" s="210"/>
      <c r="V15" s="186"/>
    </row>
    <row r="16" ht="28.5" customHeight="1">
      <c r="A16" s="180">
        <f t="shared" si="1"/>
        <v>7</v>
      </c>
      <c r="B16" s="181" t="s">
        <v>23</v>
      </c>
      <c r="C16" s="182">
        <v>43987.45224537037</v>
      </c>
      <c r="D16" s="183" t="s">
        <v>560</v>
      </c>
      <c r="E16" s="184" t="s">
        <v>568</v>
      </c>
      <c r="F16" s="185" t="str">
        <f t="shared" si="6"/>
        <v/>
      </c>
      <c r="G16" s="183" t="s">
        <v>26</v>
      </c>
      <c r="H16" s="183" t="s">
        <v>569</v>
      </c>
      <c r="I16" s="183" t="s">
        <v>35</v>
      </c>
      <c r="J16" s="183" t="s">
        <v>36</v>
      </c>
      <c r="K16" s="184" t="s">
        <v>567</v>
      </c>
      <c r="L16" s="208" t="s">
        <v>424</v>
      </c>
      <c r="M16" s="186"/>
      <c r="N16" s="186"/>
      <c r="O16" s="185" t="s">
        <v>73</v>
      </c>
      <c r="P16" s="186"/>
      <c r="Q16" s="209" t="s">
        <v>73</v>
      </c>
      <c r="R16" s="186"/>
      <c r="S16" s="186"/>
      <c r="T16" s="185"/>
      <c r="U16" s="210"/>
      <c r="V16" s="186"/>
    </row>
    <row r="17" ht="57.0" customHeight="1">
      <c r="A17" s="180">
        <f t="shared" si="1"/>
        <v>7</v>
      </c>
      <c r="B17" s="181" t="s">
        <v>23</v>
      </c>
      <c r="C17" s="182">
        <v>43987.452523148146</v>
      </c>
      <c r="D17" s="183" t="s">
        <v>560</v>
      </c>
      <c r="E17" s="184" t="s">
        <v>570</v>
      </c>
      <c r="F17" s="185" t="str">
        <f t="shared" si="6"/>
        <v/>
      </c>
      <c r="G17" s="183" t="s">
        <v>116</v>
      </c>
      <c r="H17" s="186"/>
      <c r="I17" s="183" t="s">
        <v>117</v>
      </c>
      <c r="J17" s="183" t="s">
        <v>36</v>
      </c>
      <c r="K17" s="184" t="s">
        <v>118</v>
      </c>
      <c r="L17" s="188"/>
      <c r="M17" s="186"/>
      <c r="N17" s="186"/>
      <c r="O17" s="185" t="s">
        <v>31</v>
      </c>
      <c r="P17" s="186"/>
      <c r="Q17" s="185" t="s">
        <v>73</v>
      </c>
      <c r="R17" s="186"/>
      <c r="S17" s="186"/>
      <c r="T17" s="185"/>
      <c r="U17" s="210"/>
      <c r="V17" s="186"/>
    </row>
    <row r="18" ht="28.5" customHeight="1">
      <c r="A18" s="180">
        <f t="shared" si="1"/>
        <v>7</v>
      </c>
      <c r="B18" s="181" t="s">
        <v>23</v>
      </c>
      <c r="C18" s="182">
        <v>43987.45346064815</v>
      </c>
      <c r="D18" s="183" t="s">
        <v>560</v>
      </c>
      <c r="E18" s="184" t="s">
        <v>571</v>
      </c>
      <c r="F18" s="185" t="str">
        <f t="shared" si="6"/>
        <v/>
      </c>
      <c r="G18" s="183" t="s">
        <v>26</v>
      </c>
      <c r="H18" s="183" t="s">
        <v>572</v>
      </c>
      <c r="I18" s="183" t="s">
        <v>35</v>
      </c>
      <c r="J18" s="183" t="s">
        <v>36</v>
      </c>
      <c r="K18" s="184" t="s">
        <v>567</v>
      </c>
      <c r="L18" s="208" t="s">
        <v>424</v>
      </c>
      <c r="M18" s="186"/>
      <c r="N18" s="186"/>
      <c r="O18" s="185" t="s">
        <v>73</v>
      </c>
      <c r="P18" s="186"/>
      <c r="Q18" s="185" t="s">
        <v>73</v>
      </c>
      <c r="R18" s="186"/>
      <c r="S18" s="186"/>
      <c r="T18" s="185"/>
      <c r="U18" s="210"/>
      <c r="V18" s="186"/>
    </row>
    <row r="19" ht="28.5" customHeight="1">
      <c r="A19" s="180">
        <f t="shared" si="1"/>
        <v>7</v>
      </c>
      <c r="B19" s="181" t="s">
        <v>23</v>
      </c>
      <c r="C19" s="182">
        <v>43987.45346064815</v>
      </c>
      <c r="D19" s="183" t="s">
        <v>560</v>
      </c>
      <c r="E19" s="184" t="s">
        <v>573</v>
      </c>
      <c r="F19" s="185" t="str">
        <f t="shared" si="6"/>
        <v/>
      </c>
      <c r="G19" s="183" t="s">
        <v>82</v>
      </c>
      <c r="H19" s="183" t="s">
        <v>574</v>
      </c>
      <c r="I19" s="183" t="s">
        <v>84</v>
      </c>
      <c r="J19" s="183" t="s">
        <v>36</v>
      </c>
      <c r="K19" s="187"/>
      <c r="L19" s="188"/>
      <c r="M19" s="186"/>
      <c r="N19" s="186"/>
      <c r="O19" s="185" t="s">
        <v>31</v>
      </c>
      <c r="P19" s="186"/>
      <c r="Q19" s="185" t="s">
        <v>73</v>
      </c>
      <c r="R19" s="186"/>
      <c r="S19" s="186"/>
      <c r="T19" s="185"/>
      <c r="U19" s="186"/>
      <c r="V19" s="186"/>
    </row>
    <row r="20" ht="28.5" customHeight="1">
      <c r="A20" s="180">
        <f t="shared" si="1"/>
        <v>8</v>
      </c>
      <c r="B20" s="181" t="s">
        <v>23</v>
      </c>
      <c r="C20" s="182">
        <v>43987.63643518519</v>
      </c>
      <c r="D20" s="185" t="s">
        <v>575</v>
      </c>
      <c r="E20" s="214" t="s">
        <v>576</v>
      </c>
      <c r="F20" s="185" t="str">
        <f t="shared" si="6"/>
        <v/>
      </c>
      <c r="G20" s="185" t="s">
        <v>26</v>
      </c>
      <c r="H20" s="185" t="s">
        <v>577</v>
      </c>
      <c r="I20" s="185" t="s">
        <v>44</v>
      </c>
      <c r="J20" s="185" t="s">
        <v>29</v>
      </c>
      <c r="K20" s="187"/>
      <c r="L20" s="215" t="s">
        <v>578</v>
      </c>
      <c r="M20" s="186"/>
      <c r="N20" s="186"/>
      <c r="O20" s="185" t="s">
        <v>119</v>
      </c>
      <c r="P20" s="185"/>
      <c r="Q20" s="185" t="s">
        <v>119</v>
      </c>
      <c r="R20" s="185" t="s">
        <v>346</v>
      </c>
      <c r="S20" s="185" t="s">
        <v>347</v>
      </c>
      <c r="T20" s="185" t="s">
        <v>348</v>
      </c>
      <c r="U20" s="185" t="s">
        <v>579</v>
      </c>
      <c r="V20" s="186"/>
    </row>
    <row r="21" ht="28.5" customHeight="1">
      <c r="A21" s="180">
        <f t="shared" si="1"/>
        <v>8</v>
      </c>
      <c r="B21" s="181" t="s">
        <v>23</v>
      </c>
      <c r="C21" s="182">
        <v>43987.63675925926</v>
      </c>
      <c r="D21" s="185" t="s">
        <v>575</v>
      </c>
      <c r="E21" s="216" t="s">
        <v>580</v>
      </c>
      <c r="F21" s="185" t="str">
        <f t="shared" si="6"/>
        <v/>
      </c>
      <c r="G21" s="185" t="s">
        <v>26</v>
      </c>
      <c r="H21" s="185" t="s">
        <v>581</v>
      </c>
      <c r="I21" s="185" t="s">
        <v>44</v>
      </c>
      <c r="J21" s="185" t="s">
        <v>45</v>
      </c>
      <c r="K21" s="187"/>
      <c r="L21" s="215" t="s">
        <v>578</v>
      </c>
      <c r="M21" s="186"/>
      <c r="N21" s="186"/>
      <c r="O21" s="185" t="s">
        <v>119</v>
      </c>
      <c r="P21" s="186"/>
      <c r="Q21" s="185" t="s">
        <v>119</v>
      </c>
      <c r="R21" s="185" t="s">
        <v>346</v>
      </c>
      <c r="S21" s="185" t="s">
        <v>347</v>
      </c>
      <c r="T21" s="185" t="s">
        <v>348</v>
      </c>
      <c r="U21" s="185" t="s">
        <v>582</v>
      </c>
      <c r="V21" s="186"/>
    </row>
    <row r="22" ht="28.5" customHeight="1">
      <c r="A22" s="180">
        <f t="shared" si="1"/>
        <v>8</v>
      </c>
      <c r="B22" s="181" t="s">
        <v>23</v>
      </c>
      <c r="C22" s="182">
        <v>43987.63741898148</v>
      </c>
      <c r="D22" s="185" t="s">
        <v>575</v>
      </c>
      <c r="E22" s="214" t="s">
        <v>583</v>
      </c>
      <c r="F22" s="185" t="str">
        <f t="shared" si="6"/>
        <v/>
      </c>
      <c r="G22" s="185" t="s">
        <v>26</v>
      </c>
      <c r="H22" s="185"/>
      <c r="I22" s="185" t="s">
        <v>35</v>
      </c>
      <c r="J22" s="185" t="s">
        <v>36</v>
      </c>
      <c r="K22" s="214" t="s">
        <v>584</v>
      </c>
      <c r="L22" s="215" t="s">
        <v>585</v>
      </c>
      <c r="M22" s="186"/>
      <c r="N22" s="217"/>
      <c r="O22" s="185" t="s">
        <v>31</v>
      </c>
      <c r="P22" s="186"/>
      <c r="Q22" s="185" t="s">
        <v>119</v>
      </c>
      <c r="R22" s="186"/>
      <c r="S22" s="186"/>
      <c r="T22" s="185"/>
      <c r="U22" s="186"/>
      <c r="V22" s="186"/>
    </row>
    <row r="23" ht="28.5" customHeight="1">
      <c r="A23" s="180">
        <f t="shared" si="1"/>
        <v>8</v>
      </c>
      <c r="B23" s="181" t="s">
        <v>23</v>
      </c>
      <c r="C23" s="182">
        <v>43987.63743055556</v>
      </c>
      <c r="D23" s="185" t="s">
        <v>575</v>
      </c>
      <c r="E23" s="218" t="s">
        <v>586</v>
      </c>
      <c r="F23" s="185" t="str">
        <f t="shared" si="6"/>
        <v/>
      </c>
      <c r="G23" s="185" t="s">
        <v>82</v>
      </c>
      <c r="H23" s="185"/>
      <c r="I23" s="185" t="s">
        <v>84</v>
      </c>
      <c r="J23" s="185" t="s">
        <v>36</v>
      </c>
      <c r="K23" s="219"/>
      <c r="L23" s="220"/>
      <c r="M23" s="217"/>
      <c r="N23" s="186"/>
      <c r="O23" s="185" t="s">
        <v>31</v>
      </c>
      <c r="P23" s="186"/>
      <c r="Q23" s="185" t="s">
        <v>119</v>
      </c>
      <c r="R23" s="186"/>
      <c r="S23" s="186"/>
      <c r="T23" s="185"/>
      <c r="U23" s="186"/>
      <c r="V23" s="186"/>
    </row>
    <row r="24" ht="28.5" customHeight="1">
      <c r="A24" s="180">
        <f t="shared" si="1"/>
        <v>9</v>
      </c>
      <c r="B24" s="181" t="s">
        <v>23</v>
      </c>
      <c r="C24" s="182">
        <v>43987.59543981482</v>
      </c>
      <c r="D24" s="185" t="s">
        <v>587</v>
      </c>
      <c r="E24" s="214" t="s">
        <v>95</v>
      </c>
      <c r="F24" s="185" t="str">
        <f t="shared" si="6"/>
        <v/>
      </c>
      <c r="G24" s="185" t="s">
        <v>96</v>
      </c>
      <c r="H24" s="185"/>
      <c r="I24" s="185" t="s">
        <v>97</v>
      </c>
      <c r="J24" s="185" t="s">
        <v>69</v>
      </c>
      <c r="K24" s="184" t="s">
        <v>588</v>
      </c>
      <c r="L24" s="188"/>
      <c r="M24" s="186"/>
      <c r="N24" s="186"/>
      <c r="O24" s="185" t="s">
        <v>31</v>
      </c>
      <c r="P24" s="186"/>
      <c r="Q24" s="185" t="s">
        <v>119</v>
      </c>
      <c r="R24" s="186"/>
      <c r="S24" s="186"/>
      <c r="T24" s="185"/>
      <c r="U24" s="186"/>
      <c r="V24" s="186"/>
    </row>
    <row r="25" ht="28.5" customHeight="1">
      <c r="A25" s="180">
        <f t="shared" si="1"/>
        <v>9</v>
      </c>
      <c r="B25" s="181" t="s">
        <v>23</v>
      </c>
      <c r="C25" s="182">
        <v>43987.59581018519</v>
      </c>
      <c r="D25" s="185" t="s">
        <v>587</v>
      </c>
      <c r="E25" s="214" t="s">
        <v>589</v>
      </c>
      <c r="F25" s="185" t="str">
        <f t="shared" si="6"/>
        <v/>
      </c>
      <c r="G25" s="185" t="s">
        <v>116</v>
      </c>
      <c r="H25" s="185"/>
      <c r="I25" s="185" t="s">
        <v>117</v>
      </c>
      <c r="J25" s="185" t="s">
        <v>36</v>
      </c>
      <c r="K25" s="214" t="s">
        <v>118</v>
      </c>
      <c r="L25" s="188"/>
      <c r="M25" s="186"/>
      <c r="N25" s="186"/>
      <c r="O25" s="185" t="s">
        <v>31</v>
      </c>
      <c r="P25" s="186"/>
      <c r="Q25" s="185" t="s">
        <v>119</v>
      </c>
      <c r="R25" s="186"/>
      <c r="S25" s="186"/>
      <c r="T25" s="185"/>
      <c r="U25" s="186"/>
      <c r="V25" s="185"/>
    </row>
    <row r="26" ht="28.5" customHeight="1">
      <c r="A26" s="180">
        <f t="shared" si="1"/>
        <v>9</v>
      </c>
      <c r="B26" s="181" t="s">
        <v>23</v>
      </c>
      <c r="C26" s="182">
        <v>43987.595821759256</v>
      </c>
      <c r="D26" s="185" t="s">
        <v>587</v>
      </c>
      <c r="E26" s="214" t="s">
        <v>590</v>
      </c>
      <c r="F26" s="185" t="str">
        <f t="shared" si="6"/>
        <v/>
      </c>
      <c r="G26" s="185" t="s">
        <v>26</v>
      </c>
      <c r="H26" s="185"/>
      <c r="I26" s="185" t="s">
        <v>88</v>
      </c>
      <c r="J26" s="185" t="s">
        <v>89</v>
      </c>
      <c r="K26" s="214" t="s">
        <v>90</v>
      </c>
      <c r="L26" s="220"/>
      <c r="M26" s="217"/>
      <c r="N26" s="186"/>
      <c r="O26" s="185" t="s">
        <v>119</v>
      </c>
      <c r="P26" s="186"/>
      <c r="Q26" s="185" t="s">
        <v>119</v>
      </c>
      <c r="R26" s="185" t="s">
        <v>369</v>
      </c>
      <c r="S26" s="185" t="s">
        <v>73</v>
      </c>
      <c r="T26" s="185"/>
      <c r="U26" s="185" t="s">
        <v>591</v>
      </c>
      <c r="V26" s="185" t="s">
        <v>592</v>
      </c>
    </row>
    <row r="27" ht="123.0" customHeight="1">
      <c r="A27" s="180">
        <v>1.0</v>
      </c>
      <c r="B27" s="181" t="s">
        <v>23</v>
      </c>
      <c r="C27" s="182">
        <v>43987.73415509259</v>
      </c>
      <c r="D27" s="185" t="s">
        <v>593</v>
      </c>
      <c r="E27" s="221" t="s">
        <v>95</v>
      </c>
      <c r="F27" s="185" t="str">
        <f t="shared" si="6"/>
        <v/>
      </c>
      <c r="G27" s="185" t="s">
        <v>96</v>
      </c>
      <c r="H27" s="185"/>
      <c r="I27" s="185" t="s">
        <v>97</v>
      </c>
      <c r="J27" s="185" t="s">
        <v>69</v>
      </c>
      <c r="K27" s="214" t="s">
        <v>594</v>
      </c>
      <c r="L27" s="220"/>
      <c r="M27" s="217"/>
      <c r="N27" s="217"/>
      <c r="O27" s="185" t="s">
        <v>31</v>
      </c>
      <c r="P27" s="186"/>
      <c r="Q27" s="185" t="s">
        <v>32</v>
      </c>
      <c r="R27" s="186"/>
      <c r="S27" s="186"/>
      <c r="T27" s="185"/>
      <c r="U27" s="186"/>
      <c r="V27" s="186"/>
    </row>
    <row r="28" ht="28.5" customHeight="1">
      <c r="A28" s="180">
        <v>1.0</v>
      </c>
      <c r="B28" s="181" t="s">
        <v>23</v>
      </c>
      <c r="C28" s="182">
        <v>43987.73440972222</v>
      </c>
      <c r="D28" s="185" t="s">
        <v>593</v>
      </c>
      <c r="E28" s="222" t="s">
        <v>595</v>
      </c>
      <c r="F28" s="185" t="str">
        <f t="shared" si="6"/>
        <v/>
      </c>
      <c r="G28" s="185" t="s">
        <v>26</v>
      </c>
      <c r="H28" s="185" t="s">
        <v>280</v>
      </c>
      <c r="I28" s="185" t="s">
        <v>44</v>
      </c>
      <c r="J28" s="185" t="s">
        <v>29</v>
      </c>
      <c r="K28" s="219"/>
      <c r="L28" s="215" t="s">
        <v>596</v>
      </c>
      <c r="M28" s="217"/>
      <c r="N28" s="186"/>
      <c r="O28" s="185" t="s">
        <v>31</v>
      </c>
      <c r="P28" s="186"/>
      <c r="Q28" s="185" t="s">
        <v>32</v>
      </c>
      <c r="R28" s="185"/>
      <c r="S28" s="186"/>
      <c r="T28" s="185"/>
      <c r="U28" s="185"/>
      <c r="V28" s="186"/>
    </row>
    <row r="29" ht="28.5" customHeight="1">
      <c r="A29" s="180">
        <f t="shared" ref="A29:A63" si="7">if(left(D29,16)=left(D28,16),A28,A28+1)</f>
        <v>1</v>
      </c>
      <c r="B29" s="181" t="s">
        <v>23</v>
      </c>
      <c r="C29" s="182">
        <v>43987.73440972222</v>
      </c>
      <c r="D29" s="185" t="s">
        <v>593</v>
      </c>
      <c r="E29" s="221" t="s">
        <v>597</v>
      </c>
      <c r="F29" s="185" t="str">
        <f t="shared" si="6"/>
        <v/>
      </c>
      <c r="G29" s="185" t="s">
        <v>82</v>
      </c>
      <c r="H29" s="185"/>
      <c r="I29" s="185" t="s">
        <v>84</v>
      </c>
      <c r="J29" s="185" t="s">
        <v>36</v>
      </c>
      <c r="K29" s="214"/>
      <c r="L29" s="220"/>
      <c r="M29" s="186"/>
      <c r="N29" s="186"/>
      <c r="O29" s="185" t="s">
        <v>31</v>
      </c>
      <c r="P29" s="186"/>
      <c r="Q29" s="185" t="s">
        <v>32</v>
      </c>
      <c r="R29" s="186"/>
      <c r="S29" s="186"/>
      <c r="T29" s="185"/>
      <c r="U29" s="186"/>
      <c r="V29" s="186"/>
    </row>
    <row r="30" ht="28.5" customHeight="1">
      <c r="A30" s="173">
        <f t="shared" si="7"/>
        <v>2</v>
      </c>
      <c r="B30" s="174" t="s">
        <v>23</v>
      </c>
      <c r="C30" s="175">
        <v>43987.725694444445</v>
      </c>
      <c r="D30" s="159" t="s">
        <v>598</v>
      </c>
      <c r="E30" s="223" t="s">
        <v>599</v>
      </c>
      <c r="F30" s="159" t="str">
        <f t="shared" si="6"/>
        <v/>
      </c>
      <c r="G30" s="159" t="s">
        <v>26</v>
      </c>
      <c r="H30" s="159" t="s">
        <v>600</v>
      </c>
      <c r="I30" s="159" t="s">
        <v>35</v>
      </c>
      <c r="J30" s="159" t="s">
        <v>69</v>
      </c>
      <c r="K30" s="190" t="s">
        <v>601</v>
      </c>
      <c r="L30" s="224" t="s">
        <v>602</v>
      </c>
      <c r="M30" s="179"/>
      <c r="N30" s="179"/>
      <c r="O30" s="159" t="s">
        <v>31</v>
      </c>
      <c r="P30" s="179"/>
      <c r="Q30" s="159" t="s">
        <v>32</v>
      </c>
      <c r="R30" s="179"/>
      <c r="S30" s="179"/>
      <c r="T30" s="159"/>
      <c r="U30" s="179"/>
      <c r="V30" s="179"/>
    </row>
    <row r="31" ht="28.5" customHeight="1">
      <c r="A31" s="173">
        <f t="shared" si="7"/>
        <v>2</v>
      </c>
      <c r="B31" s="174" t="s">
        <v>23</v>
      </c>
      <c r="C31" s="175">
        <v>43987.725694444445</v>
      </c>
      <c r="D31" s="159" t="s">
        <v>598</v>
      </c>
      <c r="E31" s="202" t="s">
        <v>603</v>
      </c>
      <c r="F31" s="159" t="str">
        <f t="shared" si="6"/>
        <v/>
      </c>
      <c r="G31" s="159" t="s">
        <v>26</v>
      </c>
      <c r="H31" s="159" t="s">
        <v>600</v>
      </c>
      <c r="I31" s="159" t="s">
        <v>35</v>
      </c>
      <c r="J31" s="159" t="s">
        <v>69</v>
      </c>
      <c r="K31" s="190" t="s">
        <v>601</v>
      </c>
      <c r="L31" s="224" t="s">
        <v>602</v>
      </c>
      <c r="M31" s="179"/>
      <c r="N31" s="179"/>
      <c r="O31" s="159" t="s">
        <v>73</v>
      </c>
      <c r="P31" s="179"/>
      <c r="Q31" s="159" t="s">
        <v>32</v>
      </c>
      <c r="R31" s="159"/>
      <c r="S31" s="179"/>
      <c r="T31" s="159"/>
      <c r="U31" s="159"/>
      <c r="V31" s="179"/>
    </row>
    <row r="32" ht="28.5" customHeight="1">
      <c r="A32" s="180">
        <f t="shared" si="7"/>
        <v>3</v>
      </c>
      <c r="B32" s="181" t="s">
        <v>23</v>
      </c>
      <c r="C32" s="182">
        <v>43987.66777777778</v>
      </c>
      <c r="D32" s="185" t="s">
        <v>604</v>
      </c>
      <c r="E32" s="221" t="s">
        <v>605</v>
      </c>
      <c r="F32" s="185" t="str">
        <f t="shared" si="6"/>
        <v/>
      </c>
      <c r="G32" s="185" t="s">
        <v>82</v>
      </c>
      <c r="H32" s="183" t="s">
        <v>606</v>
      </c>
      <c r="I32" s="183" t="s">
        <v>84</v>
      </c>
      <c r="J32" s="185" t="s">
        <v>36</v>
      </c>
      <c r="K32" s="219"/>
      <c r="L32" s="220"/>
      <c r="M32" s="186"/>
      <c r="N32" s="186"/>
      <c r="O32" s="185" t="s">
        <v>31</v>
      </c>
      <c r="P32" s="186"/>
      <c r="Q32" s="185" t="s">
        <v>32</v>
      </c>
      <c r="R32" s="186"/>
      <c r="S32" s="186"/>
      <c r="T32" s="185"/>
      <c r="U32" s="186"/>
      <c r="V32" s="186"/>
    </row>
    <row r="33" ht="28.5" customHeight="1">
      <c r="A33" s="180">
        <f t="shared" si="7"/>
        <v>4</v>
      </c>
      <c r="B33" s="181" t="s">
        <v>23</v>
      </c>
      <c r="C33" s="182">
        <v>43987.45711805556</v>
      </c>
      <c r="D33" s="185" t="s">
        <v>607</v>
      </c>
      <c r="E33" s="221" t="s">
        <v>95</v>
      </c>
      <c r="F33" s="185" t="str">
        <f t="shared" si="6"/>
        <v/>
      </c>
      <c r="G33" s="185" t="s">
        <v>96</v>
      </c>
      <c r="H33" s="185"/>
      <c r="I33" s="185" t="s">
        <v>97</v>
      </c>
      <c r="J33" s="185" t="s">
        <v>69</v>
      </c>
      <c r="K33" s="214" t="s">
        <v>608</v>
      </c>
      <c r="L33" s="188"/>
      <c r="M33" s="186"/>
      <c r="N33" s="186"/>
      <c r="O33" s="185" t="s">
        <v>31</v>
      </c>
      <c r="P33" s="186"/>
      <c r="Q33" s="185" t="s">
        <v>32</v>
      </c>
      <c r="R33" s="186"/>
      <c r="S33" s="186"/>
      <c r="T33" s="185"/>
      <c r="U33" s="186"/>
      <c r="V33" s="186"/>
    </row>
    <row r="34" ht="28.5" customHeight="1">
      <c r="A34" s="180">
        <f t="shared" si="7"/>
        <v>4</v>
      </c>
      <c r="B34" s="181" t="s">
        <v>23</v>
      </c>
      <c r="C34" s="182">
        <v>43987.45726851852</v>
      </c>
      <c r="D34" s="185" t="s">
        <v>607</v>
      </c>
      <c r="E34" s="221" t="s">
        <v>609</v>
      </c>
      <c r="F34" s="185" t="str">
        <f t="shared" si="6"/>
        <v/>
      </c>
      <c r="G34" s="185" t="s">
        <v>26</v>
      </c>
      <c r="H34" s="185" t="s">
        <v>610</v>
      </c>
      <c r="I34" s="185" t="s">
        <v>28</v>
      </c>
      <c r="J34" s="185" t="s">
        <v>45</v>
      </c>
      <c r="K34" s="214"/>
      <c r="L34" s="215" t="s">
        <v>30</v>
      </c>
      <c r="M34" s="186"/>
      <c r="N34" s="186"/>
      <c r="O34" s="185" t="s">
        <v>31</v>
      </c>
      <c r="P34" s="185"/>
      <c r="Q34" s="185" t="s">
        <v>32</v>
      </c>
      <c r="R34" s="185"/>
      <c r="S34" s="185"/>
      <c r="T34" s="185"/>
      <c r="U34" s="185"/>
      <c r="V34" s="186"/>
    </row>
    <row r="35" ht="124.5" customHeight="1">
      <c r="A35" s="180">
        <f t="shared" si="7"/>
        <v>4</v>
      </c>
      <c r="B35" s="181" t="s">
        <v>23</v>
      </c>
      <c r="C35" s="182">
        <v>43987.45826388889</v>
      </c>
      <c r="D35" s="185" t="s">
        <v>607</v>
      </c>
      <c r="E35" s="221" t="s">
        <v>258</v>
      </c>
      <c r="F35" s="185" t="str">
        <f t="shared" si="6"/>
        <v/>
      </c>
      <c r="G35" s="185" t="s">
        <v>259</v>
      </c>
      <c r="H35" s="185" t="s">
        <v>260</v>
      </c>
      <c r="I35" s="185" t="s">
        <v>44</v>
      </c>
      <c r="J35" s="185" t="s">
        <v>45</v>
      </c>
      <c r="K35" s="219"/>
      <c r="L35" s="215" t="s">
        <v>596</v>
      </c>
      <c r="M35" s="186"/>
      <c r="N35" s="186"/>
      <c r="O35" s="185" t="s">
        <v>31</v>
      </c>
      <c r="P35" s="186"/>
      <c r="Q35" s="185" t="s">
        <v>32</v>
      </c>
      <c r="R35" s="186"/>
      <c r="S35" s="186"/>
      <c r="T35" s="185"/>
      <c r="U35" s="186"/>
      <c r="V35" s="186"/>
    </row>
    <row r="36" ht="28.5" customHeight="1">
      <c r="A36" s="180">
        <f t="shared" si="7"/>
        <v>4</v>
      </c>
      <c r="B36" s="181" t="s">
        <v>23</v>
      </c>
      <c r="C36" s="182">
        <v>43987.66049768519</v>
      </c>
      <c r="D36" s="185" t="s">
        <v>607</v>
      </c>
      <c r="E36" s="221" t="s">
        <v>611</v>
      </c>
      <c r="F36" s="185" t="str">
        <f>image("https://scontent.xx.fbcdn.net/v/t1.15752-9/101944967_289477618754009_913384370985762816_n.jpg?_nc_cat=106&amp;_nc_sid=b96e70&amp;_nc_oc=AQkh7YZmaKvKD9s9mNmdfN2Mn8NEj5tUYFYQ1j0hXHSLMwCpA7Xx1c3-SxGThhJSY2twMIMlC3IdSGnLgbSDGOgi&amp;_nc_ad=z-m&amp;_nc_cid=0&amp;_nc_ht=scontent.x"&amp;"x&amp;oh=ae5671c40989e06a7c6d4263e7213ed2&amp;oe=5EFD662A")</f>
        <v/>
      </c>
      <c r="G36" s="185" t="s">
        <v>26</v>
      </c>
      <c r="H36" s="185" t="s">
        <v>612</v>
      </c>
      <c r="I36" s="185" t="s">
        <v>35</v>
      </c>
      <c r="J36" s="185" t="s">
        <v>36</v>
      </c>
      <c r="K36" s="214" t="s">
        <v>101</v>
      </c>
      <c r="L36" s="215" t="s">
        <v>613</v>
      </c>
      <c r="M36" s="185" t="s">
        <v>614</v>
      </c>
      <c r="N36" s="186"/>
      <c r="O36" s="185" t="s">
        <v>31</v>
      </c>
      <c r="P36" s="186"/>
      <c r="Q36" s="185" t="s">
        <v>32</v>
      </c>
      <c r="R36" s="186"/>
      <c r="S36" s="186"/>
      <c r="T36" s="185"/>
      <c r="U36" s="185"/>
      <c r="V36" s="186"/>
    </row>
    <row r="37" ht="28.5" customHeight="1">
      <c r="A37" s="180">
        <f t="shared" si="7"/>
        <v>4</v>
      </c>
      <c r="B37" s="181" t="s">
        <v>23</v>
      </c>
      <c r="C37" s="225">
        <v>43987.660625</v>
      </c>
      <c r="D37" s="185" t="s">
        <v>607</v>
      </c>
      <c r="E37" s="226" t="s">
        <v>615</v>
      </c>
      <c r="F37" s="185" t="str">
        <f t="shared" ref="F37:F41" si="8">image("")</f>
        <v/>
      </c>
      <c r="G37" s="185" t="s">
        <v>26</v>
      </c>
      <c r="H37" s="185" t="s">
        <v>616</v>
      </c>
      <c r="I37" s="185" t="s">
        <v>44</v>
      </c>
      <c r="J37" s="185" t="s">
        <v>45</v>
      </c>
      <c r="K37" s="219"/>
      <c r="L37" s="215" t="s">
        <v>617</v>
      </c>
      <c r="M37" s="217"/>
      <c r="N37" s="186"/>
      <c r="O37" s="185" t="s">
        <v>31</v>
      </c>
      <c r="P37" s="186"/>
      <c r="Q37" s="185" t="s">
        <v>32</v>
      </c>
      <c r="R37" s="186"/>
      <c r="S37" s="186"/>
      <c r="T37" s="185"/>
      <c r="U37" s="186"/>
      <c r="V37" s="186"/>
    </row>
    <row r="38" ht="138.0" customHeight="1">
      <c r="A38" s="180">
        <f t="shared" si="7"/>
        <v>4</v>
      </c>
      <c r="B38" s="181" t="s">
        <v>23</v>
      </c>
      <c r="C38" s="182">
        <v>43987.66063657407</v>
      </c>
      <c r="D38" s="185" t="s">
        <v>607</v>
      </c>
      <c r="E38" s="226" t="s">
        <v>618</v>
      </c>
      <c r="F38" s="185" t="str">
        <f t="shared" si="8"/>
        <v/>
      </c>
      <c r="G38" s="185" t="s">
        <v>82</v>
      </c>
      <c r="H38" s="185"/>
      <c r="I38" s="185" t="s">
        <v>84</v>
      </c>
      <c r="J38" s="185" t="s">
        <v>36</v>
      </c>
      <c r="K38" s="219"/>
      <c r="L38" s="188"/>
      <c r="M38" s="186"/>
      <c r="N38" s="186"/>
      <c r="O38" s="185" t="s">
        <v>31</v>
      </c>
      <c r="P38" s="186"/>
      <c r="Q38" s="185" t="s">
        <v>32</v>
      </c>
      <c r="R38" s="186"/>
      <c r="S38" s="186"/>
      <c r="T38" s="185"/>
      <c r="U38" s="186"/>
      <c r="V38" s="186"/>
    </row>
    <row r="39" ht="28.5" customHeight="1">
      <c r="A39" s="173">
        <f t="shared" si="7"/>
        <v>5</v>
      </c>
      <c r="B39" s="174" t="s">
        <v>23</v>
      </c>
      <c r="C39" s="175">
        <v>43987.61827546296</v>
      </c>
      <c r="D39" s="159" t="s">
        <v>619</v>
      </c>
      <c r="E39" s="190" t="s">
        <v>95</v>
      </c>
      <c r="F39" s="159" t="str">
        <f t="shared" si="8"/>
        <v/>
      </c>
      <c r="G39" s="159" t="s">
        <v>96</v>
      </c>
      <c r="H39" s="159"/>
      <c r="I39" s="159" t="s">
        <v>97</v>
      </c>
      <c r="J39" s="159" t="s">
        <v>69</v>
      </c>
      <c r="K39" s="227" t="s">
        <v>620</v>
      </c>
      <c r="L39" s="178"/>
      <c r="M39" s="179"/>
      <c r="N39" s="179"/>
      <c r="O39" s="159" t="s">
        <v>31</v>
      </c>
      <c r="P39" s="179"/>
      <c r="Q39" s="159" t="s">
        <v>32</v>
      </c>
      <c r="R39" s="179"/>
      <c r="S39" s="179"/>
      <c r="T39" s="159"/>
      <c r="U39" s="179"/>
      <c r="V39" s="179"/>
    </row>
    <row r="40" ht="140.25" customHeight="1">
      <c r="A40" s="173">
        <f t="shared" si="7"/>
        <v>5</v>
      </c>
      <c r="B40" s="174" t="s">
        <v>23</v>
      </c>
      <c r="C40" s="175">
        <v>43987.618576388886</v>
      </c>
      <c r="D40" s="159" t="s">
        <v>619</v>
      </c>
      <c r="E40" s="190" t="s">
        <v>264</v>
      </c>
      <c r="F40" s="159" t="str">
        <f t="shared" si="8"/>
        <v/>
      </c>
      <c r="G40" s="159" t="s">
        <v>116</v>
      </c>
      <c r="H40" s="192"/>
      <c r="I40" s="192" t="s">
        <v>117</v>
      </c>
      <c r="J40" s="192" t="s">
        <v>36</v>
      </c>
      <c r="K40" s="227" t="s">
        <v>118</v>
      </c>
      <c r="L40" s="178"/>
      <c r="M40" s="179"/>
      <c r="N40" s="179"/>
      <c r="O40" s="159" t="s">
        <v>31</v>
      </c>
      <c r="P40" s="179"/>
      <c r="Q40" s="159" t="s">
        <v>32</v>
      </c>
      <c r="R40" s="179"/>
      <c r="S40" s="179"/>
      <c r="T40" s="159"/>
      <c r="U40" s="179"/>
      <c r="V40" s="179"/>
    </row>
    <row r="41" ht="28.5" customHeight="1">
      <c r="A41" s="173">
        <f t="shared" si="7"/>
        <v>5</v>
      </c>
      <c r="B41" s="174" t="s">
        <v>23</v>
      </c>
      <c r="C41" s="175">
        <v>43987.618842592594</v>
      </c>
      <c r="D41" s="159" t="s">
        <v>619</v>
      </c>
      <c r="E41" s="190" t="s">
        <v>621</v>
      </c>
      <c r="F41" s="159" t="str">
        <f t="shared" si="8"/>
        <v/>
      </c>
      <c r="G41" s="192" t="s">
        <v>26</v>
      </c>
      <c r="H41" s="192" t="s">
        <v>622</v>
      </c>
      <c r="I41" s="159" t="s">
        <v>88</v>
      </c>
      <c r="J41" s="159" t="s">
        <v>89</v>
      </c>
      <c r="K41" s="190" t="s">
        <v>90</v>
      </c>
      <c r="L41" s="178"/>
      <c r="M41" s="179"/>
      <c r="N41" s="179"/>
      <c r="O41" s="159" t="s">
        <v>31</v>
      </c>
      <c r="P41" s="179"/>
      <c r="Q41" s="159" t="s">
        <v>32</v>
      </c>
      <c r="R41" s="179"/>
      <c r="S41" s="179"/>
      <c r="T41" s="159"/>
      <c r="U41" s="179"/>
      <c r="V41" s="179"/>
    </row>
    <row r="42" ht="28.5" customHeight="1">
      <c r="A42" s="173">
        <f t="shared" si="7"/>
        <v>5</v>
      </c>
      <c r="B42" s="174" t="s">
        <v>23</v>
      </c>
      <c r="C42" s="175">
        <v>43987.62347222222</v>
      </c>
      <c r="D42" s="159" t="s">
        <v>619</v>
      </c>
      <c r="E42" s="228" t="s">
        <v>623</v>
      </c>
      <c r="F42" s="159" t="str">
        <f>image("https://scontent.xx.fbcdn.net/v/t1.15752-9/101068651_343896426579181_5166309997356777472_n.png?_nc_cat=103&amp;_nc_sid=b96e70&amp;_nc_ohc=sxSrG2Mj7LEAX_V0waJ&amp;_nc_ad=z-m&amp;_nc_cid=0&amp;_nc_ht=scontent.xx&amp;oh=1f86a695071f093522e832593a27ae0c&amp;oe=5EFE16E6")</f>
        <v/>
      </c>
      <c r="G42" s="159" t="s">
        <v>130</v>
      </c>
      <c r="H42" s="192" t="s">
        <v>624</v>
      </c>
      <c r="I42" s="159" t="s">
        <v>408</v>
      </c>
      <c r="J42" s="159" t="s">
        <v>50</v>
      </c>
      <c r="K42" s="190" t="s">
        <v>101</v>
      </c>
      <c r="L42" s="224" t="s">
        <v>625</v>
      </c>
      <c r="M42" s="192" t="s">
        <v>626</v>
      </c>
      <c r="N42" s="179"/>
      <c r="O42" s="159" t="s">
        <v>31</v>
      </c>
      <c r="P42" s="179"/>
      <c r="Q42" s="159" t="s">
        <v>32</v>
      </c>
      <c r="R42" s="179"/>
      <c r="S42" s="179"/>
      <c r="T42" s="159"/>
      <c r="U42" s="179"/>
      <c r="V42" s="179"/>
    </row>
    <row r="43" ht="28.5" customHeight="1">
      <c r="A43" s="173">
        <f t="shared" si="7"/>
        <v>5</v>
      </c>
      <c r="B43" s="174" t="s">
        <v>23</v>
      </c>
      <c r="C43" s="175">
        <v>43987.624236111114</v>
      </c>
      <c r="D43" s="159" t="s">
        <v>619</v>
      </c>
      <c r="E43" s="190" t="s">
        <v>627</v>
      </c>
      <c r="F43" s="159" t="str">
        <f t="shared" ref="F43:F45" si="9">image("")</f>
        <v/>
      </c>
      <c r="G43" s="159" t="s">
        <v>82</v>
      </c>
      <c r="H43" s="159"/>
      <c r="I43" s="159" t="s">
        <v>84</v>
      </c>
      <c r="J43" s="159" t="s">
        <v>36</v>
      </c>
      <c r="K43" s="190"/>
      <c r="L43" s="204"/>
      <c r="M43" s="205"/>
      <c r="N43" s="179"/>
      <c r="O43" s="159" t="s">
        <v>31</v>
      </c>
      <c r="P43" s="179"/>
      <c r="Q43" s="159" t="s">
        <v>32</v>
      </c>
      <c r="R43" s="179"/>
      <c r="S43" s="179"/>
      <c r="T43" s="159"/>
      <c r="U43" s="179"/>
      <c r="V43" s="179"/>
    </row>
    <row r="44" ht="80.25" customHeight="1">
      <c r="A44" s="173">
        <f t="shared" si="7"/>
        <v>5</v>
      </c>
      <c r="B44" s="174" t="s">
        <v>23</v>
      </c>
      <c r="C44" s="175">
        <v>43987.624236111114</v>
      </c>
      <c r="D44" s="159" t="s">
        <v>619</v>
      </c>
      <c r="E44" s="190" t="s">
        <v>628</v>
      </c>
      <c r="F44" s="159" t="str">
        <f t="shared" si="9"/>
        <v/>
      </c>
      <c r="G44" s="159" t="s">
        <v>26</v>
      </c>
      <c r="H44" s="159" t="s">
        <v>629</v>
      </c>
      <c r="I44" s="159" t="s">
        <v>35</v>
      </c>
      <c r="J44" s="159" t="s">
        <v>36</v>
      </c>
      <c r="K44" s="190" t="s">
        <v>61</v>
      </c>
      <c r="L44" s="191" t="s">
        <v>630</v>
      </c>
      <c r="M44" s="179"/>
      <c r="N44" s="179"/>
      <c r="O44" s="159" t="s">
        <v>31</v>
      </c>
      <c r="P44" s="179"/>
      <c r="Q44" s="159" t="s">
        <v>32</v>
      </c>
      <c r="R44" s="179"/>
      <c r="S44" s="179"/>
      <c r="T44" s="159"/>
      <c r="U44" s="179"/>
      <c r="V44" s="179"/>
    </row>
    <row r="45" ht="93.0" customHeight="1">
      <c r="A45" s="173">
        <f t="shared" si="7"/>
        <v>6</v>
      </c>
      <c r="B45" s="174" t="s">
        <v>23</v>
      </c>
      <c r="C45" s="175">
        <v>43987.5653125</v>
      </c>
      <c r="D45" s="192" t="s">
        <v>631</v>
      </c>
      <c r="E45" s="227" t="s">
        <v>95</v>
      </c>
      <c r="F45" s="159" t="str">
        <f t="shared" si="9"/>
        <v/>
      </c>
      <c r="G45" s="192" t="s">
        <v>96</v>
      </c>
      <c r="H45" s="192"/>
      <c r="I45" s="192" t="s">
        <v>97</v>
      </c>
      <c r="J45" s="192" t="s">
        <v>69</v>
      </c>
      <c r="K45" s="227" t="s">
        <v>632</v>
      </c>
      <c r="L45" s="178"/>
      <c r="M45" s="179"/>
      <c r="N45" s="179"/>
      <c r="O45" s="159" t="s">
        <v>31</v>
      </c>
      <c r="P45" s="179"/>
      <c r="Q45" s="159" t="s">
        <v>32</v>
      </c>
      <c r="R45" s="179"/>
      <c r="S45" s="179"/>
      <c r="T45" s="159"/>
      <c r="U45" s="179"/>
      <c r="V45" s="179"/>
    </row>
    <row r="46" ht="83.25" customHeight="1">
      <c r="A46" s="173">
        <f t="shared" si="7"/>
        <v>6</v>
      </c>
      <c r="B46" s="174" t="s">
        <v>23</v>
      </c>
      <c r="C46" s="175">
        <v>43987.565567129626</v>
      </c>
      <c r="D46" s="192" t="s">
        <v>631</v>
      </c>
      <c r="E46" s="228" t="s">
        <v>633</v>
      </c>
      <c r="F46" s="159" t="str">
        <f>image("https://scontent.xx.fbcdn.net/v/t1.15752-9/102333411_683428905781158_5641958259381239808_n.jpg?_nc_cat=106&amp;_nc_sid=b96e70&amp;_nc_ohc=mWJnGv3ECTAAX_R4nDE&amp;_nc_ad=z-m&amp;_nc_cid=0&amp;_nc_ht=scontent.xx&amp;oh=07f4cc7927a25d469efae1abe4451867&amp;oe=5EFFDE45")</f>
        <v/>
      </c>
      <c r="G46" s="192" t="s">
        <v>130</v>
      </c>
      <c r="H46" s="192" t="s">
        <v>634</v>
      </c>
      <c r="I46" s="192" t="s">
        <v>132</v>
      </c>
      <c r="J46" s="192" t="s">
        <v>60</v>
      </c>
      <c r="K46" s="227" t="s">
        <v>133</v>
      </c>
      <c r="L46" s="178"/>
      <c r="M46" s="179"/>
      <c r="N46" s="179"/>
      <c r="O46" s="159" t="s">
        <v>31</v>
      </c>
      <c r="P46" s="179"/>
      <c r="Q46" s="159" t="s">
        <v>32</v>
      </c>
      <c r="R46" s="179"/>
      <c r="S46" s="179"/>
      <c r="T46" s="159"/>
      <c r="U46" s="179"/>
      <c r="V46" s="179"/>
    </row>
    <row r="47" ht="28.5" customHeight="1">
      <c r="A47" s="173">
        <f t="shared" si="7"/>
        <v>6</v>
      </c>
      <c r="B47" s="174" t="s">
        <v>23</v>
      </c>
      <c r="C47" s="175">
        <v>43987.56673611111</v>
      </c>
      <c r="D47" s="192" t="s">
        <v>631</v>
      </c>
      <c r="E47" s="227" t="s">
        <v>635</v>
      </c>
      <c r="F47" s="159" t="str">
        <f>image("")</f>
        <v/>
      </c>
      <c r="G47" s="192" t="s">
        <v>26</v>
      </c>
      <c r="H47" s="192" t="s">
        <v>636</v>
      </c>
      <c r="I47" s="192" t="s">
        <v>35</v>
      </c>
      <c r="J47" s="192" t="s">
        <v>36</v>
      </c>
      <c r="K47" s="227" t="s">
        <v>196</v>
      </c>
      <c r="L47" s="224" t="s">
        <v>197</v>
      </c>
      <c r="M47" s="192" t="s">
        <v>198</v>
      </c>
      <c r="N47" s="179"/>
      <c r="O47" s="159" t="s">
        <v>31</v>
      </c>
      <c r="P47" s="179"/>
      <c r="Q47" s="159" t="s">
        <v>32</v>
      </c>
      <c r="R47" s="179"/>
      <c r="S47" s="179"/>
      <c r="T47" s="159"/>
      <c r="U47" s="179"/>
      <c r="V47" s="179"/>
    </row>
    <row r="48" ht="28.5" customHeight="1">
      <c r="A48" s="173">
        <f t="shared" si="7"/>
        <v>6</v>
      </c>
      <c r="B48" s="174" t="s">
        <v>23</v>
      </c>
      <c r="C48" s="175">
        <v>43987.5675462963</v>
      </c>
      <c r="D48" s="192" t="s">
        <v>631</v>
      </c>
      <c r="E48" s="228" t="s">
        <v>637</v>
      </c>
      <c r="F48" s="159" t="str">
        <f>image("https://scontent.xx.fbcdn.net/v/t1.15752-9/102627094_274626937065892_2311619740226813952_n.jpg?_nc_cat=102&amp;_nc_sid=b96e70&amp;_nc_ohc=GIEUXWOrgTAAX9yFmhx&amp;_nc_ad=z-m&amp;_nc_cid=0&amp;_nc_ht=scontent.xx&amp;oh=fc77deb6b4bca51fd1063e55bafceb21&amp;oe=5F013B90")</f>
        <v/>
      </c>
      <c r="G48" s="192" t="s">
        <v>130</v>
      </c>
      <c r="H48" s="192" t="s">
        <v>638</v>
      </c>
      <c r="I48" s="192" t="s">
        <v>408</v>
      </c>
      <c r="J48" s="192" t="s">
        <v>50</v>
      </c>
      <c r="K48" s="227" t="s">
        <v>101</v>
      </c>
      <c r="L48" s="224" t="s">
        <v>639</v>
      </c>
      <c r="M48" s="192" t="s">
        <v>640</v>
      </c>
      <c r="N48" s="179"/>
      <c r="O48" s="159" t="s">
        <v>31</v>
      </c>
      <c r="P48" s="179"/>
      <c r="Q48" s="159" t="s">
        <v>32</v>
      </c>
      <c r="R48" s="179"/>
      <c r="S48" s="179"/>
      <c r="T48" s="159"/>
      <c r="U48" s="179"/>
      <c r="V48" s="179"/>
    </row>
    <row r="49" ht="118.5" customHeight="1">
      <c r="A49" s="173">
        <f t="shared" si="7"/>
        <v>6</v>
      </c>
      <c r="B49" s="174" t="s">
        <v>23</v>
      </c>
      <c r="C49" s="175">
        <v>43987.5675462963</v>
      </c>
      <c r="D49" s="192" t="s">
        <v>631</v>
      </c>
      <c r="E49" s="227" t="s">
        <v>641</v>
      </c>
      <c r="F49" s="159" t="str">
        <f t="shared" ref="F49:F50" si="10">image("")</f>
        <v/>
      </c>
      <c r="G49" s="192" t="s">
        <v>26</v>
      </c>
      <c r="H49" s="192" t="s">
        <v>642</v>
      </c>
      <c r="I49" s="192" t="s">
        <v>35</v>
      </c>
      <c r="J49" s="192" t="s">
        <v>36</v>
      </c>
      <c r="K49" s="227" t="s">
        <v>136</v>
      </c>
      <c r="L49" s="178"/>
      <c r="M49" s="179"/>
      <c r="N49" s="179"/>
      <c r="O49" s="159" t="s">
        <v>119</v>
      </c>
      <c r="P49" s="179"/>
      <c r="Q49" s="159" t="s">
        <v>32</v>
      </c>
      <c r="R49" s="159" t="s">
        <v>365</v>
      </c>
      <c r="S49" s="179"/>
      <c r="T49" s="159"/>
      <c r="U49" s="159" t="s">
        <v>643</v>
      </c>
      <c r="V49" s="179"/>
    </row>
    <row r="50" ht="28.5" customHeight="1">
      <c r="A50" s="173">
        <f t="shared" si="7"/>
        <v>7</v>
      </c>
      <c r="B50" s="174" t="s">
        <v>23</v>
      </c>
      <c r="C50" s="175">
        <v>43987.48232638889</v>
      </c>
      <c r="D50" s="192" t="s">
        <v>644</v>
      </c>
      <c r="E50" s="227" t="s">
        <v>645</v>
      </c>
      <c r="F50" s="159" t="str">
        <f t="shared" si="10"/>
        <v/>
      </c>
      <c r="G50" s="192" t="s">
        <v>26</v>
      </c>
      <c r="H50" s="192" t="s">
        <v>646</v>
      </c>
      <c r="I50" s="192" t="s">
        <v>88</v>
      </c>
      <c r="J50" s="192" t="s">
        <v>89</v>
      </c>
      <c r="K50" s="227" t="s">
        <v>90</v>
      </c>
      <c r="L50" s="178"/>
      <c r="M50" s="179"/>
      <c r="N50" s="179"/>
      <c r="O50" s="159" t="s">
        <v>31</v>
      </c>
      <c r="P50" s="179"/>
      <c r="Q50" s="159" t="s">
        <v>32</v>
      </c>
      <c r="R50" s="179"/>
      <c r="S50" s="179"/>
      <c r="T50" s="159"/>
      <c r="U50" s="179"/>
      <c r="V50" s="179"/>
    </row>
    <row r="51" ht="28.5" customHeight="1">
      <c r="A51" s="173">
        <f t="shared" si="7"/>
        <v>7</v>
      </c>
      <c r="B51" s="174" t="s">
        <v>23</v>
      </c>
      <c r="C51" s="175">
        <v>43987.483125</v>
      </c>
      <c r="D51" s="192" t="s">
        <v>644</v>
      </c>
      <c r="E51" s="228" t="s">
        <v>647</v>
      </c>
      <c r="F51" s="159" t="str">
        <f t="shared" ref="F51:F52" si="11">image("https://scontent.xx.fbcdn.net/v/t1.15752-9/101654589_403140673899070_5717385165068566528_n.jpg?_nc_cat=100&amp;_nc_sid=b96e70&amp;_nc_ohc=sh3-yqe3vIMAX8-HEsp&amp;_nc_ad=z-m&amp;_nc_cid=0&amp;_nc_ht=scontent.xx&amp;oh=5d3d9a4d8d34b921e9b9bea9a7714f8c&amp;oe=5EFFA1DC")</f>
        <v/>
      </c>
      <c r="G51" s="192" t="s">
        <v>130</v>
      </c>
      <c r="H51" s="192" t="s">
        <v>648</v>
      </c>
      <c r="I51" s="192" t="s">
        <v>408</v>
      </c>
      <c r="J51" s="192" t="s">
        <v>50</v>
      </c>
      <c r="K51" s="227" t="s">
        <v>649</v>
      </c>
      <c r="L51" s="224" t="s">
        <v>650</v>
      </c>
      <c r="M51" s="192" t="s">
        <v>651</v>
      </c>
      <c r="N51" s="179"/>
      <c r="O51" s="159" t="s">
        <v>31</v>
      </c>
      <c r="P51" s="179"/>
      <c r="Q51" s="159" t="s">
        <v>32</v>
      </c>
      <c r="R51" s="179"/>
      <c r="S51" s="179"/>
      <c r="T51" s="159"/>
      <c r="U51" s="179"/>
      <c r="V51" s="179"/>
    </row>
    <row r="52" ht="28.5" customHeight="1">
      <c r="A52" s="173">
        <f t="shared" si="7"/>
        <v>7</v>
      </c>
      <c r="B52" s="174" t="s">
        <v>23</v>
      </c>
      <c r="C52" s="175">
        <v>43987.483136574076</v>
      </c>
      <c r="D52" s="192" t="s">
        <v>644</v>
      </c>
      <c r="E52" s="229" t="s">
        <v>652</v>
      </c>
      <c r="F52" s="159" t="str">
        <f t="shared" si="11"/>
        <v/>
      </c>
      <c r="G52" s="192" t="s">
        <v>26</v>
      </c>
      <c r="H52" s="192" t="s">
        <v>648</v>
      </c>
      <c r="I52" s="192" t="s">
        <v>35</v>
      </c>
      <c r="J52" s="192" t="s">
        <v>36</v>
      </c>
      <c r="K52" s="227" t="s">
        <v>649</v>
      </c>
      <c r="L52" s="224" t="s">
        <v>650</v>
      </c>
      <c r="M52" s="192" t="s">
        <v>651</v>
      </c>
      <c r="N52" s="179"/>
      <c r="O52" s="159" t="s">
        <v>31</v>
      </c>
      <c r="P52" s="179"/>
      <c r="Q52" s="159" t="s">
        <v>32</v>
      </c>
      <c r="R52" s="179"/>
      <c r="S52" s="179"/>
      <c r="T52" s="159"/>
      <c r="U52" s="179"/>
      <c r="V52" s="179"/>
    </row>
    <row r="53" ht="28.5" customHeight="1">
      <c r="A53" s="180">
        <f t="shared" si="7"/>
        <v>8</v>
      </c>
      <c r="B53" s="181" t="s">
        <v>23</v>
      </c>
      <c r="C53" s="182">
        <v>43987.47378472222</v>
      </c>
      <c r="D53" s="183" t="s">
        <v>653</v>
      </c>
      <c r="E53" s="213" t="s">
        <v>654</v>
      </c>
      <c r="F53" s="185" t="str">
        <f>image("https://scontent.xx.fbcdn.net/v/t1.15752-9/84095291_1180200439008185_8125990163101777920_n.jpg?_nc_cat=104&amp;_nc_sid=b96e70&amp;_nc_ohc=zPLpu0QC3xAAX9qdDhp&amp;_nc_ad=z-m&amp;_nc_cid=0&amp;_nc_ht=scontent.xx&amp;oh=03dcef530beca8e22dc059b95ebc8f50&amp;oe=5EFF206C")</f>
        <v/>
      </c>
      <c r="G53" s="183" t="s">
        <v>26</v>
      </c>
      <c r="H53" s="183" t="s">
        <v>655</v>
      </c>
      <c r="I53" s="183" t="s">
        <v>35</v>
      </c>
      <c r="J53" s="183" t="s">
        <v>36</v>
      </c>
      <c r="K53" s="184" t="s">
        <v>101</v>
      </c>
      <c r="L53" s="208" t="s">
        <v>656</v>
      </c>
      <c r="M53" s="183" t="s">
        <v>657</v>
      </c>
      <c r="N53" s="186"/>
      <c r="O53" s="185" t="s">
        <v>73</v>
      </c>
      <c r="P53" s="186"/>
      <c r="Q53" s="185" t="s">
        <v>32</v>
      </c>
      <c r="R53" s="186"/>
      <c r="S53" s="186"/>
      <c r="T53" s="185"/>
      <c r="U53" s="186"/>
      <c r="V53" s="186"/>
    </row>
    <row r="54" ht="28.5" customHeight="1">
      <c r="A54" s="173">
        <f t="shared" si="7"/>
        <v>9</v>
      </c>
      <c r="B54" s="174" t="s">
        <v>23</v>
      </c>
      <c r="C54" s="175">
        <v>43987.458125</v>
      </c>
      <c r="D54" s="192" t="s">
        <v>658</v>
      </c>
      <c r="E54" s="227" t="s">
        <v>659</v>
      </c>
      <c r="F54" s="159" t="str">
        <f t="shared" ref="F54:F55" si="12">image("")</f>
        <v/>
      </c>
      <c r="G54" s="192" t="s">
        <v>116</v>
      </c>
      <c r="H54" s="179"/>
      <c r="I54" s="192" t="s">
        <v>117</v>
      </c>
      <c r="J54" s="192" t="s">
        <v>69</v>
      </c>
      <c r="K54" s="227" t="s">
        <v>118</v>
      </c>
      <c r="L54" s="178"/>
      <c r="M54" s="179"/>
      <c r="N54" s="179"/>
      <c r="O54" s="159" t="s">
        <v>31</v>
      </c>
      <c r="P54" s="179"/>
      <c r="Q54" s="159" t="s">
        <v>32</v>
      </c>
      <c r="R54" s="179"/>
      <c r="S54" s="179"/>
      <c r="T54" s="159"/>
      <c r="U54" s="179"/>
      <c r="V54" s="179"/>
    </row>
    <row r="55" ht="107.25" customHeight="1">
      <c r="A55" s="173">
        <f t="shared" si="7"/>
        <v>9</v>
      </c>
      <c r="B55" s="174" t="s">
        <v>23</v>
      </c>
      <c r="C55" s="175">
        <v>43987.458136574074</v>
      </c>
      <c r="D55" s="192" t="s">
        <v>658</v>
      </c>
      <c r="E55" s="227" t="s">
        <v>660</v>
      </c>
      <c r="F55" s="159" t="str">
        <f t="shared" si="12"/>
        <v/>
      </c>
      <c r="G55" s="192" t="s">
        <v>82</v>
      </c>
      <c r="H55" s="192" t="s">
        <v>661</v>
      </c>
      <c r="I55" s="192" t="s">
        <v>84</v>
      </c>
      <c r="J55" s="192" t="s">
        <v>36</v>
      </c>
      <c r="K55" s="177"/>
      <c r="L55" s="178"/>
      <c r="M55" s="179"/>
      <c r="N55" s="179"/>
      <c r="O55" s="159" t="s">
        <v>31</v>
      </c>
      <c r="P55" s="179"/>
      <c r="Q55" s="159" t="s">
        <v>32</v>
      </c>
      <c r="R55" s="179"/>
      <c r="S55" s="179"/>
      <c r="T55" s="159"/>
      <c r="U55" s="179"/>
      <c r="V55" s="179"/>
    </row>
    <row r="56" ht="28.5" customHeight="1">
      <c r="A56" s="173">
        <f t="shared" si="7"/>
        <v>10</v>
      </c>
      <c r="B56" s="174" t="s">
        <v>23</v>
      </c>
      <c r="C56" s="175">
        <v>43987.450266203705</v>
      </c>
      <c r="D56" s="192" t="s">
        <v>662</v>
      </c>
      <c r="E56" s="229" t="s">
        <v>663</v>
      </c>
      <c r="F56" s="159" t="str">
        <f>image("https://scontent.xx.fbcdn.net/v/t1.15752-9/100586203_769071940503889_2044779478030221312_n.jpg?_nc_cat=103&amp;_nc_sid=b96e70&amp;_nc_ohc=4GvzM6-mXvAAX_XvxGP&amp;_nc_ad=z-m&amp;_nc_cid=0&amp;_nc_ht=scontent.xx&amp;oh=105c4c049f3b9e6a7ada3d989f856425&amp;oe=5EFFCF03")</f>
        <v/>
      </c>
      <c r="G56" s="192" t="s">
        <v>26</v>
      </c>
      <c r="H56" s="192" t="s">
        <v>664</v>
      </c>
      <c r="I56" s="192" t="s">
        <v>35</v>
      </c>
      <c r="J56" s="192" t="s">
        <v>36</v>
      </c>
      <c r="K56" s="227" t="s">
        <v>196</v>
      </c>
      <c r="L56" s="224" t="s">
        <v>197</v>
      </c>
      <c r="M56" s="192" t="s">
        <v>198</v>
      </c>
      <c r="N56" s="179"/>
      <c r="O56" s="159" t="s">
        <v>31</v>
      </c>
      <c r="P56" s="179"/>
      <c r="Q56" s="159" t="s">
        <v>32</v>
      </c>
      <c r="R56" s="179"/>
      <c r="S56" s="179"/>
      <c r="T56" s="159"/>
      <c r="U56" s="179"/>
      <c r="V56" s="179"/>
    </row>
    <row r="57" ht="28.5" customHeight="1">
      <c r="A57" s="180">
        <f t="shared" si="7"/>
        <v>11</v>
      </c>
      <c r="B57" s="181" t="s">
        <v>23</v>
      </c>
      <c r="C57" s="182">
        <v>43987.39670138889</v>
      </c>
      <c r="D57" s="183" t="s">
        <v>665</v>
      </c>
      <c r="E57" s="184" t="s">
        <v>95</v>
      </c>
      <c r="F57" s="185" t="str">
        <f t="shared" ref="F57:F62" si="13">image("")</f>
        <v/>
      </c>
      <c r="G57" s="183" t="s">
        <v>96</v>
      </c>
      <c r="H57" s="186"/>
      <c r="I57" s="183" t="s">
        <v>97</v>
      </c>
      <c r="J57" s="183" t="s">
        <v>69</v>
      </c>
      <c r="K57" s="184" t="s">
        <v>666</v>
      </c>
      <c r="L57" s="188"/>
      <c r="M57" s="186"/>
      <c r="N57" s="186"/>
      <c r="O57" s="185" t="s">
        <v>31</v>
      </c>
      <c r="P57" s="186"/>
      <c r="Q57" s="185" t="s">
        <v>32</v>
      </c>
      <c r="R57" s="186"/>
      <c r="S57" s="186"/>
      <c r="T57" s="185"/>
      <c r="U57" s="186"/>
      <c r="V57" s="186"/>
    </row>
    <row r="58" ht="28.5" customHeight="1">
      <c r="A58" s="180">
        <f t="shared" si="7"/>
        <v>11</v>
      </c>
      <c r="B58" s="181" t="s">
        <v>23</v>
      </c>
      <c r="C58" s="182">
        <v>43987.39739583333</v>
      </c>
      <c r="D58" s="183" t="s">
        <v>665</v>
      </c>
      <c r="E58" s="184" t="s">
        <v>667</v>
      </c>
      <c r="F58" s="185" t="str">
        <f t="shared" si="13"/>
        <v/>
      </c>
      <c r="G58" s="183" t="s">
        <v>26</v>
      </c>
      <c r="H58" s="183" t="s">
        <v>668</v>
      </c>
      <c r="I58" s="183" t="s">
        <v>88</v>
      </c>
      <c r="J58" s="183" t="s">
        <v>89</v>
      </c>
      <c r="K58" s="184" t="s">
        <v>90</v>
      </c>
      <c r="L58" s="188"/>
      <c r="M58" s="186"/>
      <c r="N58" s="186"/>
      <c r="O58" s="185" t="s">
        <v>31</v>
      </c>
      <c r="P58" s="186"/>
      <c r="Q58" s="185" t="s">
        <v>32</v>
      </c>
      <c r="R58" s="186"/>
      <c r="S58" s="186"/>
      <c r="T58" s="185"/>
      <c r="U58" s="186"/>
      <c r="V58" s="186"/>
    </row>
    <row r="59" ht="28.5" customHeight="1">
      <c r="A59" s="180">
        <f t="shared" si="7"/>
        <v>11</v>
      </c>
      <c r="B59" s="181" t="s">
        <v>23</v>
      </c>
      <c r="C59" s="182">
        <v>43987.39755787037</v>
      </c>
      <c r="D59" s="183" t="s">
        <v>665</v>
      </c>
      <c r="E59" s="184" t="s">
        <v>669</v>
      </c>
      <c r="F59" s="185" t="str">
        <f t="shared" si="13"/>
        <v/>
      </c>
      <c r="G59" s="183" t="s">
        <v>26</v>
      </c>
      <c r="H59" s="183" t="s">
        <v>670</v>
      </c>
      <c r="I59" s="183" t="s">
        <v>28</v>
      </c>
      <c r="J59" s="183" t="s">
        <v>45</v>
      </c>
      <c r="K59" s="187"/>
      <c r="L59" s="208" t="s">
        <v>671</v>
      </c>
      <c r="M59" s="186"/>
      <c r="N59" s="186"/>
      <c r="O59" s="185" t="s">
        <v>119</v>
      </c>
      <c r="P59" s="185" t="s">
        <v>672</v>
      </c>
      <c r="Q59" s="185" t="s">
        <v>32</v>
      </c>
      <c r="R59" s="185" t="s">
        <v>673</v>
      </c>
      <c r="S59" s="186"/>
      <c r="T59" s="185"/>
      <c r="U59" s="185" t="s">
        <v>674</v>
      </c>
      <c r="V59" s="186"/>
    </row>
    <row r="60" ht="28.5" customHeight="1">
      <c r="A60" s="180">
        <f t="shared" si="7"/>
        <v>11</v>
      </c>
      <c r="B60" s="181" t="s">
        <v>23</v>
      </c>
      <c r="C60" s="182">
        <v>43987.39763888889</v>
      </c>
      <c r="D60" s="183" t="s">
        <v>665</v>
      </c>
      <c r="E60" s="184" t="s">
        <v>675</v>
      </c>
      <c r="F60" s="185" t="str">
        <f t="shared" si="13"/>
        <v/>
      </c>
      <c r="G60" s="183" t="s">
        <v>676</v>
      </c>
      <c r="H60" s="183" t="s">
        <v>161</v>
      </c>
      <c r="I60" s="183" t="s">
        <v>162</v>
      </c>
      <c r="J60" s="183" t="s">
        <v>36</v>
      </c>
      <c r="K60" s="184" t="s">
        <v>163</v>
      </c>
      <c r="L60" s="188"/>
      <c r="M60" s="186"/>
      <c r="N60" s="186"/>
      <c r="O60" s="185" t="s">
        <v>31</v>
      </c>
      <c r="P60" s="186"/>
      <c r="Q60" s="185" t="s">
        <v>32</v>
      </c>
      <c r="R60" s="186"/>
      <c r="S60" s="186"/>
      <c r="T60" s="185"/>
      <c r="U60" s="186"/>
      <c r="V60" s="186"/>
    </row>
    <row r="61" ht="28.5" customHeight="1">
      <c r="A61" s="180">
        <f t="shared" si="7"/>
        <v>11</v>
      </c>
      <c r="B61" s="181" t="s">
        <v>23</v>
      </c>
      <c r="C61" s="182">
        <v>43987.39763888889</v>
      </c>
      <c r="D61" s="183" t="s">
        <v>665</v>
      </c>
      <c r="E61" s="184" t="s">
        <v>246</v>
      </c>
      <c r="F61" s="185" t="str">
        <f t="shared" si="13"/>
        <v/>
      </c>
      <c r="G61" s="183" t="s">
        <v>247</v>
      </c>
      <c r="H61" s="186"/>
      <c r="I61" s="183" t="s">
        <v>84</v>
      </c>
      <c r="J61" s="183" t="s">
        <v>60</v>
      </c>
      <c r="K61" s="187"/>
      <c r="L61" s="188"/>
      <c r="M61" s="186"/>
      <c r="N61" s="186"/>
      <c r="O61" s="185" t="s">
        <v>31</v>
      </c>
      <c r="P61" s="186"/>
      <c r="Q61" s="185" t="s">
        <v>32</v>
      </c>
      <c r="R61" s="186"/>
      <c r="S61" s="186"/>
      <c r="T61" s="185"/>
      <c r="U61" s="186"/>
      <c r="V61" s="186"/>
    </row>
    <row r="62" ht="114.0" customHeight="1">
      <c r="A62" s="173">
        <f t="shared" si="7"/>
        <v>12</v>
      </c>
      <c r="B62" s="174" t="s">
        <v>23</v>
      </c>
      <c r="C62" s="175">
        <v>43987.395462962966</v>
      </c>
      <c r="D62" s="192" t="s">
        <v>677</v>
      </c>
      <c r="E62" s="227" t="s">
        <v>678</v>
      </c>
      <c r="F62" s="159" t="str">
        <f t="shared" si="13"/>
        <v/>
      </c>
      <c r="G62" s="192" t="s">
        <v>116</v>
      </c>
      <c r="H62" s="192" t="s">
        <v>679</v>
      </c>
      <c r="I62" s="192" t="s">
        <v>117</v>
      </c>
      <c r="J62" s="192" t="s">
        <v>36</v>
      </c>
      <c r="K62" s="227" t="s">
        <v>118</v>
      </c>
      <c r="L62" s="178"/>
      <c r="M62" s="179"/>
      <c r="N62" s="179"/>
      <c r="O62" s="159" t="s">
        <v>119</v>
      </c>
      <c r="P62" s="179"/>
      <c r="Q62" s="159" t="s">
        <v>32</v>
      </c>
      <c r="R62" s="159" t="s">
        <v>369</v>
      </c>
      <c r="S62" s="179"/>
      <c r="T62" s="159"/>
      <c r="U62" s="159" t="s">
        <v>680</v>
      </c>
      <c r="V62" s="179"/>
    </row>
    <row r="63" ht="28.5" customHeight="1">
      <c r="A63" s="173">
        <f t="shared" si="7"/>
        <v>12</v>
      </c>
      <c r="B63" s="174" t="s">
        <v>23</v>
      </c>
      <c r="C63" s="175">
        <v>43987.395532407405</v>
      </c>
      <c r="D63" s="192" t="s">
        <v>677</v>
      </c>
      <c r="E63" s="229" t="s">
        <v>681</v>
      </c>
      <c r="F63" s="159" t="str">
        <f>image("https://scontent.xx.fbcdn.net/v/t1.15752-9/103157693_308339603532824_2384752136945664000_n.jpg?_nc_cat=108&amp;_nc_sid=b96e70&amp;_nc_ohc=SgjUeiCWqkIAX8H0y1X&amp;_nc_ad=z-m&amp;_nc_cid=0&amp;_nc_ht=scontent.xx&amp;oh=1b80009fd91fa309db959dfdab63ebb3&amp;oe=5EFF281C")</f>
        <v/>
      </c>
      <c r="G63" s="192" t="s">
        <v>26</v>
      </c>
      <c r="H63" s="192" t="s">
        <v>682</v>
      </c>
      <c r="I63" s="192" t="s">
        <v>35</v>
      </c>
      <c r="J63" s="192" t="s">
        <v>36</v>
      </c>
      <c r="K63" s="227" t="s">
        <v>101</v>
      </c>
      <c r="L63" s="224" t="s">
        <v>683</v>
      </c>
      <c r="M63" s="192" t="s">
        <v>684</v>
      </c>
      <c r="N63" s="179"/>
      <c r="O63" s="159" t="s">
        <v>31</v>
      </c>
      <c r="P63" s="179"/>
      <c r="Q63" s="159" t="s">
        <v>32</v>
      </c>
      <c r="R63" s="179"/>
      <c r="S63" s="179"/>
      <c r="T63" s="159"/>
      <c r="U63" s="179"/>
      <c r="V63" s="179"/>
    </row>
    <row r="64">
      <c r="A64" s="108"/>
      <c r="B64" s="108"/>
      <c r="C64" s="175"/>
      <c r="D64" s="108"/>
      <c r="E64" s="230"/>
      <c r="F64" s="108"/>
      <c r="G64" s="108"/>
      <c r="H64" s="108"/>
      <c r="I64" s="108"/>
      <c r="J64" s="108"/>
      <c r="K64" s="230"/>
      <c r="L64" s="231"/>
      <c r="M64" s="108"/>
      <c r="N64" s="108"/>
      <c r="O64" s="108"/>
      <c r="P64" s="108"/>
      <c r="Q64" s="108"/>
      <c r="R64" s="108"/>
      <c r="S64" s="108"/>
      <c r="T64" s="108"/>
      <c r="U64" s="108"/>
      <c r="V64" s="108"/>
    </row>
    <row r="65">
      <c r="E65" s="232"/>
      <c r="K65" s="232"/>
      <c r="L65" s="233"/>
    </row>
    <row r="66">
      <c r="E66" s="232"/>
      <c r="K66" s="232"/>
      <c r="L66" s="233"/>
    </row>
    <row r="67">
      <c r="E67" s="232"/>
      <c r="K67" s="232"/>
      <c r="L67" s="233"/>
    </row>
    <row r="68">
      <c r="E68" s="232"/>
      <c r="K68" s="232"/>
      <c r="L68" s="233"/>
    </row>
    <row r="69">
      <c r="E69" s="232"/>
      <c r="K69" s="232"/>
      <c r="L69" s="233"/>
    </row>
    <row r="70">
      <c r="E70" s="232"/>
      <c r="K70" s="232"/>
      <c r="L70" s="233"/>
    </row>
    <row r="71">
      <c r="E71" s="232"/>
      <c r="K71" s="232"/>
      <c r="L71" s="233"/>
    </row>
    <row r="72">
      <c r="E72" s="232"/>
      <c r="K72" s="232"/>
      <c r="L72" s="233"/>
    </row>
    <row r="73">
      <c r="E73" s="232"/>
      <c r="K73" s="232"/>
      <c r="L73" s="233"/>
    </row>
    <row r="74">
      <c r="E74" s="232"/>
      <c r="K74" s="232"/>
      <c r="L74" s="233"/>
    </row>
    <row r="75">
      <c r="E75" s="232"/>
      <c r="K75" s="232"/>
      <c r="L75" s="233"/>
    </row>
    <row r="76">
      <c r="E76" s="232"/>
      <c r="K76" s="232"/>
      <c r="L76" s="233"/>
    </row>
    <row r="77">
      <c r="E77" s="232"/>
      <c r="K77" s="232"/>
      <c r="L77" s="233"/>
    </row>
    <row r="78">
      <c r="E78" s="232"/>
      <c r="K78" s="232"/>
      <c r="L78" s="233"/>
    </row>
    <row r="79">
      <c r="E79" s="232"/>
      <c r="K79" s="232"/>
      <c r="L79" s="233"/>
    </row>
    <row r="80">
      <c r="E80" s="232"/>
      <c r="K80" s="232"/>
      <c r="L80" s="233"/>
    </row>
    <row r="81">
      <c r="E81" s="232"/>
      <c r="K81" s="232"/>
      <c r="L81" s="233"/>
    </row>
    <row r="82">
      <c r="E82" s="232"/>
      <c r="K82" s="232"/>
      <c r="L82" s="233"/>
    </row>
    <row r="83">
      <c r="E83" s="232"/>
      <c r="K83" s="232"/>
      <c r="L83" s="233"/>
    </row>
    <row r="84">
      <c r="E84" s="232"/>
      <c r="K84" s="232"/>
      <c r="L84" s="233"/>
    </row>
    <row r="85">
      <c r="E85" s="232"/>
      <c r="K85" s="232"/>
      <c r="L85" s="233"/>
    </row>
    <row r="86">
      <c r="E86" s="232"/>
      <c r="K86" s="232"/>
      <c r="L86" s="233"/>
    </row>
    <row r="87">
      <c r="E87" s="232"/>
      <c r="K87" s="232"/>
      <c r="L87" s="233"/>
    </row>
    <row r="88">
      <c r="E88" s="232"/>
      <c r="K88" s="232"/>
      <c r="L88" s="233"/>
    </row>
    <row r="89">
      <c r="E89" s="232"/>
      <c r="K89" s="232"/>
      <c r="L89" s="233"/>
    </row>
    <row r="90">
      <c r="E90" s="232"/>
      <c r="K90" s="232"/>
      <c r="L90" s="233"/>
    </row>
    <row r="91">
      <c r="E91" s="232"/>
      <c r="K91" s="232"/>
      <c r="L91" s="233"/>
    </row>
    <row r="92">
      <c r="E92" s="232"/>
      <c r="K92" s="232"/>
      <c r="L92" s="233"/>
    </row>
    <row r="93">
      <c r="E93" s="232"/>
      <c r="K93" s="232"/>
      <c r="L93" s="233"/>
    </row>
    <row r="94">
      <c r="E94" s="232"/>
      <c r="K94" s="232"/>
      <c r="L94" s="233"/>
    </row>
    <row r="95">
      <c r="E95" s="232"/>
      <c r="K95" s="232"/>
      <c r="L95" s="233"/>
    </row>
    <row r="96">
      <c r="E96" s="232"/>
      <c r="K96" s="232"/>
      <c r="L96" s="233"/>
    </row>
    <row r="97">
      <c r="E97" s="232"/>
      <c r="K97" s="232"/>
      <c r="L97" s="233"/>
    </row>
    <row r="98">
      <c r="E98" s="232"/>
      <c r="K98" s="232"/>
      <c r="L98" s="233"/>
    </row>
    <row r="99">
      <c r="E99" s="232"/>
      <c r="K99" s="232"/>
      <c r="L99" s="233"/>
    </row>
    <row r="100">
      <c r="E100" s="232"/>
      <c r="K100" s="232"/>
      <c r="L100" s="233"/>
    </row>
    <row r="101">
      <c r="E101" s="232"/>
      <c r="K101" s="232"/>
      <c r="L101" s="233"/>
    </row>
    <row r="102">
      <c r="E102" s="232"/>
      <c r="K102" s="232"/>
      <c r="L102" s="233"/>
    </row>
    <row r="103">
      <c r="E103" s="232"/>
      <c r="K103" s="232"/>
      <c r="L103" s="233"/>
    </row>
    <row r="104">
      <c r="E104" s="232"/>
      <c r="K104" s="232"/>
      <c r="L104" s="233"/>
    </row>
    <row r="105">
      <c r="E105" s="232"/>
      <c r="K105" s="232"/>
      <c r="L105" s="233"/>
    </row>
    <row r="106">
      <c r="E106" s="232"/>
      <c r="K106" s="232"/>
      <c r="L106" s="233"/>
    </row>
    <row r="107">
      <c r="E107" s="232"/>
      <c r="K107" s="232"/>
      <c r="L107" s="233"/>
    </row>
    <row r="108">
      <c r="E108" s="232"/>
      <c r="K108" s="232"/>
      <c r="L108" s="233"/>
    </row>
    <row r="109">
      <c r="E109" s="232"/>
      <c r="K109" s="232"/>
      <c r="L109" s="233"/>
    </row>
    <row r="110">
      <c r="E110" s="232"/>
      <c r="K110" s="232"/>
      <c r="L110" s="233"/>
    </row>
    <row r="111">
      <c r="E111" s="232"/>
      <c r="K111" s="232"/>
      <c r="L111" s="233"/>
    </row>
    <row r="112">
      <c r="E112" s="232"/>
      <c r="K112" s="232"/>
      <c r="L112" s="233"/>
    </row>
    <row r="113">
      <c r="E113" s="232"/>
      <c r="K113" s="232"/>
      <c r="L113" s="233"/>
    </row>
    <row r="114">
      <c r="E114" s="232"/>
      <c r="K114" s="232"/>
      <c r="L114" s="233"/>
    </row>
    <row r="115">
      <c r="E115" s="232"/>
      <c r="K115" s="232"/>
      <c r="L115" s="233"/>
    </row>
    <row r="116">
      <c r="E116" s="232"/>
      <c r="K116" s="232"/>
      <c r="L116" s="233"/>
    </row>
    <row r="117">
      <c r="E117" s="232"/>
      <c r="K117" s="232"/>
      <c r="L117" s="233"/>
    </row>
    <row r="118">
      <c r="E118" s="232"/>
      <c r="K118" s="232"/>
      <c r="L118" s="233"/>
    </row>
    <row r="119">
      <c r="E119" s="232"/>
      <c r="K119" s="232"/>
      <c r="L119" s="233"/>
    </row>
    <row r="120">
      <c r="E120" s="232"/>
      <c r="K120" s="232"/>
      <c r="L120" s="233"/>
    </row>
    <row r="121">
      <c r="E121" s="232"/>
      <c r="K121" s="232"/>
      <c r="L121" s="233"/>
    </row>
    <row r="122">
      <c r="E122" s="232"/>
      <c r="K122" s="232"/>
      <c r="L122" s="233"/>
    </row>
    <row r="123">
      <c r="E123" s="232"/>
      <c r="K123" s="232"/>
      <c r="L123" s="233"/>
    </row>
    <row r="124">
      <c r="E124" s="232"/>
      <c r="K124" s="232"/>
      <c r="L124" s="233"/>
    </row>
    <row r="125">
      <c r="E125" s="232"/>
      <c r="K125" s="232"/>
      <c r="L125" s="233"/>
    </row>
    <row r="126">
      <c r="E126" s="232"/>
      <c r="K126" s="232"/>
      <c r="L126" s="233"/>
    </row>
    <row r="127">
      <c r="E127" s="232"/>
      <c r="K127" s="232"/>
      <c r="L127" s="233"/>
    </row>
    <row r="128">
      <c r="E128" s="232"/>
      <c r="K128" s="232"/>
      <c r="L128" s="233"/>
    </row>
    <row r="129">
      <c r="E129" s="232"/>
      <c r="K129" s="232"/>
      <c r="L129" s="233"/>
    </row>
    <row r="130">
      <c r="E130" s="232"/>
      <c r="K130" s="232"/>
      <c r="L130" s="233"/>
    </row>
    <row r="131">
      <c r="E131" s="232"/>
      <c r="K131" s="232"/>
      <c r="L131" s="233"/>
    </row>
    <row r="132">
      <c r="E132" s="232"/>
      <c r="K132" s="232"/>
      <c r="L132" s="233"/>
    </row>
    <row r="133">
      <c r="E133" s="232"/>
      <c r="K133" s="232"/>
      <c r="L133" s="233"/>
    </row>
    <row r="134">
      <c r="E134" s="232"/>
      <c r="K134" s="232"/>
      <c r="L134" s="233"/>
    </row>
    <row r="135">
      <c r="E135" s="232"/>
      <c r="K135" s="232"/>
      <c r="L135" s="233"/>
    </row>
    <row r="136">
      <c r="E136" s="232"/>
      <c r="K136" s="232"/>
      <c r="L136" s="233"/>
    </row>
    <row r="137">
      <c r="E137" s="232"/>
      <c r="K137" s="232"/>
      <c r="L137" s="233"/>
    </row>
    <row r="138">
      <c r="E138" s="232"/>
      <c r="K138" s="232"/>
      <c r="L138" s="233"/>
    </row>
    <row r="139">
      <c r="E139" s="232"/>
      <c r="K139" s="232"/>
      <c r="L139" s="233"/>
    </row>
    <row r="140">
      <c r="E140" s="232"/>
      <c r="K140" s="232"/>
      <c r="L140" s="233"/>
    </row>
    <row r="141">
      <c r="E141" s="232"/>
      <c r="K141" s="232"/>
      <c r="L141" s="233"/>
    </row>
    <row r="142">
      <c r="E142" s="232"/>
      <c r="K142" s="232"/>
      <c r="L142" s="233"/>
    </row>
    <row r="143">
      <c r="E143" s="232"/>
      <c r="K143" s="232"/>
      <c r="L143" s="233"/>
    </row>
    <row r="144">
      <c r="E144" s="232"/>
      <c r="K144" s="232"/>
      <c r="L144" s="233"/>
    </row>
    <row r="145">
      <c r="E145" s="232"/>
      <c r="K145" s="232"/>
      <c r="L145" s="233"/>
    </row>
    <row r="146">
      <c r="E146" s="232"/>
      <c r="K146" s="232"/>
      <c r="L146" s="233"/>
    </row>
    <row r="147">
      <c r="E147" s="232"/>
      <c r="K147" s="232"/>
      <c r="L147" s="233"/>
    </row>
    <row r="148">
      <c r="E148" s="232"/>
      <c r="K148" s="232"/>
      <c r="L148" s="233"/>
    </row>
    <row r="149">
      <c r="E149" s="232"/>
      <c r="K149" s="232"/>
      <c r="L149" s="233"/>
    </row>
    <row r="150">
      <c r="E150" s="232"/>
      <c r="K150" s="232"/>
      <c r="L150" s="233"/>
    </row>
    <row r="151">
      <c r="E151" s="232"/>
      <c r="K151" s="232"/>
      <c r="L151" s="233"/>
    </row>
    <row r="152">
      <c r="E152" s="232"/>
      <c r="K152" s="232"/>
      <c r="L152" s="233"/>
    </row>
    <row r="153">
      <c r="E153" s="232"/>
      <c r="K153" s="232"/>
      <c r="L153" s="233"/>
    </row>
    <row r="154">
      <c r="E154" s="232"/>
      <c r="K154" s="232"/>
      <c r="L154" s="233"/>
    </row>
    <row r="155">
      <c r="E155" s="232"/>
      <c r="K155" s="232"/>
      <c r="L155" s="233"/>
    </row>
    <row r="156">
      <c r="E156" s="232"/>
      <c r="K156" s="232"/>
      <c r="L156" s="233"/>
    </row>
    <row r="157">
      <c r="E157" s="232"/>
      <c r="K157" s="232"/>
      <c r="L157" s="233"/>
    </row>
    <row r="158">
      <c r="E158" s="232"/>
      <c r="K158" s="232"/>
      <c r="L158" s="233"/>
    </row>
    <row r="159">
      <c r="E159" s="232"/>
      <c r="K159" s="232"/>
      <c r="L159" s="233"/>
    </row>
    <row r="160">
      <c r="E160" s="232"/>
      <c r="K160" s="232"/>
      <c r="L160" s="233"/>
    </row>
    <row r="161">
      <c r="E161" s="232"/>
      <c r="K161" s="232"/>
      <c r="L161" s="233"/>
    </row>
    <row r="162">
      <c r="E162" s="232"/>
      <c r="K162" s="232"/>
      <c r="L162" s="233"/>
    </row>
    <row r="163">
      <c r="E163" s="232"/>
      <c r="K163" s="232"/>
      <c r="L163" s="233"/>
    </row>
    <row r="164">
      <c r="E164" s="232"/>
      <c r="K164" s="232"/>
      <c r="L164" s="233"/>
    </row>
    <row r="165">
      <c r="E165" s="232"/>
      <c r="K165" s="232"/>
      <c r="L165" s="233"/>
    </row>
    <row r="166">
      <c r="E166" s="232"/>
      <c r="K166" s="232"/>
      <c r="L166" s="233"/>
    </row>
    <row r="167">
      <c r="E167" s="232"/>
      <c r="K167" s="232"/>
      <c r="L167" s="233"/>
    </row>
    <row r="168">
      <c r="E168" s="232"/>
      <c r="K168" s="232"/>
      <c r="L168" s="233"/>
    </row>
    <row r="169">
      <c r="E169" s="232"/>
      <c r="K169" s="232"/>
      <c r="L169" s="233"/>
    </row>
    <row r="170">
      <c r="E170" s="232"/>
      <c r="K170" s="232"/>
      <c r="L170" s="233"/>
    </row>
    <row r="171">
      <c r="E171" s="232"/>
      <c r="K171" s="232"/>
      <c r="L171" s="233"/>
    </row>
    <row r="172">
      <c r="E172" s="232"/>
      <c r="K172" s="232"/>
      <c r="L172" s="233"/>
    </row>
    <row r="173">
      <c r="E173" s="232"/>
      <c r="K173" s="232"/>
      <c r="L173" s="233"/>
    </row>
    <row r="174">
      <c r="E174" s="232"/>
      <c r="K174" s="232"/>
      <c r="L174" s="233"/>
    </row>
    <row r="175">
      <c r="E175" s="232"/>
      <c r="K175" s="232"/>
      <c r="L175" s="233"/>
    </row>
    <row r="176">
      <c r="E176" s="232"/>
      <c r="K176" s="232"/>
      <c r="L176" s="233"/>
    </row>
    <row r="177">
      <c r="E177" s="232"/>
      <c r="K177" s="232"/>
      <c r="L177" s="233"/>
    </row>
    <row r="178">
      <c r="E178" s="232"/>
      <c r="K178" s="232"/>
      <c r="L178" s="233"/>
    </row>
    <row r="179">
      <c r="E179" s="232"/>
      <c r="K179" s="232"/>
      <c r="L179" s="233"/>
    </row>
    <row r="180">
      <c r="E180" s="232"/>
      <c r="K180" s="232"/>
      <c r="L180" s="233"/>
    </row>
    <row r="181">
      <c r="E181" s="232"/>
      <c r="K181" s="232"/>
      <c r="L181" s="233"/>
    </row>
    <row r="182">
      <c r="E182" s="232"/>
      <c r="K182" s="232"/>
      <c r="L182" s="233"/>
    </row>
    <row r="183">
      <c r="E183" s="232"/>
      <c r="K183" s="232"/>
      <c r="L183" s="233"/>
    </row>
    <row r="184">
      <c r="E184" s="232"/>
      <c r="K184" s="232"/>
      <c r="L184" s="233"/>
    </row>
    <row r="185">
      <c r="E185" s="232"/>
      <c r="K185" s="232"/>
      <c r="L185" s="233"/>
    </row>
    <row r="186">
      <c r="E186" s="232"/>
      <c r="K186" s="232"/>
      <c r="L186" s="233"/>
    </row>
    <row r="187">
      <c r="E187" s="232"/>
      <c r="K187" s="232"/>
      <c r="L187" s="233"/>
    </row>
    <row r="188">
      <c r="E188" s="232"/>
      <c r="K188" s="232"/>
      <c r="L188" s="233"/>
    </row>
    <row r="189">
      <c r="E189" s="232"/>
      <c r="K189" s="232"/>
      <c r="L189" s="233"/>
    </row>
    <row r="190">
      <c r="E190" s="232"/>
      <c r="K190" s="232"/>
      <c r="L190" s="233"/>
    </row>
    <row r="191">
      <c r="E191" s="232"/>
      <c r="K191" s="232"/>
      <c r="L191" s="233"/>
    </row>
    <row r="192">
      <c r="E192" s="232"/>
      <c r="K192" s="232"/>
      <c r="L192" s="233"/>
    </row>
    <row r="193">
      <c r="E193" s="232"/>
      <c r="K193" s="232"/>
      <c r="L193" s="233"/>
    </row>
    <row r="194">
      <c r="E194" s="232"/>
      <c r="K194" s="232"/>
      <c r="L194" s="233"/>
    </row>
    <row r="195">
      <c r="E195" s="232"/>
      <c r="K195" s="232"/>
      <c r="L195" s="233"/>
    </row>
    <row r="196">
      <c r="E196" s="232"/>
      <c r="K196" s="232"/>
      <c r="L196" s="233"/>
    </row>
    <row r="197">
      <c r="E197" s="232"/>
      <c r="K197" s="232"/>
      <c r="L197" s="233"/>
    </row>
    <row r="198">
      <c r="E198" s="232"/>
      <c r="K198" s="232"/>
      <c r="L198" s="233"/>
    </row>
    <row r="199">
      <c r="E199" s="232"/>
      <c r="K199" s="232"/>
      <c r="L199" s="233"/>
    </row>
    <row r="200">
      <c r="E200" s="232"/>
      <c r="K200" s="232"/>
      <c r="L200" s="233"/>
    </row>
    <row r="201">
      <c r="E201" s="232"/>
      <c r="K201" s="232"/>
      <c r="L201" s="233"/>
    </row>
    <row r="202">
      <c r="E202" s="232"/>
      <c r="K202" s="232"/>
      <c r="L202" s="233"/>
    </row>
    <row r="203">
      <c r="E203" s="232"/>
      <c r="K203" s="232"/>
      <c r="L203" s="233"/>
    </row>
    <row r="204">
      <c r="E204" s="232"/>
      <c r="K204" s="232"/>
      <c r="L204" s="233"/>
    </row>
    <row r="205">
      <c r="E205" s="232"/>
      <c r="K205" s="232"/>
      <c r="L205" s="233"/>
    </row>
    <row r="206">
      <c r="E206" s="232"/>
      <c r="K206" s="232"/>
      <c r="L206" s="233"/>
    </row>
    <row r="207">
      <c r="E207" s="232"/>
      <c r="K207" s="232"/>
      <c r="L207" s="233"/>
    </row>
    <row r="208">
      <c r="E208" s="232"/>
      <c r="K208" s="232"/>
      <c r="L208" s="233"/>
    </row>
    <row r="209">
      <c r="E209" s="232"/>
      <c r="K209" s="232"/>
      <c r="L209" s="233"/>
    </row>
    <row r="210">
      <c r="E210" s="232"/>
      <c r="K210" s="232"/>
      <c r="L210" s="233"/>
    </row>
    <row r="211">
      <c r="E211" s="232"/>
      <c r="K211" s="232"/>
      <c r="L211" s="233"/>
    </row>
    <row r="212">
      <c r="E212" s="232"/>
      <c r="K212" s="232"/>
      <c r="L212" s="233"/>
    </row>
    <row r="213">
      <c r="E213" s="232"/>
      <c r="K213" s="232"/>
      <c r="L213" s="233"/>
    </row>
    <row r="214">
      <c r="E214" s="232"/>
      <c r="K214" s="232"/>
      <c r="L214" s="233"/>
    </row>
    <row r="215">
      <c r="E215" s="232"/>
      <c r="K215" s="232"/>
      <c r="L215" s="233"/>
    </row>
    <row r="216">
      <c r="E216" s="232"/>
      <c r="K216" s="232"/>
      <c r="L216" s="233"/>
    </row>
    <row r="217">
      <c r="E217" s="232"/>
      <c r="K217" s="232"/>
      <c r="L217" s="233"/>
    </row>
    <row r="218">
      <c r="E218" s="232"/>
      <c r="K218" s="232"/>
      <c r="L218" s="233"/>
    </row>
    <row r="219">
      <c r="E219" s="232"/>
      <c r="K219" s="232"/>
      <c r="L219" s="233"/>
    </row>
    <row r="220">
      <c r="E220" s="232"/>
      <c r="K220" s="232"/>
      <c r="L220" s="233"/>
    </row>
    <row r="221">
      <c r="E221" s="232"/>
      <c r="K221" s="232"/>
      <c r="L221" s="233"/>
    </row>
    <row r="222">
      <c r="E222" s="232"/>
      <c r="K222" s="232"/>
      <c r="L222" s="233"/>
    </row>
    <row r="223">
      <c r="E223" s="232"/>
      <c r="K223" s="232"/>
      <c r="L223" s="233"/>
    </row>
    <row r="224">
      <c r="E224" s="232"/>
      <c r="K224" s="232"/>
      <c r="L224" s="233"/>
    </row>
    <row r="225">
      <c r="E225" s="232"/>
      <c r="K225" s="232"/>
      <c r="L225" s="233"/>
    </row>
    <row r="226">
      <c r="E226" s="232"/>
      <c r="K226" s="232"/>
      <c r="L226" s="233"/>
    </row>
    <row r="227">
      <c r="E227" s="232"/>
      <c r="K227" s="232"/>
      <c r="L227" s="233"/>
    </row>
    <row r="228">
      <c r="E228" s="232"/>
      <c r="K228" s="232"/>
      <c r="L228" s="233"/>
    </row>
    <row r="229">
      <c r="E229" s="232"/>
      <c r="K229" s="232"/>
      <c r="L229" s="233"/>
    </row>
    <row r="230">
      <c r="E230" s="232"/>
      <c r="K230" s="232"/>
      <c r="L230" s="233"/>
    </row>
    <row r="231">
      <c r="E231" s="232"/>
      <c r="K231" s="232"/>
      <c r="L231" s="233"/>
    </row>
    <row r="232">
      <c r="E232" s="232"/>
      <c r="K232" s="232"/>
      <c r="L232" s="233"/>
    </row>
    <row r="233">
      <c r="E233" s="232"/>
      <c r="K233" s="232"/>
      <c r="L233" s="233"/>
    </row>
    <row r="234">
      <c r="E234" s="232"/>
      <c r="K234" s="232"/>
      <c r="L234" s="233"/>
    </row>
    <row r="235">
      <c r="E235" s="232"/>
      <c r="K235" s="232"/>
      <c r="L235" s="233"/>
    </row>
    <row r="236">
      <c r="E236" s="232"/>
      <c r="K236" s="232"/>
      <c r="L236" s="233"/>
    </row>
    <row r="237">
      <c r="E237" s="232"/>
      <c r="K237" s="232"/>
      <c r="L237" s="233"/>
    </row>
    <row r="238">
      <c r="E238" s="232"/>
      <c r="K238" s="232"/>
      <c r="L238" s="233"/>
    </row>
    <row r="239">
      <c r="E239" s="232"/>
      <c r="K239" s="232"/>
      <c r="L239" s="233"/>
    </row>
    <row r="240">
      <c r="E240" s="232"/>
      <c r="K240" s="232"/>
      <c r="L240" s="233"/>
    </row>
    <row r="241">
      <c r="E241" s="232"/>
      <c r="K241" s="232"/>
      <c r="L241" s="233"/>
    </row>
    <row r="242">
      <c r="E242" s="232"/>
      <c r="K242" s="232"/>
      <c r="L242" s="233"/>
    </row>
    <row r="243">
      <c r="E243" s="232"/>
      <c r="K243" s="232"/>
      <c r="L243" s="233"/>
    </row>
    <row r="244">
      <c r="E244" s="232"/>
      <c r="K244" s="232"/>
      <c r="L244" s="233"/>
    </row>
    <row r="245">
      <c r="E245" s="232"/>
      <c r="K245" s="232"/>
      <c r="L245" s="233"/>
    </row>
    <row r="246">
      <c r="E246" s="232"/>
      <c r="K246" s="232"/>
      <c r="L246" s="233"/>
    </row>
    <row r="247">
      <c r="E247" s="232"/>
      <c r="K247" s="232"/>
      <c r="L247" s="233"/>
    </row>
    <row r="248">
      <c r="E248" s="232"/>
      <c r="K248" s="232"/>
      <c r="L248" s="233"/>
    </row>
    <row r="249">
      <c r="E249" s="232"/>
      <c r="K249" s="232"/>
      <c r="L249" s="233"/>
    </row>
    <row r="250">
      <c r="E250" s="232"/>
      <c r="K250" s="232"/>
      <c r="L250" s="233"/>
    </row>
    <row r="251">
      <c r="E251" s="232"/>
      <c r="K251" s="232"/>
      <c r="L251" s="233"/>
    </row>
    <row r="252">
      <c r="E252" s="232"/>
      <c r="K252" s="232"/>
      <c r="L252" s="233"/>
    </row>
    <row r="253">
      <c r="E253" s="232"/>
      <c r="K253" s="232"/>
      <c r="L253" s="233"/>
    </row>
    <row r="254">
      <c r="E254" s="232"/>
      <c r="K254" s="232"/>
      <c r="L254" s="233"/>
    </row>
    <row r="255">
      <c r="E255" s="232"/>
      <c r="K255" s="232"/>
      <c r="L255" s="233"/>
    </row>
    <row r="256">
      <c r="E256" s="232"/>
      <c r="K256" s="232"/>
      <c r="L256" s="233"/>
    </row>
    <row r="257">
      <c r="E257" s="232"/>
      <c r="K257" s="232"/>
      <c r="L257" s="233"/>
    </row>
    <row r="258">
      <c r="E258" s="232"/>
      <c r="K258" s="232"/>
      <c r="L258" s="233"/>
    </row>
    <row r="259">
      <c r="E259" s="232"/>
      <c r="K259" s="232"/>
      <c r="L259" s="233"/>
    </row>
    <row r="260">
      <c r="E260" s="232"/>
      <c r="K260" s="232"/>
      <c r="L260" s="233"/>
    </row>
    <row r="261">
      <c r="E261" s="232"/>
      <c r="K261" s="232"/>
      <c r="L261" s="233"/>
    </row>
    <row r="262">
      <c r="E262" s="232"/>
      <c r="K262" s="232"/>
      <c r="L262" s="233"/>
    </row>
    <row r="263">
      <c r="E263" s="232"/>
      <c r="K263" s="232"/>
      <c r="L263" s="233"/>
    </row>
    <row r="264">
      <c r="E264" s="232"/>
      <c r="K264" s="232"/>
      <c r="L264" s="233"/>
    </row>
    <row r="265">
      <c r="E265" s="232"/>
      <c r="K265" s="232"/>
      <c r="L265" s="233"/>
    </row>
    <row r="266">
      <c r="E266" s="232"/>
      <c r="K266" s="232"/>
      <c r="L266" s="233"/>
    </row>
    <row r="267">
      <c r="E267" s="232"/>
      <c r="K267" s="232"/>
      <c r="L267" s="233"/>
    </row>
    <row r="268">
      <c r="E268" s="232"/>
      <c r="K268" s="232"/>
      <c r="L268" s="233"/>
    </row>
    <row r="269">
      <c r="E269" s="232"/>
      <c r="K269" s="232"/>
      <c r="L269" s="233"/>
    </row>
    <row r="270">
      <c r="E270" s="232"/>
      <c r="K270" s="232"/>
      <c r="L270" s="233"/>
    </row>
    <row r="271">
      <c r="E271" s="232"/>
      <c r="K271" s="232"/>
      <c r="L271" s="233"/>
    </row>
    <row r="272">
      <c r="E272" s="232"/>
      <c r="K272" s="232"/>
      <c r="L272" s="233"/>
    </row>
    <row r="273">
      <c r="E273" s="232"/>
      <c r="K273" s="232"/>
      <c r="L273" s="233"/>
    </row>
    <row r="274">
      <c r="E274" s="232"/>
      <c r="K274" s="232"/>
      <c r="L274" s="233"/>
    </row>
    <row r="275">
      <c r="E275" s="232"/>
      <c r="K275" s="232"/>
      <c r="L275" s="233"/>
    </row>
    <row r="276">
      <c r="E276" s="232"/>
      <c r="K276" s="232"/>
      <c r="L276" s="233"/>
    </row>
    <row r="277">
      <c r="E277" s="232"/>
      <c r="K277" s="232"/>
      <c r="L277" s="233"/>
    </row>
    <row r="278">
      <c r="E278" s="232"/>
      <c r="K278" s="232"/>
      <c r="L278" s="233"/>
    </row>
    <row r="279">
      <c r="E279" s="232"/>
      <c r="K279" s="232"/>
      <c r="L279" s="233"/>
    </row>
    <row r="280">
      <c r="E280" s="232"/>
      <c r="K280" s="232"/>
      <c r="L280" s="233"/>
    </row>
    <row r="281">
      <c r="E281" s="232"/>
      <c r="K281" s="232"/>
      <c r="L281" s="233"/>
    </row>
    <row r="282">
      <c r="E282" s="232"/>
      <c r="K282" s="232"/>
      <c r="L282" s="233"/>
    </row>
    <row r="283">
      <c r="E283" s="232"/>
      <c r="K283" s="232"/>
      <c r="L283" s="233"/>
    </row>
    <row r="284">
      <c r="E284" s="232"/>
      <c r="K284" s="232"/>
      <c r="L284" s="233"/>
    </row>
    <row r="285">
      <c r="E285" s="232"/>
      <c r="K285" s="232"/>
      <c r="L285" s="233"/>
    </row>
    <row r="286">
      <c r="E286" s="232"/>
      <c r="K286" s="232"/>
      <c r="L286" s="233"/>
    </row>
    <row r="287">
      <c r="E287" s="232"/>
      <c r="K287" s="232"/>
      <c r="L287" s="233"/>
    </row>
    <row r="288">
      <c r="E288" s="232"/>
      <c r="K288" s="232"/>
      <c r="L288" s="233"/>
    </row>
    <row r="289">
      <c r="E289" s="232"/>
      <c r="K289" s="232"/>
      <c r="L289" s="233"/>
    </row>
    <row r="290">
      <c r="E290" s="232"/>
      <c r="K290" s="232"/>
      <c r="L290" s="233"/>
    </row>
    <row r="291">
      <c r="E291" s="232"/>
      <c r="K291" s="232"/>
      <c r="L291" s="233"/>
    </row>
    <row r="292">
      <c r="E292" s="232"/>
      <c r="K292" s="232"/>
      <c r="L292" s="233"/>
    </row>
    <row r="293">
      <c r="E293" s="232"/>
      <c r="K293" s="232"/>
      <c r="L293" s="233"/>
    </row>
    <row r="294">
      <c r="E294" s="232"/>
      <c r="K294" s="232"/>
      <c r="L294" s="233"/>
    </row>
    <row r="295">
      <c r="E295" s="232"/>
      <c r="K295" s="232"/>
      <c r="L295" s="233"/>
    </row>
    <row r="296">
      <c r="E296" s="232"/>
      <c r="K296" s="232"/>
      <c r="L296" s="233"/>
    </row>
    <row r="297">
      <c r="E297" s="232"/>
      <c r="K297" s="232"/>
      <c r="L297" s="233"/>
    </row>
    <row r="298">
      <c r="E298" s="232"/>
      <c r="K298" s="232"/>
      <c r="L298" s="233"/>
    </row>
    <row r="299">
      <c r="E299" s="232"/>
      <c r="K299" s="232"/>
      <c r="L299" s="233"/>
    </row>
    <row r="300">
      <c r="E300" s="232"/>
      <c r="K300" s="232"/>
      <c r="L300" s="233"/>
    </row>
    <row r="301">
      <c r="E301" s="232"/>
      <c r="K301" s="232"/>
      <c r="L301" s="233"/>
    </row>
    <row r="302">
      <c r="E302" s="232"/>
      <c r="K302" s="232"/>
      <c r="L302" s="233"/>
    </row>
    <row r="303">
      <c r="E303" s="232"/>
      <c r="K303" s="232"/>
      <c r="L303" s="233"/>
    </row>
    <row r="304">
      <c r="E304" s="232"/>
      <c r="K304" s="232"/>
      <c r="L304" s="233"/>
    </row>
    <row r="305">
      <c r="E305" s="232"/>
      <c r="K305" s="232"/>
      <c r="L305" s="233"/>
    </row>
    <row r="306">
      <c r="E306" s="232"/>
      <c r="K306" s="232"/>
      <c r="L306" s="233"/>
    </row>
    <row r="307">
      <c r="E307" s="232"/>
      <c r="K307" s="232"/>
      <c r="L307" s="233"/>
    </row>
    <row r="308">
      <c r="E308" s="232"/>
      <c r="K308" s="232"/>
      <c r="L308" s="233"/>
    </row>
    <row r="309">
      <c r="E309" s="232"/>
      <c r="K309" s="232"/>
      <c r="L309" s="233"/>
    </row>
    <row r="310">
      <c r="E310" s="232"/>
      <c r="K310" s="232"/>
      <c r="L310" s="233"/>
    </row>
    <row r="311">
      <c r="E311" s="232"/>
      <c r="K311" s="232"/>
      <c r="L311" s="233"/>
    </row>
    <row r="312">
      <c r="E312" s="232"/>
      <c r="K312" s="232"/>
      <c r="L312" s="233"/>
    </row>
    <row r="313">
      <c r="E313" s="232"/>
      <c r="K313" s="232"/>
      <c r="L313" s="233"/>
    </row>
    <row r="314">
      <c r="E314" s="232"/>
      <c r="K314" s="232"/>
      <c r="L314" s="233"/>
    </row>
    <row r="315">
      <c r="E315" s="232"/>
      <c r="K315" s="232"/>
      <c r="L315" s="233"/>
    </row>
    <row r="316">
      <c r="E316" s="232"/>
      <c r="K316" s="232"/>
      <c r="L316" s="233"/>
    </row>
    <row r="317">
      <c r="E317" s="232"/>
      <c r="K317" s="232"/>
      <c r="L317" s="233"/>
    </row>
    <row r="318">
      <c r="E318" s="232"/>
      <c r="K318" s="232"/>
      <c r="L318" s="233"/>
    </row>
    <row r="319">
      <c r="E319" s="232"/>
      <c r="K319" s="232"/>
      <c r="L319" s="233"/>
    </row>
    <row r="320">
      <c r="E320" s="232"/>
      <c r="K320" s="232"/>
      <c r="L320" s="233"/>
    </row>
    <row r="321">
      <c r="E321" s="232"/>
      <c r="K321" s="232"/>
      <c r="L321" s="233"/>
    </row>
    <row r="322">
      <c r="E322" s="232"/>
      <c r="K322" s="232"/>
      <c r="L322" s="233"/>
    </row>
    <row r="323">
      <c r="E323" s="232"/>
      <c r="K323" s="232"/>
      <c r="L323" s="233"/>
    </row>
    <row r="324">
      <c r="E324" s="232"/>
      <c r="K324" s="232"/>
      <c r="L324" s="233"/>
    </row>
    <row r="325">
      <c r="E325" s="232"/>
      <c r="K325" s="232"/>
      <c r="L325" s="233"/>
    </row>
    <row r="326">
      <c r="E326" s="232"/>
      <c r="K326" s="232"/>
      <c r="L326" s="233"/>
    </row>
    <row r="327">
      <c r="E327" s="232"/>
      <c r="K327" s="232"/>
      <c r="L327" s="233"/>
    </row>
    <row r="328">
      <c r="E328" s="232"/>
      <c r="K328" s="232"/>
      <c r="L328" s="233"/>
    </row>
    <row r="329">
      <c r="E329" s="232"/>
      <c r="K329" s="232"/>
      <c r="L329" s="233"/>
    </row>
    <row r="330">
      <c r="E330" s="232"/>
      <c r="K330" s="232"/>
      <c r="L330" s="233"/>
    </row>
    <row r="331">
      <c r="E331" s="232"/>
      <c r="K331" s="232"/>
      <c r="L331" s="233"/>
    </row>
    <row r="332">
      <c r="E332" s="232"/>
      <c r="K332" s="232"/>
      <c r="L332" s="233"/>
    </row>
    <row r="333">
      <c r="E333" s="232"/>
      <c r="K333" s="232"/>
      <c r="L333" s="233"/>
    </row>
    <row r="334">
      <c r="E334" s="232"/>
      <c r="K334" s="232"/>
      <c r="L334" s="233"/>
    </row>
    <row r="335">
      <c r="E335" s="232"/>
      <c r="K335" s="232"/>
      <c r="L335" s="233"/>
    </row>
    <row r="336">
      <c r="E336" s="232"/>
      <c r="K336" s="232"/>
      <c r="L336" s="233"/>
    </row>
    <row r="337">
      <c r="E337" s="232"/>
      <c r="K337" s="232"/>
      <c r="L337" s="233"/>
    </row>
    <row r="338">
      <c r="E338" s="232"/>
      <c r="K338" s="232"/>
      <c r="L338" s="233"/>
    </row>
    <row r="339">
      <c r="E339" s="232"/>
      <c r="K339" s="232"/>
      <c r="L339" s="233"/>
    </row>
    <row r="340">
      <c r="E340" s="232"/>
      <c r="K340" s="232"/>
      <c r="L340" s="233"/>
    </row>
    <row r="341">
      <c r="E341" s="232"/>
      <c r="K341" s="232"/>
      <c r="L341" s="233"/>
    </row>
    <row r="342">
      <c r="E342" s="232"/>
      <c r="K342" s="232"/>
      <c r="L342" s="233"/>
    </row>
    <row r="343">
      <c r="E343" s="232"/>
      <c r="K343" s="232"/>
      <c r="L343" s="233"/>
    </row>
    <row r="344">
      <c r="E344" s="232"/>
      <c r="K344" s="232"/>
      <c r="L344" s="233"/>
    </row>
    <row r="345">
      <c r="E345" s="232"/>
      <c r="K345" s="232"/>
      <c r="L345" s="233"/>
    </row>
    <row r="346">
      <c r="E346" s="232"/>
      <c r="K346" s="232"/>
      <c r="L346" s="233"/>
    </row>
    <row r="347">
      <c r="E347" s="232"/>
      <c r="K347" s="232"/>
      <c r="L347" s="233"/>
    </row>
    <row r="348">
      <c r="E348" s="232"/>
      <c r="K348" s="232"/>
      <c r="L348" s="233"/>
    </row>
    <row r="349">
      <c r="E349" s="232"/>
      <c r="K349" s="232"/>
      <c r="L349" s="233"/>
    </row>
    <row r="350">
      <c r="E350" s="232"/>
      <c r="K350" s="232"/>
      <c r="L350" s="233"/>
    </row>
    <row r="351">
      <c r="E351" s="232"/>
      <c r="K351" s="232"/>
      <c r="L351" s="233"/>
    </row>
    <row r="352">
      <c r="E352" s="232"/>
      <c r="K352" s="232"/>
      <c r="L352" s="233"/>
    </row>
    <row r="353">
      <c r="E353" s="232"/>
      <c r="K353" s="232"/>
      <c r="L353" s="233"/>
    </row>
    <row r="354">
      <c r="E354" s="232"/>
      <c r="K354" s="232"/>
      <c r="L354" s="233"/>
    </row>
    <row r="355">
      <c r="E355" s="232"/>
      <c r="K355" s="232"/>
      <c r="L355" s="233"/>
    </row>
    <row r="356">
      <c r="E356" s="232"/>
      <c r="K356" s="232"/>
      <c r="L356" s="233"/>
    </row>
    <row r="357">
      <c r="E357" s="232"/>
      <c r="K357" s="232"/>
      <c r="L357" s="233"/>
    </row>
    <row r="358">
      <c r="E358" s="232"/>
      <c r="K358" s="232"/>
      <c r="L358" s="233"/>
    </row>
    <row r="359">
      <c r="E359" s="232"/>
      <c r="K359" s="232"/>
      <c r="L359" s="233"/>
    </row>
    <row r="360">
      <c r="E360" s="232"/>
      <c r="K360" s="232"/>
      <c r="L360" s="233"/>
    </row>
    <row r="361">
      <c r="E361" s="232"/>
      <c r="K361" s="232"/>
      <c r="L361" s="233"/>
    </row>
    <row r="362">
      <c r="E362" s="232"/>
      <c r="K362" s="232"/>
      <c r="L362" s="233"/>
    </row>
    <row r="363">
      <c r="E363" s="232"/>
      <c r="K363" s="232"/>
      <c r="L363" s="233"/>
    </row>
    <row r="364">
      <c r="E364" s="232"/>
      <c r="K364" s="232"/>
      <c r="L364" s="233"/>
    </row>
    <row r="365">
      <c r="E365" s="232"/>
      <c r="K365" s="232"/>
      <c r="L365" s="233"/>
    </row>
    <row r="366">
      <c r="E366" s="232"/>
      <c r="K366" s="232"/>
      <c r="L366" s="233"/>
    </row>
    <row r="367">
      <c r="E367" s="232"/>
      <c r="K367" s="232"/>
      <c r="L367" s="233"/>
    </row>
    <row r="368">
      <c r="E368" s="232"/>
      <c r="K368" s="232"/>
      <c r="L368" s="233"/>
    </row>
    <row r="369">
      <c r="E369" s="232"/>
      <c r="K369" s="232"/>
      <c r="L369" s="233"/>
    </row>
    <row r="370">
      <c r="E370" s="232"/>
      <c r="K370" s="232"/>
      <c r="L370" s="233"/>
    </row>
    <row r="371">
      <c r="E371" s="232"/>
      <c r="K371" s="232"/>
      <c r="L371" s="233"/>
    </row>
    <row r="372">
      <c r="E372" s="232"/>
      <c r="K372" s="232"/>
      <c r="L372" s="233"/>
    </row>
    <row r="373">
      <c r="E373" s="232"/>
      <c r="K373" s="232"/>
      <c r="L373" s="233"/>
    </row>
    <row r="374">
      <c r="E374" s="232"/>
      <c r="K374" s="232"/>
      <c r="L374" s="233"/>
    </row>
    <row r="375">
      <c r="E375" s="232"/>
      <c r="K375" s="232"/>
      <c r="L375" s="233"/>
    </row>
    <row r="376">
      <c r="E376" s="232"/>
      <c r="K376" s="232"/>
      <c r="L376" s="233"/>
    </row>
    <row r="377">
      <c r="E377" s="232"/>
      <c r="K377" s="232"/>
      <c r="L377" s="233"/>
    </row>
    <row r="378">
      <c r="E378" s="232"/>
      <c r="K378" s="232"/>
      <c r="L378" s="233"/>
    </row>
    <row r="379">
      <c r="E379" s="232"/>
      <c r="K379" s="232"/>
      <c r="L379" s="233"/>
    </row>
    <row r="380">
      <c r="E380" s="232"/>
      <c r="K380" s="232"/>
      <c r="L380" s="233"/>
    </row>
    <row r="381">
      <c r="E381" s="232"/>
      <c r="K381" s="232"/>
      <c r="L381" s="233"/>
    </row>
    <row r="382">
      <c r="E382" s="232"/>
      <c r="K382" s="232"/>
      <c r="L382" s="233"/>
    </row>
    <row r="383">
      <c r="E383" s="232"/>
      <c r="K383" s="232"/>
      <c r="L383" s="233"/>
    </row>
    <row r="384">
      <c r="E384" s="232"/>
      <c r="K384" s="232"/>
      <c r="L384" s="233"/>
    </row>
    <row r="385">
      <c r="E385" s="232"/>
      <c r="K385" s="232"/>
      <c r="L385" s="233"/>
    </row>
    <row r="386">
      <c r="E386" s="232"/>
      <c r="K386" s="232"/>
      <c r="L386" s="233"/>
    </row>
    <row r="387">
      <c r="E387" s="232"/>
      <c r="K387" s="232"/>
      <c r="L387" s="233"/>
    </row>
    <row r="388">
      <c r="E388" s="232"/>
      <c r="K388" s="232"/>
      <c r="L388" s="233"/>
    </row>
    <row r="389">
      <c r="E389" s="232"/>
      <c r="K389" s="232"/>
      <c r="L389" s="233"/>
    </row>
    <row r="390">
      <c r="E390" s="232"/>
      <c r="K390" s="232"/>
      <c r="L390" s="233"/>
    </row>
    <row r="391">
      <c r="E391" s="232"/>
      <c r="K391" s="232"/>
      <c r="L391" s="233"/>
    </row>
    <row r="392">
      <c r="E392" s="232"/>
      <c r="K392" s="232"/>
      <c r="L392" s="233"/>
    </row>
    <row r="393">
      <c r="E393" s="232"/>
      <c r="K393" s="232"/>
      <c r="L393" s="233"/>
    </row>
    <row r="394">
      <c r="E394" s="232"/>
      <c r="K394" s="232"/>
      <c r="L394" s="233"/>
    </row>
    <row r="395">
      <c r="E395" s="232"/>
      <c r="K395" s="232"/>
      <c r="L395" s="233"/>
    </row>
    <row r="396">
      <c r="E396" s="232"/>
      <c r="K396" s="232"/>
      <c r="L396" s="233"/>
    </row>
    <row r="397">
      <c r="E397" s="232"/>
      <c r="K397" s="232"/>
      <c r="L397" s="233"/>
    </row>
    <row r="398">
      <c r="E398" s="232"/>
      <c r="K398" s="232"/>
      <c r="L398" s="233"/>
    </row>
    <row r="399">
      <c r="E399" s="232"/>
      <c r="K399" s="232"/>
      <c r="L399" s="233"/>
    </row>
    <row r="400">
      <c r="E400" s="232"/>
      <c r="K400" s="232"/>
      <c r="L400" s="233"/>
    </row>
    <row r="401">
      <c r="E401" s="232"/>
      <c r="K401" s="232"/>
      <c r="L401" s="233"/>
    </row>
    <row r="402">
      <c r="E402" s="232"/>
      <c r="K402" s="232"/>
      <c r="L402" s="233"/>
    </row>
    <row r="403">
      <c r="E403" s="232"/>
      <c r="K403" s="232"/>
      <c r="L403" s="233"/>
    </row>
    <row r="404">
      <c r="E404" s="232"/>
      <c r="K404" s="232"/>
      <c r="L404" s="233"/>
    </row>
    <row r="405">
      <c r="E405" s="232"/>
      <c r="K405" s="232"/>
      <c r="L405" s="233"/>
    </row>
    <row r="406">
      <c r="E406" s="232"/>
      <c r="K406" s="232"/>
      <c r="L406" s="233"/>
    </row>
    <row r="407">
      <c r="E407" s="232"/>
      <c r="K407" s="232"/>
      <c r="L407" s="233"/>
    </row>
    <row r="408">
      <c r="E408" s="232"/>
      <c r="K408" s="232"/>
      <c r="L408" s="233"/>
    </row>
    <row r="409">
      <c r="E409" s="232"/>
      <c r="K409" s="232"/>
      <c r="L409" s="233"/>
    </row>
    <row r="410">
      <c r="E410" s="232"/>
      <c r="K410" s="232"/>
      <c r="L410" s="233"/>
    </row>
    <row r="411">
      <c r="E411" s="232"/>
      <c r="K411" s="232"/>
      <c r="L411" s="233"/>
    </row>
    <row r="412">
      <c r="E412" s="232"/>
      <c r="K412" s="232"/>
      <c r="L412" s="233"/>
    </row>
    <row r="413">
      <c r="E413" s="232"/>
      <c r="K413" s="232"/>
      <c r="L413" s="233"/>
    </row>
    <row r="414">
      <c r="E414" s="232"/>
      <c r="K414" s="232"/>
      <c r="L414" s="233"/>
    </row>
    <row r="415">
      <c r="E415" s="232"/>
      <c r="K415" s="232"/>
      <c r="L415" s="233"/>
    </row>
    <row r="416">
      <c r="E416" s="232"/>
      <c r="K416" s="232"/>
      <c r="L416" s="233"/>
    </row>
    <row r="417">
      <c r="E417" s="232"/>
      <c r="K417" s="232"/>
      <c r="L417" s="233"/>
    </row>
    <row r="418">
      <c r="E418" s="232"/>
      <c r="K418" s="232"/>
      <c r="L418" s="233"/>
    </row>
    <row r="419">
      <c r="E419" s="232"/>
      <c r="K419" s="232"/>
      <c r="L419" s="233"/>
    </row>
    <row r="420">
      <c r="E420" s="232"/>
      <c r="K420" s="232"/>
      <c r="L420" s="233"/>
    </row>
    <row r="421">
      <c r="E421" s="232"/>
      <c r="K421" s="232"/>
      <c r="L421" s="233"/>
    </row>
    <row r="422">
      <c r="E422" s="232"/>
      <c r="K422" s="232"/>
      <c r="L422" s="233"/>
    </row>
    <row r="423">
      <c r="E423" s="232"/>
      <c r="K423" s="232"/>
      <c r="L423" s="233"/>
    </row>
    <row r="424">
      <c r="E424" s="232"/>
      <c r="K424" s="232"/>
      <c r="L424" s="233"/>
    </row>
    <row r="425">
      <c r="E425" s="232"/>
      <c r="K425" s="232"/>
      <c r="L425" s="233"/>
    </row>
    <row r="426">
      <c r="E426" s="232"/>
      <c r="K426" s="232"/>
      <c r="L426" s="233"/>
    </row>
    <row r="427">
      <c r="E427" s="232"/>
      <c r="K427" s="232"/>
      <c r="L427" s="233"/>
    </row>
    <row r="428">
      <c r="E428" s="232"/>
      <c r="K428" s="232"/>
      <c r="L428" s="233"/>
    </row>
    <row r="429">
      <c r="E429" s="232"/>
      <c r="K429" s="232"/>
      <c r="L429" s="233"/>
    </row>
    <row r="430">
      <c r="E430" s="232"/>
      <c r="K430" s="232"/>
      <c r="L430" s="233"/>
    </row>
    <row r="431">
      <c r="E431" s="232"/>
      <c r="K431" s="232"/>
      <c r="L431" s="233"/>
    </row>
    <row r="432">
      <c r="E432" s="232"/>
      <c r="K432" s="232"/>
      <c r="L432" s="233"/>
    </row>
    <row r="433">
      <c r="E433" s="232"/>
      <c r="K433" s="232"/>
      <c r="L433" s="233"/>
    </row>
    <row r="434">
      <c r="E434" s="232"/>
      <c r="K434" s="232"/>
      <c r="L434" s="233"/>
    </row>
    <row r="435">
      <c r="E435" s="232"/>
      <c r="K435" s="232"/>
      <c r="L435" s="233"/>
    </row>
    <row r="436">
      <c r="E436" s="232"/>
      <c r="K436" s="232"/>
      <c r="L436" s="233"/>
    </row>
    <row r="437">
      <c r="E437" s="232"/>
      <c r="K437" s="232"/>
      <c r="L437" s="233"/>
    </row>
    <row r="438">
      <c r="E438" s="232"/>
      <c r="K438" s="232"/>
      <c r="L438" s="233"/>
    </row>
    <row r="439">
      <c r="E439" s="232"/>
      <c r="K439" s="232"/>
      <c r="L439" s="233"/>
    </row>
    <row r="440">
      <c r="E440" s="232"/>
      <c r="K440" s="232"/>
      <c r="L440" s="233"/>
    </row>
    <row r="441">
      <c r="E441" s="232"/>
      <c r="K441" s="232"/>
      <c r="L441" s="233"/>
    </row>
    <row r="442">
      <c r="E442" s="232"/>
      <c r="K442" s="232"/>
      <c r="L442" s="233"/>
    </row>
    <row r="443">
      <c r="E443" s="232"/>
      <c r="K443" s="232"/>
      <c r="L443" s="233"/>
    </row>
    <row r="444">
      <c r="E444" s="232"/>
      <c r="K444" s="232"/>
      <c r="L444" s="233"/>
    </row>
    <row r="445">
      <c r="E445" s="232"/>
      <c r="K445" s="232"/>
      <c r="L445" s="233"/>
    </row>
    <row r="446">
      <c r="E446" s="232"/>
      <c r="K446" s="232"/>
      <c r="L446" s="233"/>
    </row>
    <row r="447">
      <c r="E447" s="232"/>
      <c r="K447" s="232"/>
      <c r="L447" s="233"/>
    </row>
    <row r="448">
      <c r="E448" s="232"/>
      <c r="K448" s="232"/>
      <c r="L448" s="233"/>
    </row>
    <row r="449">
      <c r="E449" s="232"/>
      <c r="K449" s="232"/>
      <c r="L449" s="233"/>
    </row>
    <row r="450">
      <c r="E450" s="232"/>
      <c r="K450" s="232"/>
      <c r="L450" s="233"/>
    </row>
    <row r="451">
      <c r="E451" s="232"/>
      <c r="K451" s="232"/>
      <c r="L451" s="233"/>
    </row>
    <row r="452">
      <c r="E452" s="232"/>
      <c r="K452" s="232"/>
      <c r="L452" s="233"/>
    </row>
    <row r="453">
      <c r="E453" s="232"/>
      <c r="K453" s="232"/>
      <c r="L453" s="233"/>
    </row>
    <row r="454">
      <c r="E454" s="232"/>
      <c r="K454" s="232"/>
      <c r="L454" s="233"/>
    </row>
    <row r="455">
      <c r="E455" s="232"/>
      <c r="K455" s="232"/>
      <c r="L455" s="233"/>
    </row>
    <row r="456">
      <c r="E456" s="232"/>
      <c r="K456" s="232"/>
      <c r="L456" s="233"/>
    </row>
    <row r="457">
      <c r="E457" s="232"/>
      <c r="K457" s="232"/>
      <c r="L457" s="233"/>
    </row>
    <row r="458">
      <c r="E458" s="232"/>
      <c r="K458" s="232"/>
      <c r="L458" s="233"/>
    </row>
    <row r="459">
      <c r="E459" s="232"/>
      <c r="K459" s="232"/>
      <c r="L459" s="233"/>
    </row>
    <row r="460">
      <c r="E460" s="232"/>
      <c r="K460" s="232"/>
      <c r="L460" s="233"/>
    </row>
    <row r="461">
      <c r="E461" s="232"/>
      <c r="K461" s="232"/>
      <c r="L461" s="233"/>
    </row>
    <row r="462">
      <c r="E462" s="232"/>
      <c r="K462" s="232"/>
      <c r="L462" s="233"/>
    </row>
    <row r="463">
      <c r="E463" s="232"/>
      <c r="K463" s="232"/>
      <c r="L463" s="233"/>
    </row>
    <row r="464">
      <c r="E464" s="232"/>
      <c r="K464" s="232"/>
      <c r="L464" s="233"/>
    </row>
    <row r="465">
      <c r="E465" s="232"/>
      <c r="K465" s="232"/>
      <c r="L465" s="233"/>
    </row>
    <row r="466">
      <c r="E466" s="232"/>
      <c r="K466" s="232"/>
      <c r="L466" s="233"/>
    </row>
    <row r="467">
      <c r="E467" s="232"/>
      <c r="K467" s="232"/>
      <c r="L467" s="233"/>
    </row>
    <row r="468">
      <c r="E468" s="232"/>
      <c r="K468" s="232"/>
      <c r="L468" s="233"/>
    </row>
    <row r="469">
      <c r="E469" s="232"/>
      <c r="K469" s="232"/>
      <c r="L469" s="233"/>
    </row>
    <row r="470">
      <c r="E470" s="232"/>
      <c r="K470" s="232"/>
      <c r="L470" s="233"/>
    </row>
    <row r="471">
      <c r="E471" s="232"/>
      <c r="K471" s="232"/>
      <c r="L471" s="233"/>
    </row>
    <row r="472">
      <c r="E472" s="232"/>
      <c r="K472" s="232"/>
      <c r="L472" s="233"/>
    </row>
    <row r="473">
      <c r="E473" s="232"/>
      <c r="K473" s="232"/>
      <c r="L473" s="233"/>
    </row>
    <row r="474">
      <c r="E474" s="232"/>
      <c r="K474" s="232"/>
      <c r="L474" s="233"/>
    </row>
    <row r="475">
      <c r="E475" s="232"/>
      <c r="K475" s="232"/>
      <c r="L475" s="233"/>
    </row>
    <row r="476">
      <c r="E476" s="232"/>
      <c r="K476" s="232"/>
      <c r="L476" s="233"/>
    </row>
    <row r="477">
      <c r="E477" s="232"/>
      <c r="K477" s="232"/>
      <c r="L477" s="233"/>
    </row>
    <row r="478">
      <c r="E478" s="232"/>
      <c r="K478" s="232"/>
      <c r="L478" s="233"/>
    </row>
    <row r="479">
      <c r="E479" s="232"/>
      <c r="K479" s="232"/>
      <c r="L479" s="233"/>
    </row>
    <row r="480">
      <c r="E480" s="232"/>
      <c r="K480" s="232"/>
      <c r="L480" s="233"/>
    </row>
    <row r="481">
      <c r="E481" s="232"/>
      <c r="K481" s="232"/>
      <c r="L481" s="233"/>
    </row>
    <row r="482">
      <c r="E482" s="232"/>
      <c r="K482" s="232"/>
      <c r="L482" s="233"/>
    </row>
    <row r="483">
      <c r="E483" s="232"/>
      <c r="K483" s="232"/>
      <c r="L483" s="233"/>
    </row>
    <row r="484">
      <c r="E484" s="232"/>
      <c r="K484" s="232"/>
      <c r="L484" s="233"/>
    </row>
    <row r="485">
      <c r="E485" s="232"/>
      <c r="K485" s="232"/>
      <c r="L485" s="233"/>
    </row>
    <row r="486">
      <c r="E486" s="232"/>
      <c r="K486" s="232"/>
      <c r="L486" s="233"/>
    </row>
    <row r="487">
      <c r="E487" s="232"/>
      <c r="K487" s="232"/>
      <c r="L487" s="233"/>
    </row>
    <row r="488">
      <c r="E488" s="232"/>
      <c r="K488" s="232"/>
      <c r="L488" s="233"/>
    </row>
    <row r="489">
      <c r="E489" s="232"/>
      <c r="K489" s="232"/>
      <c r="L489" s="233"/>
    </row>
    <row r="490">
      <c r="E490" s="232"/>
      <c r="K490" s="232"/>
      <c r="L490" s="233"/>
    </row>
    <row r="491">
      <c r="E491" s="232"/>
      <c r="K491" s="232"/>
      <c r="L491" s="233"/>
    </row>
    <row r="492">
      <c r="E492" s="232"/>
      <c r="K492" s="232"/>
      <c r="L492" s="233"/>
    </row>
    <row r="493">
      <c r="E493" s="232"/>
      <c r="K493" s="232"/>
      <c r="L493" s="233"/>
    </row>
    <row r="494">
      <c r="E494" s="232"/>
      <c r="K494" s="232"/>
      <c r="L494" s="233"/>
    </row>
    <row r="495">
      <c r="E495" s="232"/>
      <c r="K495" s="232"/>
      <c r="L495" s="233"/>
    </row>
    <row r="496">
      <c r="E496" s="232"/>
      <c r="K496" s="232"/>
      <c r="L496" s="233"/>
    </row>
    <row r="497">
      <c r="E497" s="232"/>
      <c r="K497" s="232"/>
      <c r="L497" s="233"/>
    </row>
    <row r="498">
      <c r="E498" s="232"/>
      <c r="K498" s="232"/>
      <c r="L498" s="233"/>
    </row>
    <row r="499">
      <c r="E499" s="232"/>
      <c r="K499" s="232"/>
      <c r="L499" s="233"/>
    </row>
    <row r="500">
      <c r="E500" s="232"/>
      <c r="K500" s="232"/>
      <c r="L500" s="233"/>
    </row>
    <row r="501">
      <c r="E501" s="232"/>
      <c r="K501" s="232"/>
      <c r="L501" s="233"/>
    </row>
    <row r="502">
      <c r="E502" s="232"/>
      <c r="K502" s="232"/>
      <c r="L502" s="233"/>
    </row>
    <row r="503">
      <c r="E503" s="232"/>
      <c r="K503" s="232"/>
      <c r="L503" s="233"/>
    </row>
    <row r="504">
      <c r="E504" s="232"/>
      <c r="K504" s="232"/>
      <c r="L504" s="233"/>
    </row>
    <row r="505">
      <c r="E505" s="232"/>
      <c r="K505" s="232"/>
      <c r="L505" s="233"/>
    </row>
    <row r="506">
      <c r="E506" s="232"/>
      <c r="K506" s="232"/>
      <c r="L506" s="233"/>
    </row>
    <row r="507">
      <c r="E507" s="232"/>
      <c r="K507" s="232"/>
      <c r="L507" s="233"/>
    </row>
    <row r="508">
      <c r="E508" s="232"/>
      <c r="K508" s="232"/>
      <c r="L508" s="233"/>
    </row>
    <row r="509">
      <c r="E509" s="232"/>
      <c r="K509" s="232"/>
      <c r="L509" s="233"/>
    </row>
    <row r="510">
      <c r="E510" s="232"/>
      <c r="K510" s="232"/>
      <c r="L510" s="233"/>
    </row>
    <row r="511">
      <c r="E511" s="232"/>
      <c r="K511" s="232"/>
      <c r="L511" s="233"/>
    </row>
    <row r="512">
      <c r="E512" s="232"/>
      <c r="K512" s="232"/>
      <c r="L512" s="233"/>
    </row>
    <row r="513">
      <c r="E513" s="232"/>
      <c r="K513" s="232"/>
      <c r="L513" s="233"/>
    </row>
    <row r="514">
      <c r="E514" s="232"/>
      <c r="K514" s="232"/>
      <c r="L514" s="233"/>
    </row>
    <row r="515">
      <c r="E515" s="232"/>
      <c r="K515" s="232"/>
      <c r="L515" s="233"/>
    </row>
    <row r="516">
      <c r="E516" s="232"/>
      <c r="K516" s="232"/>
      <c r="L516" s="233"/>
    </row>
    <row r="517">
      <c r="E517" s="232"/>
      <c r="K517" s="232"/>
      <c r="L517" s="233"/>
    </row>
    <row r="518">
      <c r="E518" s="232"/>
      <c r="K518" s="232"/>
      <c r="L518" s="233"/>
    </row>
    <row r="519">
      <c r="E519" s="232"/>
      <c r="K519" s="232"/>
      <c r="L519" s="233"/>
    </row>
    <row r="520">
      <c r="E520" s="232"/>
      <c r="K520" s="232"/>
      <c r="L520" s="233"/>
    </row>
    <row r="521">
      <c r="E521" s="232"/>
      <c r="K521" s="232"/>
      <c r="L521" s="233"/>
    </row>
    <row r="522">
      <c r="E522" s="232"/>
      <c r="K522" s="232"/>
      <c r="L522" s="233"/>
    </row>
    <row r="523">
      <c r="E523" s="232"/>
      <c r="K523" s="232"/>
      <c r="L523" s="233"/>
    </row>
    <row r="524">
      <c r="E524" s="232"/>
      <c r="K524" s="232"/>
      <c r="L524" s="233"/>
    </row>
    <row r="525">
      <c r="E525" s="232"/>
      <c r="K525" s="232"/>
      <c r="L525" s="233"/>
    </row>
    <row r="526">
      <c r="E526" s="232"/>
      <c r="K526" s="232"/>
      <c r="L526" s="233"/>
    </row>
    <row r="527">
      <c r="E527" s="232"/>
      <c r="K527" s="232"/>
      <c r="L527" s="233"/>
    </row>
    <row r="528">
      <c r="E528" s="232"/>
      <c r="K528" s="232"/>
      <c r="L528" s="233"/>
    </row>
    <row r="529">
      <c r="E529" s="232"/>
      <c r="K529" s="232"/>
      <c r="L529" s="233"/>
    </row>
    <row r="530">
      <c r="E530" s="232"/>
      <c r="K530" s="232"/>
      <c r="L530" s="233"/>
    </row>
    <row r="531">
      <c r="E531" s="232"/>
      <c r="K531" s="232"/>
      <c r="L531" s="233"/>
    </row>
    <row r="532">
      <c r="E532" s="232"/>
      <c r="K532" s="232"/>
      <c r="L532" s="233"/>
    </row>
    <row r="533">
      <c r="E533" s="232"/>
      <c r="K533" s="232"/>
      <c r="L533" s="233"/>
    </row>
    <row r="534">
      <c r="E534" s="232"/>
      <c r="K534" s="232"/>
      <c r="L534" s="233"/>
    </row>
    <row r="535">
      <c r="E535" s="232"/>
      <c r="K535" s="232"/>
      <c r="L535" s="233"/>
    </row>
    <row r="536">
      <c r="E536" s="232"/>
      <c r="K536" s="232"/>
      <c r="L536" s="233"/>
    </row>
    <row r="537">
      <c r="E537" s="232"/>
      <c r="K537" s="232"/>
      <c r="L537" s="233"/>
    </row>
    <row r="538">
      <c r="E538" s="232"/>
      <c r="K538" s="232"/>
      <c r="L538" s="233"/>
    </row>
    <row r="539">
      <c r="E539" s="232"/>
      <c r="K539" s="232"/>
      <c r="L539" s="233"/>
    </row>
    <row r="540">
      <c r="E540" s="232"/>
      <c r="K540" s="232"/>
      <c r="L540" s="233"/>
    </row>
    <row r="541">
      <c r="E541" s="232"/>
      <c r="K541" s="232"/>
      <c r="L541" s="233"/>
    </row>
    <row r="542">
      <c r="E542" s="232"/>
      <c r="K542" s="232"/>
      <c r="L542" s="233"/>
    </row>
    <row r="543">
      <c r="E543" s="232"/>
      <c r="K543" s="232"/>
      <c r="L543" s="233"/>
    </row>
    <row r="544">
      <c r="E544" s="232"/>
      <c r="K544" s="232"/>
      <c r="L544" s="233"/>
    </row>
    <row r="545">
      <c r="E545" s="232"/>
      <c r="K545" s="232"/>
      <c r="L545" s="233"/>
    </row>
    <row r="546">
      <c r="E546" s="232"/>
      <c r="K546" s="232"/>
      <c r="L546" s="233"/>
    </row>
    <row r="547">
      <c r="E547" s="232"/>
      <c r="K547" s="232"/>
      <c r="L547" s="233"/>
    </row>
    <row r="548">
      <c r="E548" s="232"/>
      <c r="K548" s="232"/>
      <c r="L548" s="233"/>
    </row>
    <row r="549">
      <c r="E549" s="232"/>
      <c r="K549" s="232"/>
      <c r="L549" s="233"/>
    </row>
    <row r="550">
      <c r="E550" s="232"/>
      <c r="K550" s="232"/>
      <c r="L550" s="233"/>
    </row>
    <row r="551">
      <c r="E551" s="232"/>
      <c r="K551" s="232"/>
      <c r="L551" s="233"/>
    </row>
    <row r="552">
      <c r="E552" s="232"/>
      <c r="K552" s="232"/>
      <c r="L552" s="233"/>
    </row>
    <row r="553">
      <c r="E553" s="232"/>
      <c r="K553" s="232"/>
      <c r="L553" s="233"/>
    </row>
    <row r="554">
      <c r="E554" s="232"/>
      <c r="K554" s="232"/>
      <c r="L554" s="233"/>
    </row>
    <row r="555">
      <c r="E555" s="232"/>
      <c r="K555" s="232"/>
      <c r="L555" s="233"/>
    </row>
    <row r="556">
      <c r="E556" s="232"/>
      <c r="K556" s="232"/>
      <c r="L556" s="233"/>
    </row>
    <row r="557">
      <c r="E557" s="232"/>
      <c r="K557" s="232"/>
      <c r="L557" s="233"/>
    </row>
    <row r="558">
      <c r="E558" s="232"/>
      <c r="K558" s="232"/>
      <c r="L558" s="233"/>
    </row>
    <row r="559">
      <c r="E559" s="232"/>
      <c r="K559" s="232"/>
      <c r="L559" s="233"/>
    </row>
    <row r="560">
      <c r="E560" s="232"/>
      <c r="K560" s="232"/>
      <c r="L560" s="233"/>
    </row>
    <row r="561">
      <c r="E561" s="232"/>
      <c r="K561" s="232"/>
      <c r="L561" s="233"/>
    </row>
    <row r="562">
      <c r="E562" s="232"/>
      <c r="K562" s="232"/>
      <c r="L562" s="233"/>
    </row>
    <row r="563">
      <c r="E563" s="232"/>
      <c r="K563" s="232"/>
      <c r="L563" s="233"/>
    </row>
    <row r="564">
      <c r="E564" s="232"/>
      <c r="K564" s="232"/>
      <c r="L564" s="233"/>
    </row>
    <row r="565">
      <c r="E565" s="232"/>
      <c r="K565" s="232"/>
      <c r="L565" s="233"/>
    </row>
    <row r="566">
      <c r="E566" s="232"/>
      <c r="K566" s="232"/>
      <c r="L566" s="233"/>
    </row>
    <row r="567">
      <c r="E567" s="232"/>
      <c r="K567" s="232"/>
      <c r="L567" s="233"/>
    </row>
    <row r="568">
      <c r="E568" s="232"/>
      <c r="K568" s="232"/>
      <c r="L568" s="233"/>
    </row>
    <row r="569">
      <c r="E569" s="232"/>
      <c r="K569" s="232"/>
      <c r="L569" s="233"/>
    </row>
    <row r="570">
      <c r="E570" s="232"/>
      <c r="K570" s="232"/>
      <c r="L570" s="233"/>
    </row>
    <row r="571">
      <c r="E571" s="232"/>
      <c r="K571" s="232"/>
      <c r="L571" s="233"/>
    </row>
    <row r="572">
      <c r="E572" s="232"/>
      <c r="K572" s="232"/>
      <c r="L572" s="233"/>
    </row>
    <row r="573">
      <c r="E573" s="232"/>
      <c r="K573" s="232"/>
      <c r="L573" s="233"/>
    </row>
    <row r="574">
      <c r="E574" s="232"/>
      <c r="K574" s="232"/>
      <c r="L574" s="233"/>
    </row>
    <row r="575">
      <c r="E575" s="232"/>
      <c r="K575" s="232"/>
      <c r="L575" s="233"/>
    </row>
    <row r="576">
      <c r="E576" s="232"/>
      <c r="K576" s="232"/>
      <c r="L576" s="233"/>
    </row>
    <row r="577">
      <c r="E577" s="232"/>
      <c r="K577" s="232"/>
      <c r="L577" s="233"/>
    </row>
    <row r="578">
      <c r="E578" s="232"/>
      <c r="K578" s="232"/>
      <c r="L578" s="233"/>
    </row>
    <row r="579">
      <c r="E579" s="232"/>
      <c r="K579" s="232"/>
      <c r="L579" s="233"/>
    </row>
    <row r="580">
      <c r="E580" s="232"/>
      <c r="K580" s="232"/>
      <c r="L580" s="233"/>
    </row>
    <row r="581">
      <c r="E581" s="232"/>
      <c r="K581" s="232"/>
      <c r="L581" s="233"/>
    </row>
    <row r="582">
      <c r="E582" s="232"/>
      <c r="K582" s="232"/>
      <c r="L582" s="233"/>
    </row>
    <row r="583">
      <c r="E583" s="232"/>
      <c r="K583" s="232"/>
      <c r="L583" s="233"/>
    </row>
    <row r="584">
      <c r="E584" s="232"/>
      <c r="K584" s="232"/>
      <c r="L584" s="233"/>
    </row>
    <row r="585">
      <c r="E585" s="232"/>
      <c r="K585" s="232"/>
      <c r="L585" s="233"/>
    </row>
    <row r="586">
      <c r="E586" s="232"/>
      <c r="K586" s="232"/>
      <c r="L586" s="233"/>
    </row>
    <row r="587">
      <c r="E587" s="232"/>
      <c r="K587" s="232"/>
      <c r="L587" s="233"/>
    </row>
    <row r="588">
      <c r="E588" s="232"/>
      <c r="K588" s="232"/>
      <c r="L588" s="233"/>
    </row>
    <row r="589">
      <c r="E589" s="232"/>
      <c r="K589" s="232"/>
      <c r="L589" s="233"/>
    </row>
    <row r="590">
      <c r="E590" s="232"/>
      <c r="K590" s="232"/>
      <c r="L590" s="233"/>
    </row>
    <row r="591">
      <c r="E591" s="232"/>
      <c r="K591" s="232"/>
      <c r="L591" s="233"/>
    </row>
    <row r="592">
      <c r="E592" s="232"/>
      <c r="K592" s="232"/>
      <c r="L592" s="233"/>
    </row>
    <row r="593">
      <c r="E593" s="232"/>
      <c r="K593" s="232"/>
      <c r="L593" s="233"/>
    </row>
    <row r="594">
      <c r="E594" s="232"/>
      <c r="K594" s="232"/>
      <c r="L594" s="233"/>
    </row>
    <row r="595">
      <c r="E595" s="232"/>
      <c r="K595" s="232"/>
      <c r="L595" s="233"/>
    </row>
    <row r="596">
      <c r="E596" s="232"/>
      <c r="K596" s="232"/>
      <c r="L596" s="233"/>
    </row>
    <row r="597">
      <c r="E597" s="232"/>
      <c r="K597" s="232"/>
      <c r="L597" s="233"/>
    </row>
    <row r="598">
      <c r="E598" s="232"/>
      <c r="K598" s="232"/>
      <c r="L598" s="233"/>
    </row>
    <row r="599">
      <c r="E599" s="232"/>
      <c r="K599" s="232"/>
      <c r="L599" s="233"/>
    </row>
    <row r="600">
      <c r="E600" s="232"/>
      <c r="K600" s="232"/>
      <c r="L600" s="233"/>
    </row>
    <row r="601">
      <c r="E601" s="232"/>
      <c r="K601" s="232"/>
      <c r="L601" s="233"/>
    </row>
    <row r="602">
      <c r="E602" s="232"/>
      <c r="K602" s="232"/>
      <c r="L602" s="233"/>
    </row>
    <row r="603">
      <c r="E603" s="232"/>
      <c r="K603" s="232"/>
      <c r="L603" s="233"/>
    </row>
    <row r="604">
      <c r="E604" s="232"/>
      <c r="K604" s="232"/>
      <c r="L604" s="233"/>
    </row>
    <row r="605">
      <c r="E605" s="232"/>
      <c r="K605" s="232"/>
      <c r="L605" s="233"/>
    </row>
    <row r="606">
      <c r="E606" s="232"/>
      <c r="K606" s="232"/>
      <c r="L606" s="233"/>
    </row>
    <row r="607">
      <c r="E607" s="232"/>
      <c r="K607" s="232"/>
      <c r="L607" s="233"/>
    </row>
    <row r="608">
      <c r="E608" s="232"/>
      <c r="K608" s="232"/>
      <c r="L608" s="233"/>
    </row>
    <row r="609">
      <c r="E609" s="232"/>
      <c r="K609" s="232"/>
      <c r="L609" s="233"/>
    </row>
    <row r="610">
      <c r="E610" s="232"/>
      <c r="K610" s="232"/>
      <c r="L610" s="233"/>
    </row>
    <row r="611">
      <c r="E611" s="232"/>
      <c r="K611" s="232"/>
      <c r="L611" s="233"/>
    </row>
    <row r="612">
      <c r="E612" s="232"/>
      <c r="K612" s="232"/>
      <c r="L612" s="233"/>
    </row>
    <row r="613">
      <c r="E613" s="232"/>
      <c r="K613" s="232"/>
      <c r="L613" s="233"/>
    </row>
    <row r="614">
      <c r="E614" s="232"/>
      <c r="K614" s="232"/>
      <c r="L614" s="233"/>
    </row>
    <row r="615">
      <c r="E615" s="232"/>
      <c r="K615" s="232"/>
      <c r="L615" s="233"/>
    </row>
    <row r="616">
      <c r="E616" s="232"/>
      <c r="K616" s="232"/>
      <c r="L616" s="233"/>
    </row>
    <row r="617">
      <c r="E617" s="232"/>
      <c r="K617" s="232"/>
      <c r="L617" s="233"/>
    </row>
    <row r="618">
      <c r="E618" s="232"/>
      <c r="K618" s="232"/>
      <c r="L618" s="233"/>
    </row>
    <row r="619">
      <c r="E619" s="232"/>
      <c r="K619" s="232"/>
      <c r="L619" s="233"/>
    </row>
    <row r="620">
      <c r="E620" s="232"/>
      <c r="K620" s="232"/>
      <c r="L620" s="233"/>
    </row>
    <row r="621">
      <c r="E621" s="232"/>
      <c r="K621" s="232"/>
      <c r="L621" s="233"/>
    </row>
    <row r="622">
      <c r="E622" s="232"/>
      <c r="K622" s="232"/>
      <c r="L622" s="233"/>
    </row>
    <row r="623">
      <c r="E623" s="232"/>
      <c r="K623" s="232"/>
      <c r="L623" s="233"/>
    </row>
    <row r="624">
      <c r="E624" s="232"/>
      <c r="K624" s="232"/>
      <c r="L624" s="233"/>
    </row>
    <row r="625">
      <c r="E625" s="232"/>
      <c r="K625" s="232"/>
      <c r="L625" s="233"/>
    </row>
    <row r="626">
      <c r="E626" s="232"/>
      <c r="K626" s="232"/>
      <c r="L626" s="233"/>
    </row>
    <row r="627">
      <c r="E627" s="232"/>
      <c r="K627" s="232"/>
      <c r="L627" s="233"/>
    </row>
    <row r="628">
      <c r="E628" s="232"/>
      <c r="K628" s="232"/>
      <c r="L628" s="233"/>
    </row>
    <row r="629">
      <c r="E629" s="232"/>
      <c r="K629" s="232"/>
      <c r="L629" s="233"/>
    </row>
    <row r="630">
      <c r="E630" s="232"/>
      <c r="K630" s="232"/>
      <c r="L630" s="233"/>
    </row>
    <row r="631">
      <c r="E631" s="232"/>
      <c r="K631" s="232"/>
      <c r="L631" s="233"/>
    </row>
    <row r="632">
      <c r="E632" s="232"/>
      <c r="K632" s="232"/>
      <c r="L632" s="233"/>
    </row>
    <row r="633">
      <c r="E633" s="232"/>
      <c r="K633" s="232"/>
      <c r="L633" s="233"/>
    </row>
    <row r="634">
      <c r="E634" s="232"/>
      <c r="K634" s="232"/>
      <c r="L634" s="233"/>
    </row>
    <row r="635">
      <c r="E635" s="232"/>
      <c r="K635" s="232"/>
      <c r="L635" s="233"/>
    </row>
    <row r="636">
      <c r="E636" s="232"/>
      <c r="K636" s="232"/>
      <c r="L636" s="233"/>
    </row>
    <row r="637">
      <c r="E637" s="232"/>
      <c r="K637" s="232"/>
      <c r="L637" s="233"/>
    </row>
    <row r="638">
      <c r="E638" s="232"/>
      <c r="K638" s="232"/>
      <c r="L638" s="233"/>
    </row>
    <row r="639">
      <c r="E639" s="232"/>
      <c r="K639" s="232"/>
      <c r="L639" s="233"/>
    </row>
    <row r="640">
      <c r="E640" s="232"/>
      <c r="K640" s="232"/>
      <c r="L640" s="233"/>
    </row>
    <row r="641">
      <c r="E641" s="232"/>
      <c r="K641" s="232"/>
      <c r="L641" s="233"/>
    </row>
    <row r="642">
      <c r="E642" s="232"/>
      <c r="K642" s="232"/>
      <c r="L642" s="233"/>
    </row>
    <row r="643">
      <c r="E643" s="232"/>
      <c r="K643" s="232"/>
      <c r="L643" s="233"/>
    </row>
    <row r="644">
      <c r="E644" s="232"/>
      <c r="K644" s="232"/>
      <c r="L644" s="233"/>
    </row>
    <row r="645">
      <c r="E645" s="232"/>
      <c r="K645" s="232"/>
      <c r="L645" s="233"/>
    </row>
    <row r="646">
      <c r="E646" s="232"/>
      <c r="K646" s="232"/>
      <c r="L646" s="233"/>
    </row>
    <row r="647">
      <c r="E647" s="232"/>
      <c r="K647" s="232"/>
      <c r="L647" s="233"/>
    </row>
    <row r="648">
      <c r="E648" s="232"/>
      <c r="K648" s="232"/>
      <c r="L648" s="233"/>
    </row>
    <row r="649">
      <c r="E649" s="232"/>
      <c r="K649" s="232"/>
      <c r="L649" s="233"/>
    </row>
    <row r="650">
      <c r="E650" s="232"/>
      <c r="K650" s="232"/>
      <c r="L650" s="233"/>
    </row>
    <row r="651">
      <c r="E651" s="232"/>
      <c r="K651" s="232"/>
      <c r="L651" s="233"/>
    </row>
    <row r="652">
      <c r="E652" s="232"/>
      <c r="K652" s="232"/>
      <c r="L652" s="233"/>
    </row>
    <row r="653">
      <c r="E653" s="232"/>
      <c r="K653" s="232"/>
      <c r="L653" s="233"/>
    </row>
    <row r="654">
      <c r="E654" s="232"/>
      <c r="K654" s="232"/>
      <c r="L654" s="233"/>
    </row>
    <row r="655">
      <c r="E655" s="232"/>
      <c r="K655" s="232"/>
      <c r="L655" s="233"/>
    </row>
    <row r="656">
      <c r="E656" s="232"/>
      <c r="K656" s="232"/>
      <c r="L656" s="233"/>
    </row>
    <row r="657">
      <c r="E657" s="232"/>
      <c r="K657" s="232"/>
      <c r="L657" s="233"/>
    </row>
    <row r="658">
      <c r="E658" s="232"/>
      <c r="K658" s="232"/>
      <c r="L658" s="233"/>
    </row>
    <row r="659">
      <c r="E659" s="232"/>
      <c r="K659" s="232"/>
      <c r="L659" s="233"/>
    </row>
    <row r="660">
      <c r="E660" s="232"/>
      <c r="K660" s="232"/>
      <c r="L660" s="233"/>
    </row>
    <row r="661">
      <c r="E661" s="232"/>
      <c r="K661" s="232"/>
      <c r="L661" s="233"/>
    </row>
    <row r="662">
      <c r="E662" s="232"/>
      <c r="K662" s="232"/>
      <c r="L662" s="233"/>
    </row>
    <row r="663">
      <c r="E663" s="232"/>
      <c r="K663" s="232"/>
      <c r="L663" s="233"/>
    </row>
    <row r="664">
      <c r="E664" s="232"/>
      <c r="K664" s="232"/>
      <c r="L664" s="233"/>
    </row>
    <row r="665">
      <c r="E665" s="232"/>
      <c r="K665" s="232"/>
      <c r="L665" s="233"/>
    </row>
    <row r="666">
      <c r="E666" s="232"/>
      <c r="K666" s="232"/>
      <c r="L666" s="233"/>
    </row>
    <row r="667">
      <c r="E667" s="232"/>
      <c r="K667" s="232"/>
      <c r="L667" s="233"/>
    </row>
    <row r="668">
      <c r="E668" s="232"/>
      <c r="K668" s="232"/>
      <c r="L668" s="233"/>
    </row>
    <row r="669">
      <c r="E669" s="232"/>
      <c r="K669" s="232"/>
      <c r="L669" s="233"/>
    </row>
    <row r="670">
      <c r="E670" s="232"/>
      <c r="K670" s="232"/>
      <c r="L670" s="233"/>
    </row>
    <row r="671">
      <c r="E671" s="232"/>
      <c r="K671" s="232"/>
      <c r="L671" s="233"/>
    </row>
    <row r="672">
      <c r="E672" s="232"/>
      <c r="K672" s="232"/>
      <c r="L672" s="233"/>
    </row>
    <row r="673">
      <c r="E673" s="232"/>
      <c r="K673" s="232"/>
      <c r="L673" s="233"/>
    </row>
    <row r="674">
      <c r="E674" s="232"/>
      <c r="K674" s="232"/>
      <c r="L674" s="233"/>
    </row>
    <row r="675">
      <c r="E675" s="232"/>
      <c r="K675" s="232"/>
      <c r="L675" s="233"/>
    </row>
    <row r="676">
      <c r="E676" s="232"/>
      <c r="K676" s="232"/>
      <c r="L676" s="233"/>
    </row>
    <row r="677">
      <c r="E677" s="232"/>
      <c r="K677" s="232"/>
      <c r="L677" s="233"/>
    </row>
    <row r="678">
      <c r="E678" s="232"/>
      <c r="K678" s="232"/>
      <c r="L678" s="233"/>
    </row>
    <row r="679">
      <c r="E679" s="232"/>
      <c r="K679" s="232"/>
      <c r="L679" s="233"/>
    </row>
    <row r="680">
      <c r="E680" s="232"/>
      <c r="K680" s="232"/>
      <c r="L680" s="233"/>
    </row>
    <row r="681">
      <c r="E681" s="232"/>
      <c r="K681" s="232"/>
      <c r="L681" s="233"/>
    </row>
    <row r="682">
      <c r="E682" s="232"/>
      <c r="K682" s="232"/>
      <c r="L682" s="233"/>
    </row>
    <row r="683">
      <c r="E683" s="232"/>
      <c r="K683" s="232"/>
      <c r="L683" s="233"/>
    </row>
    <row r="684">
      <c r="E684" s="232"/>
      <c r="K684" s="232"/>
      <c r="L684" s="233"/>
    </row>
    <row r="685">
      <c r="E685" s="232"/>
      <c r="K685" s="232"/>
      <c r="L685" s="233"/>
    </row>
    <row r="686">
      <c r="E686" s="232"/>
      <c r="K686" s="232"/>
      <c r="L686" s="233"/>
    </row>
    <row r="687">
      <c r="E687" s="232"/>
      <c r="K687" s="232"/>
      <c r="L687" s="233"/>
    </row>
    <row r="688">
      <c r="E688" s="232"/>
      <c r="K688" s="232"/>
      <c r="L688" s="233"/>
    </row>
    <row r="689">
      <c r="E689" s="232"/>
      <c r="K689" s="232"/>
      <c r="L689" s="233"/>
    </row>
    <row r="690">
      <c r="E690" s="232"/>
      <c r="K690" s="232"/>
      <c r="L690" s="233"/>
    </row>
    <row r="691">
      <c r="E691" s="232"/>
      <c r="K691" s="232"/>
      <c r="L691" s="233"/>
    </row>
    <row r="692">
      <c r="E692" s="232"/>
      <c r="K692" s="232"/>
      <c r="L692" s="233"/>
    </row>
    <row r="693">
      <c r="E693" s="232"/>
      <c r="K693" s="232"/>
      <c r="L693" s="233"/>
    </row>
    <row r="694">
      <c r="E694" s="232"/>
      <c r="K694" s="232"/>
      <c r="L694" s="233"/>
    </row>
    <row r="695">
      <c r="E695" s="232"/>
      <c r="K695" s="232"/>
      <c r="L695" s="233"/>
    </row>
    <row r="696">
      <c r="E696" s="232"/>
      <c r="K696" s="232"/>
      <c r="L696" s="233"/>
    </row>
    <row r="697">
      <c r="E697" s="232"/>
      <c r="K697" s="232"/>
      <c r="L697" s="233"/>
    </row>
    <row r="698">
      <c r="E698" s="232"/>
      <c r="K698" s="232"/>
      <c r="L698" s="233"/>
    </row>
    <row r="699">
      <c r="E699" s="232"/>
      <c r="K699" s="232"/>
      <c r="L699" s="233"/>
    </row>
    <row r="700">
      <c r="E700" s="232"/>
      <c r="K700" s="232"/>
      <c r="L700" s="233"/>
    </row>
    <row r="701">
      <c r="E701" s="232"/>
      <c r="K701" s="232"/>
      <c r="L701" s="233"/>
    </row>
    <row r="702">
      <c r="E702" s="232"/>
      <c r="K702" s="232"/>
      <c r="L702" s="233"/>
    </row>
    <row r="703">
      <c r="E703" s="232"/>
      <c r="K703" s="232"/>
      <c r="L703" s="233"/>
    </row>
    <row r="704">
      <c r="E704" s="232"/>
      <c r="K704" s="232"/>
      <c r="L704" s="233"/>
    </row>
    <row r="705">
      <c r="E705" s="232"/>
      <c r="K705" s="232"/>
      <c r="L705" s="233"/>
    </row>
    <row r="706">
      <c r="E706" s="232"/>
      <c r="K706" s="232"/>
      <c r="L706" s="233"/>
    </row>
    <row r="707">
      <c r="E707" s="232"/>
      <c r="K707" s="232"/>
      <c r="L707" s="233"/>
    </row>
    <row r="708">
      <c r="E708" s="232"/>
      <c r="K708" s="232"/>
      <c r="L708" s="233"/>
    </row>
    <row r="709">
      <c r="E709" s="232"/>
      <c r="K709" s="232"/>
      <c r="L709" s="233"/>
    </row>
    <row r="710">
      <c r="E710" s="232"/>
      <c r="K710" s="232"/>
      <c r="L710" s="233"/>
    </row>
    <row r="711">
      <c r="E711" s="232"/>
      <c r="K711" s="232"/>
      <c r="L711" s="233"/>
    </row>
    <row r="712">
      <c r="E712" s="232"/>
      <c r="K712" s="232"/>
      <c r="L712" s="233"/>
    </row>
    <row r="713">
      <c r="E713" s="232"/>
      <c r="K713" s="232"/>
      <c r="L713" s="233"/>
    </row>
    <row r="714">
      <c r="E714" s="232"/>
      <c r="K714" s="232"/>
      <c r="L714" s="233"/>
    </row>
    <row r="715">
      <c r="E715" s="232"/>
      <c r="K715" s="232"/>
      <c r="L715" s="233"/>
    </row>
    <row r="716">
      <c r="E716" s="232"/>
      <c r="K716" s="232"/>
      <c r="L716" s="233"/>
    </row>
    <row r="717">
      <c r="E717" s="232"/>
      <c r="K717" s="232"/>
      <c r="L717" s="233"/>
    </row>
    <row r="718">
      <c r="E718" s="232"/>
      <c r="K718" s="232"/>
      <c r="L718" s="233"/>
    </row>
    <row r="719">
      <c r="E719" s="232"/>
      <c r="K719" s="232"/>
      <c r="L719" s="233"/>
    </row>
    <row r="720">
      <c r="E720" s="232"/>
      <c r="K720" s="232"/>
      <c r="L720" s="233"/>
    </row>
    <row r="721">
      <c r="E721" s="232"/>
      <c r="K721" s="232"/>
      <c r="L721" s="233"/>
    </row>
    <row r="722">
      <c r="E722" s="232"/>
      <c r="K722" s="232"/>
      <c r="L722" s="233"/>
    </row>
    <row r="723">
      <c r="E723" s="232"/>
      <c r="K723" s="232"/>
      <c r="L723" s="233"/>
    </row>
    <row r="724">
      <c r="E724" s="232"/>
      <c r="K724" s="232"/>
      <c r="L724" s="233"/>
    </row>
    <row r="725">
      <c r="E725" s="232"/>
      <c r="K725" s="232"/>
      <c r="L725" s="233"/>
    </row>
    <row r="726">
      <c r="E726" s="232"/>
      <c r="K726" s="232"/>
      <c r="L726" s="233"/>
    </row>
    <row r="727">
      <c r="E727" s="232"/>
      <c r="K727" s="232"/>
      <c r="L727" s="233"/>
    </row>
    <row r="728">
      <c r="E728" s="232"/>
      <c r="K728" s="232"/>
      <c r="L728" s="233"/>
    </row>
    <row r="729">
      <c r="E729" s="232"/>
      <c r="K729" s="232"/>
      <c r="L729" s="233"/>
    </row>
    <row r="730">
      <c r="E730" s="232"/>
      <c r="K730" s="232"/>
      <c r="L730" s="233"/>
    </row>
    <row r="731">
      <c r="E731" s="232"/>
      <c r="K731" s="232"/>
      <c r="L731" s="233"/>
    </row>
    <row r="732">
      <c r="E732" s="232"/>
      <c r="K732" s="232"/>
      <c r="L732" s="233"/>
    </row>
    <row r="733">
      <c r="E733" s="232"/>
      <c r="K733" s="232"/>
      <c r="L733" s="233"/>
    </row>
    <row r="734">
      <c r="E734" s="232"/>
      <c r="K734" s="232"/>
      <c r="L734" s="233"/>
    </row>
    <row r="735">
      <c r="E735" s="232"/>
      <c r="K735" s="232"/>
      <c r="L735" s="233"/>
    </row>
    <row r="736">
      <c r="E736" s="232"/>
      <c r="K736" s="232"/>
      <c r="L736" s="233"/>
    </row>
    <row r="737">
      <c r="E737" s="232"/>
      <c r="K737" s="232"/>
      <c r="L737" s="233"/>
    </row>
    <row r="738">
      <c r="E738" s="232"/>
      <c r="K738" s="232"/>
      <c r="L738" s="233"/>
    </row>
    <row r="739">
      <c r="E739" s="232"/>
      <c r="K739" s="232"/>
      <c r="L739" s="233"/>
    </row>
    <row r="740">
      <c r="E740" s="232"/>
      <c r="K740" s="232"/>
      <c r="L740" s="233"/>
    </row>
    <row r="741">
      <c r="E741" s="232"/>
      <c r="K741" s="232"/>
      <c r="L741" s="233"/>
    </row>
    <row r="742">
      <c r="E742" s="232"/>
      <c r="K742" s="232"/>
      <c r="L742" s="233"/>
    </row>
    <row r="743">
      <c r="E743" s="232"/>
      <c r="K743" s="232"/>
      <c r="L743" s="233"/>
    </row>
    <row r="744">
      <c r="E744" s="232"/>
      <c r="K744" s="232"/>
      <c r="L744" s="233"/>
    </row>
    <row r="745">
      <c r="E745" s="232"/>
      <c r="K745" s="232"/>
      <c r="L745" s="233"/>
    </row>
    <row r="746">
      <c r="E746" s="232"/>
      <c r="K746" s="232"/>
      <c r="L746" s="233"/>
    </row>
    <row r="747">
      <c r="E747" s="232"/>
      <c r="K747" s="232"/>
      <c r="L747" s="233"/>
    </row>
    <row r="748">
      <c r="E748" s="232"/>
      <c r="K748" s="232"/>
      <c r="L748" s="233"/>
    </row>
    <row r="749">
      <c r="E749" s="232"/>
      <c r="K749" s="232"/>
      <c r="L749" s="233"/>
    </row>
    <row r="750">
      <c r="E750" s="232"/>
      <c r="K750" s="232"/>
      <c r="L750" s="233"/>
    </row>
    <row r="751">
      <c r="E751" s="232"/>
      <c r="K751" s="232"/>
      <c r="L751" s="233"/>
    </row>
    <row r="752">
      <c r="E752" s="232"/>
      <c r="K752" s="232"/>
      <c r="L752" s="233"/>
    </row>
    <row r="753">
      <c r="E753" s="232"/>
      <c r="K753" s="232"/>
      <c r="L753" s="233"/>
    </row>
    <row r="754">
      <c r="E754" s="232"/>
      <c r="K754" s="232"/>
      <c r="L754" s="233"/>
    </row>
    <row r="755">
      <c r="E755" s="232"/>
      <c r="K755" s="232"/>
      <c r="L755" s="233"/>
    </row>
    <row r="756">
      <c r="E756" s="232"/>
      <c r="K756" s="232"/>
      <c r="L756" s="233"/>
    </row>
    <row r="757">
      <c r="E757" s="232"/>
      <c r="K757" s="232"/>
      <c r="L757" s="233"/>
    </row>
    <row r="758">
      <c r="E758" s="232"/>
      <c r="K758" s="232"/>
      <c r="L758" s="233"/>
    </row>
    <row r="759">
      <c r="E759" s="232"/>
      <c r="K759" s="232"/>
      <c r="L759" s="233"/>
    </row>
    <row r="760">
      <c r="E760" s="232"/>
      <c r="K760" s="232"/>
      <c r="L760" s="233"/>
    </row>
    <row r="761">
      <c r="E761" s="232"/>
      <c r="K761" s="232"/>
      <c r="L761" s="233"/>
    </row>
    <row r="762">
      <c r="E762" s="232"/>
      <c r="K762" s="232"/>
      <c r="L762" s="233"/>
    </row>
    <row r="763">
      <c r="E763" s="232"/>
      <c r="K763" s="232"/>
      <c r="L763" s="233"/>
    </row>
    <row r="764">
      <c r="E764" s="232"/>
      <c r="K764" s="232"/>
      <c r="L764" s="233"/>
    </row>
    <row r="765">
      <c r="E765" s="232"/>
      <c r="K765" s="232"/>
      <c r="L765" s="233"/>
    </row>
    <row r="766">
      <c r="E766" s="232"/>
      <c r="K766" s="232"/>
      <c r="L766" s="233"/>
    </row>
    <row r="767">
      <c r="E767" s="232"/>
      <c r="K767" s="232"/>
      <c r="L767" s="233"/>
    </row>
    <row r="768">
      <c r="E768" s="232"/>
      <c r="K768" s="232"/>
      <c r="L768" s="233"/>
    </row>
    <row r="769">
      <c r="E769" s="232"/>
      <c r="K769" s="232"/>
      <c r="L769" s="233"/>
    </row>
    <row r="770">
      <c r="E770" s="232"/>
      <c r="K770" s="232"/>
      <c r="L770" s="233"/>
    </row>
    <row r="771">
      <c r="E771" s="232"/>
      <c r="K771" s="232"/>
      <c r="L771" s="233"/>
    </row>
    <row r="772">
      <c r="E772" s="232"/>
      <c r="K772" s="232"/>
      <c r="L772" s="233"/>
    </row>
    <row r="773">
      <c r="E773" s="232"/>
      <c r="K773" s="232"/>
      <c r="L773" s="233"/>
    </row>
    <row r="774">
      <c r="E774" s="232"/>
      <c r="K774" s="232"/>
      <c r="L774" s="233"/>
    </row>
    <row r="775">
      <c r="E775" s="232"/>
      <c r="K775" s="232"/>
      <c r="L775" s="233"/>
    </row>
    <row r="776">
      <c r="E776" s="232"/>
      <c r="K776" s="232"/>
      <c r="L776" s="233"/>
    </row>
    <row r="777">
      <c r="E777" s="232"/>
      <c r="K777" s="232"/>
      <c r="L777" s="233"/>
    </row>
    <row r="778">
      <c r="E778" s="232"/>
      <c r="K778" s="232"/>
      <c r="L778" s="233"/>
    </row>
    <row r="779">
      <c r="E779" s="232"/>
      <c r="K779" s="232"/>
      <c r="L779" s="233"/>
    </row>
    <row r="780">
      <c r="E780" s="232"/>
      <c r="K780" s="232"/>
      <c r="L780" s="233"/>
    </row>
    <row r="781">
      <c r="E781" s="232"/>
      <c r="K781" s="232"/>
      <c r="L781" s="233"/>
    </row>
    <row r="782">
      <c r="E782" s="232"/>
      <c r="K782" s="232"/>
      <c r="L782" s="233"/>
    </row>
    <row r="783">
      <c r="E783" s="232"/>
      <c r="K783" s="232"/>
      <c r="L783" s="233"/>
    </row>
    <row r="784">
      <c r="E784" s="232"/>
      <c r="K784" s="232"/>
      <c r="L784" s="233"/>
    </row>
    <row r="785">
      <c r="E785" s="232"/>
      <c r="K785" s="232"/>
      <c r="L785" s="233"/>
    </row>
    <row r="786">
      <c r="E786" s="232"/>
      <c r="K786" s="232"/>
      <c r="L786" s="233"/>
    </row>
    <row r="787">
      <c r="E787" s="232"/>
      <c r="K787" s="232"/>
      <c r="L787" s="233"/>
    </row>
    <row r="788">
      <c r="E788" s="232"/>
      <c r="K788" s="232"/>
      <c r="L788" s="233"/>
    </row>
    <row r="789">
      <c r="E789" s="232"/>
      <c r="K789" s="232"/>
      <c r="L789" s="233"/>
    </row>
    <row r="790">
      <c r="E790" s="232"/>
      <c r="K790" s="232"/>
      <c r="L790" s="233"/>
    </row>
    <row r="791">
      <c r="E791" s="232"/>
      <c r="K791" s="232"/>
      <c r="L791" s="233"/>
    </row>
    <row r="792">
      <c r="E792" s="232"/>
      <c r="K792" s="232"/>
      <c r="L792" s="233"/>
    </row>
    <row r="793">
      <c r="E793" s="232"/>
      <c r="K793" s="232"/>
      <c r="L793" s="233"/>
    </row>
    <row r="794">
      <c r="E794" s="232"/>
      <c r="K794" s="232"/>
      <c r="L794" s="233"/>
    </row>
    <row r="795">
      <c r="E795" s="232"/>
      <c r="K795" s="232"/>
      <c r="L795" s="233"/>
    </row>
    <row r="796">
      <c r="E796" s="232"/>
      <c r="K796" s="232"/>
      <c r="L796" s="233"/>
    </row>
    <row r="797">
      <c r="E797" s="232"/>
      <c r="K797" s="232"/>
      <c r="L797" s="233"/>
    </row>
    <row r="798">
      <c r="E798" s="232"/>
      <c r="K798" s="232"/>
      <c r="L798" s="233"/>
    </row>
    <row r="799">
      <c r="E799" s="232"/>
      <c r="K799" s="232"/>
      <c r="L799" s="233"/>
    </row>
    <row r="800">
      <c r="E800" s="232"/>
      <c r="K800" s="232"/>
      <c r="L800" s="233"/>
    </row>
    <row r="801">
      <c r="E801" s="232"/>
      <c r="K801" s="232"/>
      <c r="L801" s="233"/>
    </row>
    <row r="802">
      <c r="E802" s="232"/>
      <c r="K802" s="232"/>
      <c r="L802" s="233"/>
    </row>
    <row r="803">
      <c r="E803" s="232"/>
      <c r="K803" s="232"/>
      <c r="L803" s="233"/>
    </row>
    <row r="804">
      <c r="E804" s="232"/>
      <c r="K804" s="232"/>
      <c r="L804" s="233"/>
    </row>
    <row r="805">
      <c r="E805" s="232"/>
      <c r="K805" s="232"/>
      <c r="L805" s="233"/>
    </row>
    <row r="806">
      <c r="E806" s="232"/>
      <c r="K806" s="232"/>
      <c r="L806" s="233"/>
    </row>
    <row r="807">
      <c r="E807" s="232"/>
      <c r="K807" s="232"/>
      <c r="L807" s="233"/>
    </row>
    <row r="808">
      <c r="E808" s="232"/>
      <c r="K808" s="232"/>
      <c r="L808" s="233"/>
    </row>
    <row r="809">
      <c r="E809" s="232"/>
      <c r="K809" s="232"/>
      <c r="L809" s="233"/>
    </row>
    <row r="810">
      <c r="E810" s="232"/>
      <c r="K810" s="232"/>
      <c r="L810" s="233"/>
    </row>
    <row r="811">
      <c r="E811" s="232"/>
      <c r="K811" s="232"/>
      <c r="L811" s="233"/>
    </row>
    <row r="812">
      <c r="E812" s="232"/>
      <c r="K812" s="232"/>
      <c r="L812" s="233"/>
    </row>
    <row r="813">
      <c r="E813" s="232"/>
      <c r="K813" s="232"/>
      <c r="L813" s="233"/>
    </row>
    <row r="814">
      <c r="E814" s="232"/>
      <c r="K814" s="232"/>
      <c r="L814" s="233"/>
    </row>
    <row r="815">
      <c r="E815" s="232"/>
      <c r="K815" s="232"/>
      <c r="L815" s="233"/>
    </row>
    <row r="816">
      <c r="E816" s="232"/>
      <c r="K816" s="232"/>
      <c r="L816" s="233"/>
    </row>
    <row r="817">
      <c r="E817" s="232"/>
      <c r="K817" s="232"/>
      <c r="L817" s="233"/>
    </row>
    <row r="818">
      <c r="E818" s="232"/>
      <c r="K818" s="232"/>
      <c r="L818" s="233"/>
    </row>
    <row r="819">
      <c r="E819" s="232"/>
      <c r="K819" s="232"/>
      <c r="L819" s="233"/>
    </row>
    <row r="820">
      <c r="E820" s="232"/>
      <c r="K820" s="232"/>
      <c r="L820" s="233"/>
    </row>
    <row r="821">
      <c r="E821" s="232"/>
      <c r="K821" s="232"/>
      <c r="L821" s="233"/>
    </row>
    <row r="822">
      <c r="E822" s="232"/>
      <c r="K822" s="232"/>
      <c r="L822" s="233"/>
    </row>
    <row r="823">
      <c r="E823" s="232"/>
      <c r="K823" s="232"/>
      <c r="L823" s="233"/>
    </row>
    <row r="824">
      <c r="E824" s="232"/>
      <c r="K824" s="232"/>
      <c r="L824" s="233"/>
    </row>
    <row r="825">
      <c r="E825" s="232"/>
      <c r="K825" s="232"/>
      <c r="L825" s="233"/>
    </row>
    <row r="826">
      <c r="E826" s="232"/>
      <c r="K826" s="232"/>
      <c r="L826" s="233"/>
    </row>
    <row r="827">
      <c r="E827" s="232"/>
      <c r="K827" s="232"/>
      <c r="L827" s="233"/>
    </row>
    <row r="828">
      <c r="E828" s="232"/>
      <c r="K828" s="232"/>
      <c r="L828" s="233"/>
    </row>
    <row r="829">
      <c r="E829" s="232"/>
      <c r="K829" s="232"/>
      <c r="L829" s="233"/>
    </row>
    <row r="830">
      <c r="E830" s="232"/>
      <c r="K830" s="232"/>
      <c r="L830" s="233"/>
    </row>
    <row r="831">
      <c r="E831" s="232"/>
      <c r="K831" s="232"/>
      <c r="L831" s="233"/>
    </row>
    <row r="832">
      <c r="E832" s="232"/>
      <c r="K832" s="232"/>
      <c r="L832" s="233"/>
    </row>
    <row r="833">
      <c r="E833" s="232"/>
      <c r="K833" s="232"/>
      <c r="L833" s="233"/>
    </row>
    <row r="834">
      <c r="E834" s="232"/>
      <c r="K834" s="232"/>
      <c r="L834" s="233"/>
    </row>
    <row r="835">
      <c r="E835" s="232"/>
      <c r="K835" s="232"/>
      <c r="L835" s="233"/>
    </row>
    <row r="836">
      <c r="E836" s="232"/>
      <c r="K836" s="232"/>
      <c r="L836" s="233"/>
    </row>
    <row r="837">
      <c r="E837" s="232"/>
      <c r="K837" s="232"/>
      <c r="L837" s="233"/>
    </row>
    <row r="838">
      <c r="E838" s="232"/>
      <c r="K838" s="232"/>
      <c r="L838" s="233"/>
    </row>
    <row r="839">
      <c r="E839" s="232"/>
      <c r="K839" s="232"/>
      <c r="L839" s="233"/>
    </row>
    <row r="840">
      <c r="E840" s="232"/>
      <c r="K840" s="232"/>
      <c r="L840" s="233"/>
    </row>
    <row r="841">
      <c r="E841" s="232"/>
      <c r="K841" s="232"/>
      <c r="L841" s="233"/>
    </row>
    <row r="842">
      <c r="E842" s="232"/>
      <c r="K842" s="232"/>
      <c r="L842" s="233"/>
    </row>
    <row r="843">
      <c r="E843" s="232"/>
      <c r="K843" s="232"/>
      <c r="L843" s="233"/>
    </row>
    <row r="844">
      <c r="E844" s="232"/>
      <c r="K844" s="232"/>
      <c r="L844" s="233"/>
    </row>
    <row r="845">
      <c r="E845" s="232"/>
      <c r="K845" s="232"/>
      <c r="L845" s="233"/>
    </row>
    <row r="846">
      <c r="E846" s="232"/>
      <c r="K846" s="232"/>
      <c r="L846" s="233"/>
    </row>
    <row r="847">
      <c r="E847" s="232"/>
      <c r="K847" s="232"/>
      <c r="L847" s="233"/>
    </row>
    <row r="848">
      <c r="E848" s="232"/>
      <c r="K848" s="232"/>
      <c r="L848" s="233"/>
    </row>
    <row r="849">
      <c r="E849" s="232"/>
      <c r="K849" s="232"/>
      <c r="L849" s="233"/>
    </row>
    <row r="850">
      <c r="E850" s="232"/>
      <c r="K850" s="232"/>
      <c r="L850" s="233"/>
    </row>
    <row r="851">
      <c r="E851" s="232"/>
      <c r="K851" s="232"/>
      <c r="L851" s="233"/>
    </row>
    <row r="852">
      <c r="E852" s="232"/>
      <c r="K852" s="232"/>
      <c r="L852" s="233"/>
    </row>
    <row r="853">
      <c r="E853" s="232"/>
      <c r="K853" s="232"/>
      <c r="L853" s="233"/>
    </row>
    <row r="854">
      <c r="E854" s="232"/>
      <c r="K854" s="232"/>
      <c r="L854" s="233"/>
    </row>
    <row r="855">
      <c r="E855" s="232"/>
      <c r="K855" s="232"/>
      <c r="L855" s="233"/>
    </row>
    <row r="856">
      <c r="E856" s="232"/>
      <c r="K856" s="232"/>
      <c r="L856" s="233"/>
    </row>
    <row r="857">
      <c r="E857" s="232"/>
      <c r="K857" s="232"/>
      <c r="L857" s="233"/>
    </row>
    <row r="858">
      <c r="E858" s="232"/>
      <c r="K858" s="232"/>
      <c r="L858" s="233"/>
    </row>
    <row r="859">
      <c r="E859" s="232"/>
      <c r="K859" s="232"/>
      <c r="L859" s="233"/>
    </row>
    <row r="860">
      <c r="E860" s="232"/>
      <c r="K860" s="232"/>
      <c r="L860" s="233"/>
    </row>
    <row r="861">
      <c r="E861" s="232"/>
      <c r="K861" s="232"/>
      <c r="L861" s="233"/>
    </row>
    <row r="862">
      <c r="E862" s="232"/>
      <c r="K862" s="232"/>
      <c r="L862" s="233"/>
    </row>
    <row r="863">
      <c r="E863" s="232"/>
      <c r="K863" s="232"/>
      <c r="L863" s="233"/>
    </row>
    <row r="864">
      <c r="E864" s="232"/>
      <c r="K864" s="232"/>
      <c r="L864" s="233"/>
    </row>
    <row r="865">
      <c r="E865" s="232"/>
      <c r="K865" s="232"/>
      <c r="L865" s="233"/>
    </row>
    <row r="866">
      <c r="E866" s="232"/>
      <c r="K866" s="232"/>
      <c r="L866" s="233"/>
    </row>
    <row r="867">
      <c r="E867" s="232"/>
      <c r="K867" s="232"/>
      <c r="L867" s="233"/>
    </row>
    <row r="868">
      <c r="E868" s="232"/>
      <c r="K868" s="232"/>
      <c r="L868" s="233"/>
    </row>
    <row r="869">
      <c r="E869" s="232"/>
      <c r="K869" s="232"/>
      <c r="L869" s="233"/>
    </row>
    <row r="870">
      <c r="E870" s="232"/>
      <c r="K870" s="232"/>
      <c r="L870" s="233"/>
    </row>
    <row r="871">
      <c r="E871" s="232"/>
      <c r="K871" s="232"/>
      <c r="L871" s="233"/>
    </row>
    <row r="872">
      <c r="E872" s="232"/>
      <c r="K872" s="232"/>
      <c r="L872" s="233"/>
    </row>
    <row r="873">
      <c r="E873" s="232"/>
      <c r="K873" s="232"/>
      <c r="L873" s="233"/>
    </row>
    <row r="874">
      <c r="E874" s="232"/>
      <c r="K874" s="232"/>
      <c r="L874" s="233"/>
    </row>
    <row r="875">
      <c r="E875" s="232"/>
      <c r="K875" s="232"/>
      <c r="L875" s="233"/>
    </row>
    <row r="876">
      <c r="E876" s="232"/>
      <c r="K876" s="232"/>
      <c r="L876" s="233"/>
    </row>
    <row r="877">
      <c r="E877" s="232"/>
      <c r="K877" s="232"/>
      <c r="L877" s="233"/>
    </row>
    <row r="878">
      <c r="E878" s="232"/>
      <c r="K878" s="232"/>
      <c r="L878" s="233"/>
    </row>
    <row r="879">
      <c r="E879" s="232"/>
      <c r="K879" s="232"/>
      <c r="L879" s="233"/>
    </row>
    <row r="880">
      <c r="E880" s="232"/>
      <c r="K880" s="232"/>
      <c r="L880" s="233"/>
    </row>
    <row r="881">
      <c r="E881" s="232"/>
      <c r="K881" s="232"/>
      <c r="L881" s="233"/>
    </row>
    <row r="882">
      <c r="E882" s="232"/>
      <c r="K882" s="232"/>
      <c r="L882" s="233"/>
    </row>
    <row r="883">
      <c r="E883" s="232"/>
      <c r="K883" s="232"/>
      <c r="L883" s="233"/>
    </row>
    <row r="884">
      <c r="E884" s="232"/>
      <c r="K884" s="232"/>
      <c r="L884" s="233"/>
    </row>
    <row r="885">
      <c r="E885" s="232"/>
      <c r="K885" s="232"/>
      <c r="L885" s="233"/>
    </row>
    <row r="886">
      <c r="E886" s="232"/>
      <c r="K886" s="232"/>
      <c r="L886" s="233"/>
    </row>
    <row r="887">
      <c r="E887" s="232"/>
      <c r="K887" s="232"/>
      <c r="L887" s="233"/>
    </row>
    <row r="888">
      <c r="E888" s="232"/>
      <c r="K888" s="232"/>
      <c r="L888" s="233"/>
    </row>
    <row r="889">
      <c r="E889" s="232"/>
      <c r="K889" s="232"/>
      <c r="L889" s="233"/>
    </row>
    <row r="890">
      <c r="E890" s="232"/>
      <c r="K890" s="232"/>
      <c r="L890" s="233"/>
    </row>
    <row r="891">
      <c r="E891" s="232"/>
      <c r="K891" s="232"/>
      <c r="L891" s="233"/>
    </row>
    <row r="892">
      <c r="E892" s="232"/>
      <c r="K892" s="232"/>
      <c r="L892" s="233"/>
    </row>
    <row r="893">
      <c r="E893" s="232"/>
      <c r="K893" s="232"/>
      <c r="L893" s="233"/>
    </row>
    <row r="894">
      <c r="E894" s="232"/>
      <c r="K894" s="232"/>
      <c r="L894" s="233"/>
    </row>
    <row r="895">
      <c r="E895" s="232"/>
      <c r="K895" s="232"/>
      <c r="L895" s="233"/>
    </row>
    <row r="896">
      <c r="E896" s="232"/>
      <c r="K896" s="232"/>
      <c r="L896" s="233"/>
    </row>
    <row r="897">
      <c r="E897" s="232"/>
      <c r="K897" s="232"/>
      <c r="L897" s="233"/>
    </row>
    <row r="898">
      <c r="E898" s="232"/>
      <c r="K898" s="232"/>
      <c r="L898" s="233"/>
    </row>
    <row r="899">
      <c r="E899" s="232"/>
      <c r="K899" s="232"/>
      <c r="L899" s="233"/>
    </row>
    <row r="900">
      <c r="E900" s="232"/>
      <c r="K900" s="232"/>
      <c r="L900" s="233"/>
    </row>
    <row r="901">
      <c r="E901" s="232"/>
      <c r="K901" s="232"/>
      <c r="L901" s="233"/>
    </row>
    <row r="902">
      <c r="E902" s="232"/>
      <c r="K902" s="232"/>
      <c r="L902" s="233"/>
    </row>
    <row r="903">
      <c r="E903" s="232"/>
      <c r="K903" s="232"/>
      <c r="L903" s="233"/>
    </row>
    <row r="904">
      <c r="E904" s="232"/>
      <c r="K904" s="232"/>
      <c r="L904" s="233"/>
    </row>
    <row r="905">
      <c r="E905" s="232"/>
      <c r="K905" s="232"/>
      <c r="L905" s="233"/>
    </row>
    <row r="906">
      <c r="E906" s="232"/>
      <c r="K906" s="232"/>
      <c r="L906" s="233"/>
    </row>
    <row r="907">
      <c r="E907" s="232"/>
      <c r="K907" s="232"/>
      <c r="L907" s="233"/>
    </row>
    <row r="908">
      <c r="E908" s="232"/>
      <c r="K908" s="232"/>
      <c r="L908" s="233"/>
    </row>
    <row r="909">
      <c r="E909" s="232"/>
      <c r="K909" s="232"/>
      <c r="L909" s="233"/>
    </row>
    <row r="910">
      <c r="E910" s="232"/>
      <c r="K910" s="232"/>
      <c r="L910" s="233"/>
    </row>
    <row r="911">
      <c r="E911" s="232"/>
      <c r="K911" s="232"/>
      <c r="L911" s="233"/>
    </row>
    <row r="912">
      <c r="E912" s="232"/>
      <c r="K912" s="232"/>
      <c r="L912" s="233"/>
    </row>
    <row r="913">
      <c r="E913" s="232"/>
      <c r="K913" s="232"/>
      <c r="L913" s="233"/>
    </row>
    <row r="914">
      <c r="E914" s="232"/>
      <c r="K914" s="232"/>
      <c r="L914" s="233"/>
    </row>
    <row r="915">
      <c r="E915" s="232"/>
      <c r="K915" s="232"/>
      <c r="L915" s="233"/>
    </row>
    <row r="916">
      <c r="E916" s="232"/>
      <c r="K916" s="232"/>
      <c r="L916" s="233"/>
    </row>
    <row r="917">
      <c r="E917" s="232"/>
      <c r="K917" s="232"/>
      <c r="L917" s="233"/>
    </row>
    <row r="918">
      <c r="E918" s="232"/>
      <c r="K918" s="232"/>
      <c r="L918" s="233"/>
    </row>
    <row r="919">
      <c r="E919" s="232"/>
      <c r="K919" s="232"/>
      <c r="L919" s="233"/>
    </row>
    <row r="920">
      <c r="E920" s="232"/>
      <c r="K920" s="232"/>
      <c r="L920" s="233"/>
    </row>
    <row r="921">
      <c r="E921" s="232"/>
      <c r="K921" s="232"/>
      <c r="L921" s="233"/>
    </row>
    <row r="922">
      <c r="E922" s="232"/>
      <c r="K922" s="232"/>
      <c r="L922" s="233"/>
    </row>
    <row r="923">
      <c r="E923" s="232"/>
      <c r="K923" s="232"/>
      <c r="L923" s="233"/>
    </row>
    <row r="924">
      <c r="E924" s="232"/>
      <c r="K924" s="232"/>
      <c r="L924" s="233"/>
    </row>
    <row r="925">
      <c r="E925" s="232"/>
      <c r="K925" s="232"/>
      <c r="L925" s="233"/>
    </row>
    <row r="926">
      <c r="E926" s="232"/>
      <c r="K926" s="232"/>
      <c r="L926" s="233"/>
    </row>
    <row r="927">
      <c r="E927" s="232"/>
      <c r="K927" s="232"/>
      <c r="L927" s="233"/>
    </row>
    <row r="928">
      <c r="E928" s="232"/>
      <c r="K928" s="232"/>
      <c r="L928" s="233"/>
    </row>
    <row r="929">
      <c r="E929" s="232"/>
      <c r="K929" s="232"/>
      <c r="L929" s="233"/>
    </row>
    <row r="930">
      <c r="E930" s="232"/>
      <c r="K930" s="232"/>
      <c r="L930" s="233"/>
    </row>
    <row r="931">
      <c r="E931" s="232"/>
      <c r="K931" s="232"/>
      <c r="L931" s="233"/>
    </row>
    <row r="932">
      <c r="E932" s="232"/>
      <c r="K932" s="232"/>
      <c r="L932" s="233"/>
    </row>
    <row r="933">
      <c r="E933" s="232"/>
      <c r="K933" s="232"/>
      <c r="L933" s="233"/>
    </row>
    <row r="934">
      <c r="E934" s="232"/>
      <c r="K934" s="232"/>
      <c r="L934" s="233"/>
    </row>
    <row r="935">
      <c r="E935" s="232"/>
      <c r="K935" s="232"/>
      <c r="L935" s="233"/>
    </row>
    <row r="936">
      <c r="E936" s="232"/>
      <c r="K936" s="232"/>
      <c r="L936" s="233"/>
    </row>
    <row r="937">
      <c r="E937" s="232"/>
      <c r="K937" s="232"/>
      <c r="L937" s="233"/>
    </row>
    <row r="938">
      <c r="E938" s="232"/>
      <c r="K938" s="232"/>
      <c r="L938" s="233"/>
    </row>
    <row r="939">
      <c r="E939" s="232"/>
      <c r="K939" s="232"/>
      <c r="L939" s="233"/>
    </row>
    <row r="940">
      <c r="E940" s="232"/>
      <c r="K940" s="232"/>
      <c r="L940" s="233"/>
    </row>
    <row r="941">
      <c r="E941" s="232"/>
      <c r="K941" s="232"/>
      <c r="L941" s="233"/>
    </row>
    <row r="942">
      <c r="E942" s="232"/>
      <c r="K942" s="232"/>
      <c r="L942" s="233"/>
    </row>
    <row r="943">
      <c r="E943" s="232"/>
      <c r="K943" s="232"/>
      <c r="L943" s="233"/>
    </row>
    <row r="944">
      <c r="E944" s="232"/>
      <c r="K944" s="232"/>
      <c r="L944" s="233"/>
    </row>
    <row r="945">
      <c r="E945" s="232"/>
      <c r="K945" s="232"/>
      <c r="L945" s="233"/>
    </row>
    <row r="946">
      <c r="E946" s="232"/>
      <c r="K946" s="232"/>
      <c r="L946" s="233"/>
    </row>
    <row r="947">
      <c r="E947" s="232"/>
      <c r="K947" s="232"/>
      <c r="L947" s="233"/>
    </row>
    <row r="948">
      <c r="E948" s="232"/>
      <c r="K948" s="232"/>
      <c r="L948" s="233"/>
    </row>
    <row r="949">
      <c r="E949" s="232"/>
      <c r="K949" s="232"/>
      <c r="L949" s="233"/>
    </row>
    <row r="950">
      <c r="E950" s="232"/>
      <c r="K950" s="232"/>
      <c r="L950" s="233"/>
    </row>
    <row r="951">
      <c r="E951" s="232"/>
      <c r="K951" s="232"/>
      <c r="L951" s="233"/>
    </row>
    <row r="952">
      <c r="E952" s="232"/>
      <c r="K952" s="232"/>
      <c r="L952" s="233"/>
    </row>
    <row r="953">
      <c r="E953" s="232"/>
      <c r="K953" s="232"/>
      <c r="L953" s="233"/>
    </row>
    <row r="954">
      <c r="E954" s="232"/>
      <c r="K954" s="232"/>
      <c r="L954" s="233"/>
    </row>
    <row r="955">
      <c r="E955" s="232"/>
      <c r="K955" s="232"/>
      <c r="L955" s="233"/>
    </row>
    <row r="956">
      <c r="E956" s="232"/>
      <c r="K956" s="232"/>
      <c r="L956" s="233"/>
    </row>
    <row r="957">
      <c r="E957" s="232"/>
      <c r="K957" s="232"/>
      <c r="L957" s="233"/>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63">
      <formula1>"Action,IC,BRD,Ner,CV,CMS"</formula1>
    </dataValidation>
    <dataValidation type="list" allowBlank="1" sqref="S3:S63">
      <formula1>"Out of scope,Processing,Fixed,To be processed"</formula1>
    </dataValidation>
    <dataValidation type="list" allowBlank="1" sqref="O3:O63">
      <formula1>"Succeeded,Failed,Out of scope,Not sure,Trash"</formula1>
    </dataValidation>
    <dataValidation type="list" allowBlank="1" sqref="T3:T63">
      <formula1>"Ok,Not as expected,Not ok"</formula1>
    </dataValidation>
    <dataValidation type="list" allowBlank="1" sqref="Q3:Q63">
      <formula1>"Succeeded,As expected,Failed,Out of scope,Not sure,Trash"</formula1>
    </dataValidation>
  </dataValidations>
  <hyperlinks>
    <hyperlink r:id="rId1" ref="E5"/>
    <hyperlink r:id="rId2" ref="E6"/>
    <hyperlink r:id="rId3" ref="E7"/>
    <hyperlink r:id="rId4" ref="E11"/>
    <hyperlink r:id="rId5" ref="E14"/>
    <hyperlink r:id="rId6" ref="E42"/>
    <hyperlink r:id="rId7" ref="E46"/>
    <hyperlink r:id="rId8" ref="E48"/>
    <hyperlink r:id="rId9" ref="E51"/>
    <hyperlink r:id="rId10" ref="E52"/>
    <hyperlink r:id="rId11" ref="E53"/>
    <hyperlink r:id="rId12" ref="E56"/>
    <hyperlink r:id="rId13" ref="E63"/>
  </hyperlinks>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4.57"/>
  </cols>
  <sheetData>
    <row r="1">
      <c r="A1" s="234" t="s">
        <v>685</v>
      </c>
      <c r="B1" s="234" t="s">
        <v>686</v>
      </c>
      <c r="C1" s="234" t="s">
        <v>3</v>
      </c>
      <c r="D1" s="235" t="s">
        <v>687</v>
      </c>
      <c r="E1" s="234" t="s">
        <v>17</v>
      </c>
      <c r="F1" s="234" t="s">
        <v>18</v>
      </c>
      <c r="G1" s="234" t="s">
        <v>688</v>
      </c>
      <c r="H1" s="234" t="s">
        <v>689</v>
      </c>
      <c r="I1" s="234" t="s">
        <v>690</v>
      </c>
      <c r="K1" s="234" t="s">
        <v>16</v>
      </c>
      <c r="L1" s="234" t="s">
        <v>691</v>
      </c>
      <c r="N1" s="234" t="s">
        <v>692</v>
      </c>
      <c r="O1" s="234" t="s">
        <v>693</v>
      </c>
    </row>
    <row r="2">
      <c r="A2" s="236" t="s">
        <v>346</v>
      </c>
      <c r="B2" s="237" t="s">
        <v>694</v>
      </c>
      <c r="C2" s="237" t="s">
        <v>332</v>
      </c>
      <c r="D2" s="238" t="str">
        <f>'0362020'!U38</f>
        <v/>
      </c>
      <c r="E2" s="58" t="str">
        <f>'0362020'!S38</f>
        <v/>
      </c>
      <c r="F2" s="58" t="str">
        <f>'0362020'!T38</f>
        <v/>
      </c>
      <c r="G2" s="237" t="s">
        <v>23</v>
      </c>
      <c r="H2" s="239" t="s">
        <v>689</v>
      </c>
      <c r="I2" s="58"/>
      <c r="K2" s="240" t="s">
        <v>346</v>
      </c>
      <c r="L2" s="241">
        <v>3.0</v>
      </c>
      <c r="N2" s="240" t="s">
        <v>31</v>
      </c>
      <c r="O2" s="241">
        <v>6.0</v>
      </c>
    </row>
    <row r="3">
      <c r="B3" s="242" t="s">
        <v>695</v>
      </c>
      <c r="C3" s="242" t="s">
        <v>575</v>
      </c>
      <c r="D3" s="243" t="str">
        <f>'0562020'!U20</f>
        <v>Không show ra brand để user chọn</v>
      </c>
      <c r="E3" s="95" t="str">
        <f>'0562020'!S20</f>
        <v>Fixed</v>
      </c>
      <c r="F3" s="95" t="str">
        <f>'0562020'!T20</f>
        <v>Ok</v>
      </c>
      <c r="G3" s="242" t="s">
        <v>23</v>
      </c>
      <c r="H3" s="244" t="s">
        <v>689</v>
      </c>
      <c r="I3" s="95"/>
      <c r="K3" s="240" t="s">
        <v>369</v>
      </c>
      <c r="L3" s="241">
        <v>3.0</v>
      </c>
      <c r="N3" s="240" t="s">
        <v>32</v>
      </c>
      <c r="O3" s="241">
        <v>36.0</v>
      </c>
    </row>
    <row r="4">
      <c r="B4" s="242" t="s">
        <v>696</v>
      </c>
      <c r="C4" s="242" t="s">
        <v>575</v>
      </c>
      <c r="D4" s="243" t="str">
        <f>'0562020'!U21</f>
        <v>Làm phần brand để detect tốt hơn</v>
      </c>
      <c r="E4" s="95" t="str">
        <f>'0562020'!S21</f>
        <v>Fixed</v>
      </c>
      <c r="F4" s="95" t="str">
        <f>'0562020'!T21</f>
        <v>Ok</v>
      </c>
      <c r="G4" s="242" t="s">
        <v>23</v>
      </c>
      <c r="H4" s="244" t="s">
        <v>689</v>
      </c>
      <c r="I4" s="95"/>
      <c r="K4" s="240" t="s">
        <v>433</v>
      </c>
      <c r="L4" s="241">
        <v>1.0</v>
      </c>
      <c r="N4" s="240" t="s">
        <v>119</v>
      </c>
      <c r="O4" s="241">
        <v>5.0</v>
      </c>
    </row>
    <row r="5">
      <c r="A5" s="236" t="s">
        <v>369</v>
      </c>
      <c r="B5" s="237" t="s">
        <v>697</v>
      </c>
      <c r="C5" s="237" t="s">
        <v>350</v>
      </c>
      <c r="D5" s="238" t="str">
        <f>'0362020'!U8</f>
        <v/>
      </c>
      <c r="E5" s="58" t="str">
        <f>'0362020'!S8</f>
        <v/>
      </c>
      <c r="F5" s="58" t="str">
        <f>'0362020'!T8</f>
        <v/>
      </c>
      <c r="G5" s="237" t="s">
        <v>23</v>
      </c>
      <c r="H5" s="239" t="s">
        <v>689</v>
      </c>
      <c r="I5" s="58"/>
      <c r="K5" s="240" t="s">
        <v>698</v>
      </c>
      <c r="L5" s="241">
        <v>1.0</v>
      </c>
      <c r="N5" s="240" t="s">
        <v>73</v>
      </c>
      <c r="O5" s="241">
        <v>17.0</v>
      </c>
    </row>
    <row r="6">
      <c r="B6" s="242" t="s">
        <v>699</v>
      </c>
      <c r="C6" s="242" t="s">
        <v>587</v>
      </c>
      <c r="D6" s="243" t="str">
        <f>'0562020'!U32</f>
        <v/>
      </c>
      <c r="E6" s="95" t="str">
        <f>'0562020'!S32</f>
        <v/>
      </c>
      <c r="F6" s="95" t="str">
        <f>'0562020'!T32</f>
        <v/>
      </c>
      <c r="G6" s="242" t="s">
        <v>23</v>
      </c>
      <c r="H6" s="244" t="s">
        <v>689</v>
      </c>
      <c r="I6" s="95"/>
      <c r="K6" s="240" t="s">
        <v>124</v>
      </c>
      <c r="L6" s="241">
        <v>3.0</v>
      </c>
      <c r="N6" s="240" t="s">
        <v>202</v>
      </c>
      <c r="O6" s="241">
        <v>15.0</v>
      </c>
    </row>
    <row r="7">
      <c r="B7" s="237" t="s">
        <v>700</v>
      </c>
      <c r="C7" s="237" t="s">
        <v>677</v>
      </c>
      <c r="D7" s="238" t="str">
        <f>'0562020'!U61</f>
        <v/>
      </c>
      <c r="E7" s="58" t="str">
        <f>'0562020'!S61</f>
        <v/>
      </c>
      <c r="F7" s="58" t="str">
        <f>'0562020'!T61</f>
        <v/>
      </c>
      <c r="G7" s="237" t="s">
        <v>23</v>
      </c>
      <c r="H7" s="239" t="s">
        <v>689</v>
      </c>
      <c r="I7" s="58"/>
      <c r="K7" s="240" t="s">
        <v>701</v>
      </c>
      <c r="L7" s="241">
        <v>3.0</v>
      </c>
      <c r="N7" s="240" t="s">
        <v>702</v>
      </c>
      <c r="O7" s="245">
        <v>79.0</v>
      </c>
    </row>
    <row r="8">
      <c r="A8" s="246" t="s">
        <v>433</v>
      </c>
      <c r="B8" s="242" t="s">
        <v>703</v>
      </c>
      <c r="C8" s="242" t="s">
        <v>428</v>
      </c>
      <c r="D8" s="243" t="str">
        <f>'0462020'!U4</f>
        <v>Chưa bắt được object type do chưa define </v>
      </c>
      <c r="E8" s="95" t="str">
        <f>'0462020'!S4</f>
        <v/>
      </c>
      <c r="F8" s="95" t="str">
        <f>'0462020'!T4</f>
        <v/>
      </c>
      <c r="G8" s="242" t="s">
        <v>23</v>
      </c>
      <c r="H8" s="244" t="s">
        <v>689</v>
      </c>
      <c r="I8" s="95"/>
      <c r="O8" s="66"/>
    </row>
    <row r="9">
      <c r="A9" s="236" t="s">
        <v>698</v>
      </c>
      <c r="B9" s="237" t="s">
        <v>704</v>
      </c>
      <c r="C9" s="237" t="s">
        <v>665</v>
      </c>
      <c r="D9" s="238" t="str">
        <f>'0562020'!U58</f>
        <v/>
      </c>
      <c r="E9" s="58" t="str">
        <f>'0562020'!S58</f>
        <v/>
      </c>
      <c r="F9" s="58" t="str">
        <f>'0562020'!T58</f>
        <v/>
      </c>
      <c r="G9" s="237" t="s">
        <v>23</v>
      </c>
      <c r="H9" s="239" t="s">
        <v>689</v>
      </c>
      <c r="I9" s="58"/>
      <c r="O9" s="66"/>
    </row>
    <row r="10">
      <c r="A10" s="246" t="s">
        <v>124</v>
      </c>
      <c r="B10" s="242" t="s">
        <v>705</v>
      </c>
      <c r="C10" s="242" t="s">
        <v>137</v>
      </c>
      <c r="D10" s="243" t="str">
        <f>'0162020'!U6</f>
        <v/>
      </c>
      <c r="E10" s="95" t="str">
        <f>'0162020'!S6</f>
        <v/>
      </c>
      <c r="F10" s="95" t="str">
        <f>'0162020'!T6</f>
        <v/>
      </c>
      <c r="G10" s="242" t="s">
        <v>23</v>
      </c>
      <c r="H10" s="244" t="s">
        <v>689</v>
      </c>
      <c r="I10" s="95"/>
      <c r="O10" s="66"/>
    </row>
    <row r="11">
      <c r="B11" s="237" t="s">
        <v>706</v>
      </c>
      <c r="C11" s="237" t="s">
        <v>114</v>
      </c>
      <c r="D11" s="238" t="str">
        <f>'0162020'!U21</f>
        <v/>
      </c>
      <c r="E11" s="58" t="str">
        <f>'0162020'!S21</f>
        <v/>
      </c>
      <c r="F11" s="58" t="str">
        <f>'0162020'!T21</f>
        <v/>
      </c>
      <c r="G11" s="237" t="s">
        <v>23</v>
      </c>
      <c r="H11" s="239" t="s">
        <v>689</v>
      </c>
      <c r="I11" s="58"/>
      <c r="O11" s="66"/>
    </row>
    <row r="12">
      <c r="B12" s="242" t="s">
        <v>707</v>
      </c>
      <c r="C12" s="242" t="s">
        <v>447</v>
      </c>
      <c r="D12" s="243" t="str">
        <f>'0462020'!U12</f>
        <v/>
      </c>
      <c r="E12" s="95" t="str">
        <f>'0462020'!S12</f>
        <v/>
      </c>
      <c r="F12" s="95" t="str">
        <f>'0462020'!T12</f>
        <v/>
      </c>
      <c r="G12" s="242" t="s">
        <v>23</v>
      </c>
      <c r="H12" s="244" t="s">
        <v>689</v>
      </c>
      <c r="I12" s="95"/>
      <c r="O12" s="66"/>
    </row>
    <row r="13">
      <c r="A13" s="236" t="s">
        <v>708</v>
      </c>
      <c r="B13" s="237" t="s">
        <v>709</v>
      </c>
      <c r="C13" s="237" t="s">
        <v>350</v>
      </c>
      <c r="D13" s="238" t="str">
        <f>'0362020'!U7</f>
        <v/>
      </c>
      <c r="E13" s="58" t="str">
        <f>'0362020'!S7</f>
        <v/>
      </c>
      <c r="F13" s="58" t="str">
        <f>'0362020'!T7</f>
        <v/>
      </c>
      <c r="G13" s="237" t="s">
        <v>23</v>
      </c>
      <c r="H13" s="239" t="s">
        <v>689</v>
      </c>
      <c r="I13" s="58"/>
      <c r="O13" s="66"/>
    </row>
    <row r="14">
      <c r="B14" s="242" t="s">
        <v>710</v>
      </c>
      <c r="C14" s="242" t="s">
        <v>543</v>
      </c>
      <c r="D14" s="243" t="str">
        <f>'0562020'!U35</f>
        <v/>
      </c>
      <c r="E14" s="95" t="str">
        <f>'0562020'!S35</f>
        <v/>
      </c>
      <c r="F14" s="95" t="str">
        <f>'0562020'!T35</f>
        <v/>
      </c>
      <c r="G14" s="242" t="s">
        <v>23</v>
      </c>
      <c r="H14" s="244" t="s">
        <v>689</v>
      </c>
      <c r="I14" s="95"/>
    </row>
    <row r="15">
      <c r="B15" s="237" t="s">
        <v>711</v>
      </c>
      <c r="C15" s="237" t="s">
        <v>631</v>
      </c>
      <c r="D15" s="238" t="str">
        <f>'0562020'!U41</f>
        <v/>
      </c>
      <c r="E15" s="58" t="str">
        <f>'0562020'!S41</f>
        <v/>
      </c>
      <c r="F15" s="58" t="str">
        <f>'0562020'!T41</f>
        <v/>
      </c>
      <c r="G15" s="237" t="s">
        <v>23</v>
      </c>
      <c r="H15" s="239" t="s">
        <v>689</v>
      </c>
      <c r="I15" s="58"/>
    </row>
    <row r="16">
      <c r="A16" s="247"/>
      <c r="B16" s="95"/>
      <c r="C16" s="95"/>
      <c r="D16" s="243"/>
      <c r="E16" s="95"/>
      <c r="F16" s="95"/>
      <c r="G16" s="95"/>
      <c r="H16" s="95"/>
      <c r="I16" s="95"/>
    </row>
    <row r="17">
      <c r="D17" s="111"/>
    </row>
    <row r="18">
      <c r="D18" s="111"/>
    </row>
    <row r="19">
      <c r="D19" s="111"/>
    </row>
    <row r="20">
      <c r="D20" s="111"/>
    </row>
    <row r="21">
      <c r="D21" s="111"/>
    </row>
    <row r="22">
      <c r="D22" s="111"/>
    </row>
    <row r="23">
      <c r="D23" s="111"/>
    </row>
    <row r="24">
      <c r="D24" s="111"/>
    </row>
    <row r="25">
      <c r="D25" s="111"/>
    </row>
    <row r="26">
      <c r="D26" s="111"/>
    </row>
    <row r="27">
      <c r="D27" s="111"/>
    </row>
    <row r="28">
      <c r="D28" s="111"/>
    </row>
    <row r="29">
      <c r="D29" s="111"/>
    </row>
    <row r="30">
      <c r="D30" s="111"/>
    </row>
    <row r="31">
      <c r="D31" s="111"/>
    </row>
    <row r="32">
      <c r="D32" s="111"/>
    </row>
    <row r="33">
      <c r="D33" s="111"/>
    </row>
    <row r="34">
      <c r="D34" s="111"/>
    </row>
    <row r="35">
      <c r="D35" s="111"/>
    </row>
    <row r="36">
      <c r="D36" s="111"/>
    </row>
    <row r="37">
      <c r="D37" s="111"/>
    </row>
    <row r="38">
      <c r="D38" s="111"/>
    </row>
    <row r="39">
      <c r="D39" s="111"/>
    </row>
    <row r="40">
      <c r="D40" s="111"/>
    </row>
    <row r="41">
      <c r="D41" s="111"/>
    </row>
    <row r="42">
      <c r="D42" s="111"/>
    </row>
    <row r="43">
      <c r="D43" s="111"/>
    </row>
    <row r="44">
      <c r="D44" s="111"/>
    </row>
    <row r="45">
      <c r="D45" s="111"/>
    </row>
    <row r="46">
      <c r="D46" s="111"/>
    </row>
    <row r="47">
      <c r="D47" s="111"/>
    </row>
    <row r="48">
      <c r="D48" s="111"/>
    </row>
    <row r="49">
      <c r="D49" s="111"/>
    </row>
    <row r="50">
      <c r="D50" s="111"/>
    </row>
    <row r="51">
      <c r="D51" s="111"/>
    </row>
    <row r="52">
      <c r="D52" s="111"/>
    </row>
    <row r="53">
      <c r="D53" s="111"/>
    </row>
    <row r="54">
      <c r="D54" s="111"/>
    </row>
    <row r="55">
      <c r="D55" s="111"/>
    </row>
    <row r="56">
      <c r="D56" s="111"/>
    </row>
    <row r="57">
      <c r="D57" s="111"/>
    </row>
    <row r="58">
      <c r="D58" s="111"/>
    </row>
    <row r="59">
      <c r="D59" s="111"/>
    </row>
    <row r="60">
      <c r="D60" s="111"/>
    </row>
    <row r="61">
      <c r="D61" s="111"/>
    </row>
    <row r="62">
      <c r="D62" s="111"/>
    </row>
    <row r="63">
      <c r="D63" s="111"/>
    </row>
    <row r="64">
      <c r="D64" s="111"/>
    </row>
    <row r="65">
      <c r="D65" s="111"/>
    </row>
    <row r="66">
      <c r="D66" s="111"/>
    </row>
    <row r="67">
      <c r="D67" s="111"/>
    </row>
    <row r="68">
      <c r="D68" s="111"/>
    </row>
    <row r="69">
      <c r="D69" s="111"/>
    </row>
    <row r="70">
      <c r="D70" s="111"/>
    </row>
    <row r="71">
      <c r="D71" s="111"/>
    </row>
    <row r="72">
      <c r="D72" s="111"/>
    </row>
    <row r="73">
      <c r="D73" s="111"/>
    </row>
    <row r="74">
      <c r="D74" s="111"/>
    </row>
    <row r="75">
      <c r="D75" s="111"/>
    </row>
    <row r="76">
      <c r="D76" s="111"/>
    </row>
    <row r="77">
      <c r="D77" s="111"/>
    </row>
    <row r="78">
      <c r="D78" s="111"/>
    </row>
    <row r="79">
      <c r="D79" s="111"/>
    </row>
    <row r="80">
      <c r="D80" s="111"/>
    </row>
    <row r="81">
      <c r="D81" s="111"/>
    </row>
    <row r="82">
      <c r="D82" s="111"/>
    </row>
    <row r="83">
      <c r="D83" s="111"/>
    </row>
    <row r="84">
      <c r="D84" s="111"/>
    </row>
    <row r="85">
      <c r="D85" s="111"/>
    </row>
    <row r="86">
      <c r="D86" s="111"/>
    </row>
    <row r="87">
      <c r="D87" s="111"/>
    </row>
    <row r="88">
      <c r="D88" s="111"/>
    </row>
    <row r="89">
      <c r="D89" s="111"/>
    </row>
    <row r="90">
      <c r="D90" s="111"/>
    </row>
    <row r="91">
      <c r="D91" s="111"/>
    </row>
    <row r="92">
      <c r="D92" s="111"/>
    </row>
    <row r="93">
      <c r="D93" s="111"/>
    </row>
    <row r="94">
      <c r="D94" s="111"/>
    </row>
    <row r="95">
      <c r="D95" s="111"/>
    </row>
    <row r="96">
      <c r="D96" s="111"/>
    </row>
    <row r="97">
      <c r="D97" s="111"/>
    </row>
    <row r="98">
      <c r="D98" s="111"/>
    </row>
    <row r="99">
      <c r="D99" s="111"/>
    </row>
    <row r="100">
      <c r="D100" s="111"/>
    </row>
    <row r="101">
      <c r="D101" s="111"/>
    </row>
    <row r="102">
      <c r="D102" s="111"/>
    </row>
    <row r="103">
      <c r="D103" s="111"/>
    </row>
    <row r="104">
      <c r="D104" s="111"/>
    </row>
    <row r="105">
      <c r="D105" s="111"/>
    </row>
    <row r="106">
      <c r="D106" s="111"/>
    </row>
    <row r="107">
      <c r="D107" s="111"/>
    </row>
    <row r="108">
      <c r="D108" s="111"/>
    </row>
    <row r="109">
      <c r="D109" s="111"/>
    </row>
    <row r="110">
      <c r="D110" s="111"/>
    </row>
    <row r="111">
      <c r="D111" s="111"/>
    </row>
    <row r="112">
      <c r="D112" s="111"/>
    </row>
    <row r="113">
      <c r="D113" s="111"/>
    </row>
    <row r="114">
      <c r="D114" s="111"/>
    </row>
    <row r="115">
      <c r="D115" s="111"/>
    </row>
    <row r="116">
      <c r="D116" s="111"/>
    </row>
    <row r="117">
      <c r="D117" s="111"/>
    </row>
    <row r="118">
      <c r="D118" s="111"/>
    </row>
    <row r="119">
      <c r="D119" s="111"/>
    </row>
    <row r="120">
      <c r="D120" s="111"/>
    </row>
    <row r="121">
      <c r="D121" s="111"/>
    </row>
    <row r="122">
      <c r="D122" s="111"/>
    </row>
    <row r="123">
      <c r="D123" s="111"/>
    </row>
    <row r="124">
      <c r="D124" s="111"/>
    </row>
    <row r="125">
      <c r="D125" s="111"/>
    </row>
    <row r="126">
      <c r="D126" s="111"/>
    </row>
    <row r="127">
      <c r="D127" s="111"/>
    </row>
    <row r="128">
      <c r="D128" s="111"/>
    </row>
    <row r="129">
      <c r="D129" s="111"/>
    </row>
    <row r="130">
      <c r="D130" s="111"/>
    </row>
    <row r="131">
      <c r="D131" s="111"/>
    </row>
    <row r="132">
      <c r="D132" s="111"/>
    </row>
    <row r="133">
      <c r="D133" s="111"/>
    </row>
    <row r="134">
      <c r="D134" s="111"/>
    </row>
    <row r="135">
      <c r="D135" s="111"/>
    </row>
    <row r="136">
      <c r="D136" s="111"/>
    </row>
    <row r="137">
      <c r="D137" s="111"/>
    </row>
    <row r="138">
      <c r="D138" s="111"/>
    </row>
    <row r="139">
      <c r="D139" s="111"/>
    </row>
    <row r="140">
      <c r="D140" s="111"/>
    </row>
    <row r="141">
      <c r="D141" s="111"/>
    </row>
    <row r="142">
      <c r="D142" s="111"/>
    </row>
    <row r="143">
      <c r="D143" s="111"/>
    </row>
    <row r="144">
      <c r="D144" s="111"/>
    </row>
    <row r="145">
      <c r="D145" s="111"/>
    </row>
    <row r="146">
      <c r="D146" s="111"/>
    </row>
    <row r="147">
      <c r="D147" s="111"/>
    </row>
    <row r="148">
      <c r="D148" s="111"/>
    </row>
    <row r="149">
      <c r="D149" s="111"/>
    </row>
    <row r="150">
      <c r="D150" s="111"/>
    </row>
    <row r="151">
      <c r="D151" s="111"/>
    </row>
    <row r="152">
      <c r="D152" s="111"/>
    </row>
    <row r="153">
      <c r="D153" s="111"/>
    </row>
    <row r="154">
      <c r="D154" s="111"/>
    </row>
    <row r="155">
      <c r="D155" s="111"/>
    </row>
    <row r="156">
      <c r="D156" s="111"/>
    </row>
    <row r="157">
      <c r="D157" s="111"/>
    </row>
    <row r="158">
      <c r="D158" s="111"/>
    </row>
    <row r="159">
      <c r="D159" s="111"/>
    </row>
    <row r="160">
      <c r="D160" s="111"/>
    </row>
    <row r="161">
      <c r="D161" s="111"/>
    </row>
    <row r="162">
      <c r="D162" s="111"/>
    </row>
    <row r="163">
      <c r="D163" s="111"/>
    </row>
    <row r="164">
      <c r="D164" s="111"/>
    </row>
    <row r="165">
      <c r="D165" s="111"/>
    </row>
    <row r="166">
      <c r="D166" s="111"/>
    </row>
    <row r="167">
      <c r="D167" s="111"/>
    </row>
    <row r="168">
      <c r="D168" s="111"/>
    </row>
    <row r="169">
      <c r="D169" s="111"/>
    </row>
    <row r="170">
      <c r="D170" s="111"/>
    </row>
    <row r="171">
      <c r="D171" s="111"/>
    </row>
    <row r="172">
      <c r="D172" s="111"/>
    </row>
    <row r="173">
      <c r="D173" s="111"/>
    </row>
    <row r="174">
      <c r="D174" s="111"/>
    </row>
    <row r="175">
      <c r="D175" s="111"/>
    </row>
    <row r="176">
      <c r="D176" s="111"/>
    </row>
    <row r="177">
      <c r="D177" s="111"/>
    </row>
    <row r="178">
      <c r="D178" s="111"/>
    </row>
    <row r="179">
      <c r="D179" s="111"/>
    </row>
    <row r="180">
      <c r="D180" s="111"/>
    </row>
    <row r="181">
      <c r="D181" s="111"/>
    </row>
    <row r="182">
      <c r="D182" s="111"/>
    </row>
    <row r="183">
      <c r="D183" s="111"/>
    </row>
    <row r="184">
      <c r="D184" s="111"/>
    </row>
    <row r="185">
      <c r="D185" s="111"/>
    </row>
    <row r="186">
      <c r="D186" s="111"/>
    </row>
    <row r="187">
      <c r="D187" s="111"/>
    </row>
    <row r="188">
      <c r="D188" s="111"/>
    </row>
    <row r="189">
      <c r="D189" s="111"/>
    </row>
    <row r="190">
      <c r="D190" s="111"/>
    </row>
    <row r="191">
      <c r="D191" s="111"/>
    </row>
    <row r="192">
      <c r="D192" s="111"/>
    </row>
    <row r="193">
      <c r="D193" s="111"/>
    </row>
    <row r="194">
      <c r="D194" s="111"/>
    </row>
    <row r="195">
      <c r="D195" s="111"/>
    </row>
    <row r="196">
      <c r="D196" s="111"/>
    </row>
    <row r="197">
      <c r="D197" s="111"/>
    </row>
    <row r="198">
      <c r="D198" s="111"/>
    </row>
    <row r="199">
      <c r="D199" s="111"/>
    </row>
    <row r="200">
      <c r="D200" s="111"/>
    </row>
    <row r="201">
      <c r="D201" s="111"/>
    </row>
    <row r="202">
      <c r="D202" s="111"/>
    </row>
    <row r="203">
      <c r="D203" s="111"/>
    </row>
    <row r="204">
      <c r="D204" s="111"/>
    </row>
    <row r="205">
      <c r="D205" s="111"/>
    </row>
    <row r="206">
      <c r="D206" s="111"/>
    </row>
    <row r="207">
      <c r="D207" s="111"/>
    </row>
    <row r="208">
      <c r="D208" s="111"/>
    </row>
    <row r="209">
      <c r="D209" s="111"/>
    </row>
    <row r="210">
      <c r="D210" s="111"/>
    </row>
    <row r="211">
      <c r="D211" s="111"/>
    </row>
    <row r="212">
      <c r="D212" s="111"/>
    </row>
    <row r="213">
      <c r="D213" s="111"/>
    </row>
    <row r="214">
      <c r="D214" s="111"/>
    </row>
    <row r="215">
      <c r="D215" s="111"/>
    </row>
    <row r="216">
      <c r="D216" s="111"/>
    </row>
    <row r="217">
      <c r="D217" s="111"/>
    </row>
    <row r="218">
      <c r="D218" s="111"/>
    </row>
    <row r="219">
      <c r="D219" s="111"/>
    </row>
    <row r="220">
      <c r="D220" s="111"/>
    </row>
    <row r="221">
      <c r="D221" s="111"/>
    </row>
    <row r="222">
      <c r="D222" s="111"/>
    </row>
    <row r="223">
      <c r="D223" s="111"/>
    </row>
    <row r="224">
      <c r="D224" s="111"/>
    </row>
    <row r="225">
      <c r="D225" s="111"/>
    </row>
    <row r="226">
      <c r="D226" s="111"/>
    </row>
    <row r="227">
      <c r="D227" s="111"/>
    </row>
    <row r="228">
      <c r="D228" s="111"/>
    </row>
    <row r="229">
      <c r="D229" s="111"/>
    </row>
    <row r="230">
      <c r="D230" s="111"/>
    </row>
    <row r="231">
      <c r="D231" s="111"/>
    </row>
    <row r="232">
      <c r="D232" s="111"/>
    </row>
    <row r="233">
      <c r="D233" s="111"/>
    </row>
    <row r="234">
      <c r="D234" s="111"/>
    </row>
    <row r="235">
      <c r="D235" s="111"/>
    </row>
    <row r="236">
      <c r="D236" s="111"/>
    </row>
    <row r="237">
      <c r="D237" s="111"/>
    </row>
    <row r="238">
      <c r="D238" s="111"/>
    </row>
    <row r="239">
      <c r="D239" s="111"/>
    </row>
    <row r="240">
      <c r="D240" s="111"/>
    </row>
    <row r="241">
      <c r="D241" s="111"/>
    </row>
    <row r="242">
      <c r="D242" s="111"/>
    </row>
    <row r="243">
      <c r="D243" s="111"/>
    </row>
    <row r="244">
      <c r="D244" s="111"/>
    </row>
    <row r="245">
      <c r="D245" s="111"/>
    </row>
    <row r="246">
      <c r="D246" s="111"/>
    </row>
    <row r="247">
      <c r="D247" s="111"/>
    </row>
    <row r="248">
      <c r="D248" s="111"/>
    </row>
    <row r="249">
      <c r="D249" s="111"/>
    </row>
    <row r="250">
      <c r="D250" s="111"/>
    </row>
    <row r="251">
      <c r="D251" s="111"/>
    </row>
    <row r="252">
      <c r="D252" s="111"/>
    </row>
    <row r="253">
      <c r="D253" s="111"/>
    </row>
    <row r="254">
      <c r="D254" s="111"/>
    </row>
    <row r="255">
      <c r="D255" s="111"/>
    </row>
    <row r="256">
      <c r="D256" s="111"/>
    </row>
    <row r="257">
      <c r="D257" s="111"/>
    </row>
    <row r="258">
      <c r="D258" s="111"/>
    </row>
    <row r="259">
      <c r="D259" s="111"/>
    </row>
    <row r="260">
      <c r="D260" s="111"/>
    </row>
    <row r="261">
      <c r="D261" s="111"/>
    </row>
    <row r="262">
      <c r="D262" s="111"/>
    </row>
    <row r="263">
      <c r="D263" s="111"/>
    </row>
    <row r="264">
      <c r="D264" s="111"/>
    </row>
    <row r="265">
      <c r="D265" s="111"/>
    </row>
    <row r="266">
      <c r="D266" s="111"/>
    </row>
    <row r="267">
      <c r="D267" s="111"/>
    </row>
    <row r="268">
      <c r="D268" s="111"/>
    </row>
    <row r="269">
      <c r="D269" s="111"/>
    </row>
    <row r="270">
      <c r="D270" s="111"/>
    </row>
    <row r="271">
      <c r="D271" s="111"/>
    </row>
    <row r="272">
      <c r="D272" s="111"/>
    </row>
    <row r="273">
      <c r="D273" s="111"/>
    </row>
    <row r="274">
      <c r="D274" s="111"/>
    </row>
    <row r="275">
      <c r="D275" s="111"/>
    </row>
    <row r="276">
      <c r="D276" s="111"/>
    </row>
    <row r="277">
      <c r="D277" s="111"/>
    </row>
    <row r="278">
      <c r="D278" s="111"/>
    </row>
    <row r="279">
      <c r="D279" s="111"/>
    </row>
    <row r="280">
      <c r="D280" s="111"/>
    </row>
    <row r="281">
      <c r="D281" s="111"/>
    </row>
    <row r="282">
      <c r="D282" s="111"/>
    </row>
    <row r="283">
      <c r="D283" s="111"/>
    </row>
    <row r="284">
      <c r="D284" s="111"/>
    </row>
    <row r="285">
      <c r="D285" s="111"/>
    </row>
    <row r="286">
      <c r="D286" s="111"/>
    </row>
    <row r="287">
      <c r="D287" s="111"/>
    </row>
    <row r="288">
      <c r="D288" s="111"/>
    </row>
    <row r="289">
      <c r="D289" s="111"/>
    </row>
    <row r="290">
      <c r="D290" s="111"/>
    </row>
    <row r="291">
      <c r="D291" s="111"/>
    </row>
    <row r="292">
      <c r="D292" s="111"/>
    </row>
    <row r="293">
      <c r="D293" s="111"/>
    </row>
    <row r="294">
      <c r="D294" s="111"/>
    </row>
    <row r="295">
      <c r="D295" s="111"/>
    </row>
    <row r="296">
      <c r="D296" s="111"/>
    </row>
    <row r="297">
      <c r="D297" s="111"/>
    </row>
    <row r="298">
      <c r="D298" s="111"/>
    </row>
    <row r="299">
      <c r="D299" s="111"/>
    </row>
    <row r="300">
      <c r="D300" s="111"/>
    </row>
    <row r="301">
      <c r="D301" s="111"/>
    </row>
    <row r="302">
      <c r="D302" s="111"/>
    </row>
    <row r="303">
      <c r="D303" s="111"/>
    </row>
    <row r="304">
      <c r="D304" s="111"/>
    </row>
    <row r="305">
      <c r="D305" s="111"/>
    </row>
    <row r="306">
      <c r="D306" s="111"/>
    </row>
    <row r="307">
      <c r="D307" s="111"/>
    </row>
    <row r="308">
      <c r="D308" s="111"/>
    </row>
    <row r="309">
      <c r="D309" s="111"/>
    </row>
    <row r="310">
      <c r="D310" s="111"/>
    </row>
    <row r="311">
      <c r="D311" s="111"/>
    </row>
    <row r="312">
      <c r="D312" s="111"/>
    </row>
    <row r="313">
      <c r="D313" s="111"/>
    </row>
    <row r="314">
      <c r="D314" s="111"/>
    </row>
    <row r="315">
      <c r="D315" s="111"/>
    </row>
    <row r="316">
      <c r="D316" s="111"/>
    </row>
    <row r="317">
      <c r="D317" s="111"/>
    </row>
    <row r="318">
      <c r="D318" s="111"/>
    </row>
    <row r="319">
      <c r="D319" s="111"/>
    </row>
    <row r="320">
      <c r="D320" s="111"/>
    </row>
    <row r="321">
      <c r="D321" s="111"/>
    </row>
    <row r="322">
      <c r="D322" s="111"/>
    </row>
    <row r="323">
      <c r="D323" s="111"/>
    </row>
    <row r="324">
      <c r="D324" s="111"/>
    </row>
    <row r="325">
      <c r="D325" s="111"/>
    </row>
    <row r="326">
      <c r="D326" s="111"/>
    </row>
    <row r="327">
      <c r="D327" s="111"/>
    </row>
    <row r="328">
      <c r="D328" s="111"/>
    </row>
    <row r="329">
      <c r="D329" s="111"/>
    </row>
    <row r="330">
      <c r="D330" s="111"/>
    </row>
    <row r="331">
      <c r="D331" s="111"/>
    </row>
    <row r="332">
      <c r="D332" s="111"/>
    </row>
    <row r="333">
      <c r="D333" s="111"/>
    </row>
    <row r="334">
      <c r="D334" s="111"/>
    </row>
    <row r="335">
      <c r="D335" s="111"/>
    </row>
    <row r="336">
      <c r="D336" s="111"/>
    </row>
    <row r="337">
      <c r="D337" s="111"/>
    </row>
    <row r="338">
      <c r="D338" s="111"/>
    </row>
    <row r="339">
      <c r="D339" s="111"/>
    </row>
    <row r="340">
      <c r="D340" s="111"/>
    </row>
    <row r="341">
      <c r="D341" s="111"/>
    </row>
    <row r="342">
      <c r="D342" s="111"/>
    </row>
    <row r="343">
      <c r="D343" s="111"/>
    </row>
    <row r="344">
      <c r="D344" s="111"/>
    </row>
    <row r="345">
      <c r="D345" s="111"/>
    </row>
    <row r="346">
      <c r="D346" s="111"/>
    </row>
    <row r="347">
      <c r="D347" s="111"/>
    </row>
    <row r="348">
      <c r="D348" s="111"/>
    </row>
    <row r="349">
      <c r="D349" s="111"/>
    </row>
    <row r="350">
      <c r="D350" s="111"/>
    </row>
    <row r="351">
      <c r="D351" s="111"/>
    </row>
    <row r="352">
      <c r="D352" s="111"/>
    </row>
    <row r="353">
      <c r="D353" s="111"/>
    </row>
    <row r="354">
      <c r="D354" s="111"/>
    </row>
    <row r="355">
      <c r="D355" s="111"/>
    </row>
    <row r="356">
      <c r="D356" s="111"/>
    </row>
    <row r="357">
      <c r="D357" s="111"/>
    </row>
    <row r="358">
      <c r="D358" s="111"/>
    </row>
    <row r="359">
      <c r="D359" s="111"/>
    </row>
    <row r="360">
      <c r="D360" s="111"/>
    </row>
    <row r="361">
      <c r="D361" s="111"/>
    </row>
    <row r="362">
      <c r="D362" s="111"/>
    </row>
    <row r="363">
      <c r="D363" s="111"/>
    </row>
    <row r="364">
      <c r="D364" s="111"/>
    </row>
    <row r="365">
      <c r="D365" s="111"/>
    </row>
    <row r="366">
      <c r="D366" s="111"/>
    </row>
    <row r="367">
      <c r="D367" s="111"/>
    </row>
    <row r="368">
      <c r="D368" s="111"/>
    </row>
    <row r="369">
      <c r="D369" s="111"/>
    </row>
    <row r="370">
      <c r="D370" s="111"/>
    </row>
    <row r="371">
      <c r="D371" s="111"/>
    </row>
    <row r="372">
      <c r="D372" s="111"/>
    </row>
    <row r="373">
      <c r="D373" s="111"/>
    </row>
    <row r="374">
      <c r="D374" s="111"/>
    </row>
    <row r="375">
      <c r="D375" s="111"/>
    </row>
    <row r="376">
      <c r="D376" s="111"/>
    </row>
    <row r="377">
      <c r="D377" s="111"/>
    </row>
    <row r="378">
      <c r="D378" s="111"/>
    </row>
    <row r="379">
      <c r="D379" s="111"/>
    </row>
    <row r="380">
      <c r="D380" s="111"/>
    </row>
    <row r="381">
      <c r="D381" s="111"/>
    </row>
    <row r="382">
      <c r="D382" s="111"/>
    </row>
    <row r="383">
      <c r="D383" s="111"/>
    </row>
    <row r="384">
      <c r="D384" s="111"/>
    </row>
    <row r="385">
      <c r="D385" s="111"/>
    </row>
    <row r="386">
      <c r="D386" s="111"/>
    </row>
    <row r="387">
      <c r="D387" s="111"/>
    </row>
    <row r="388">
      <c r="D388" s="111"/>
    </row>
    <row r="389">
      <c r="D389" s="111"/>
    </row>
    <row r="390">
      <c r="D390" s="111"/>
    </row>
    <row r="391">
      <c r="D391" s="111"/>
    </row>
    <row r="392">
      <c r="D392" s="111"/>
    </row>
    <row r="393">
      <c r="D393" s="111"/>
    </row>
    <row r="394">
      <c r="D394" s="111"/>
    </row>
    <row r="395">
      <c r="D395" s="111"/>
    </row>
    <row r="396">
      <c r="D396" s="111"/>
    </row>
    <row r="397">
      <c r="D397" s="111"/>
    </row>
    <row r="398">
      <c r="D398" s="111"/>
    </row>
    <row r="399">
      <c r="D399" s="111"/>
    </row>
    <row r="400">
      <c r="D400" s="111"/>
    </row>
    <row r="401">
      <c r="D401" s="111"/>
    </row>
    <row r="402">
      <c r="D402" s="111"/>
    </row>
    <row r="403">
      <c r="D403" s="111"/>
    </row>
    <row r="404">
      <c r="D404" s="111"/>
    </row>
    <row r="405">
      <c r="D405" s="111"/>
    </row>
    <row r="406">
      <c r="D406" s="111"/>
    </row>
    <row r="407">
      <c r="D407" s="111"/>
    </row>
    <row r="408">
      <c r="D408" s="111"/>
    </row>
    <row r="409">
      <c r="D409" s="111"/>
    </row>
    <row r="410">
      <c r="D410" s="111"/>
    </row>
    <row r="411">
      <c r="D411" s="111"/>
    </row>
    <row r="412">
      <c r="D412" s="111"/>
    </row>
    <row r="413">
      <c r="D413" s="111"/>
    </row>
    <row r="414">
      <c r="D414" s="111"/>
    </row>
    <row r="415">
      <c r="D415" s="111"/>
    </row>
    <row r="416">
      <c r="D416" s="111"/>
    </row>
    <row r="417">
      <c r="D417" s="111"/>
    </row>
    <row r="418">
      <c r="D418" s="111"/>
    </row>
    <row r="419">
      <c r="D419" s="111"/>
    </row>
    <row r="420">
      <c r="D420" s="111"/>
    </row>
    <row r="421">
      <c r="D421" s="111"/>
    </row>
    <row r="422">
      <c r="D422" s="111"/>
    </row>
    <row r="423">
      <c r="D423" s="111"/>
    </row>
    <row r="424">
      <c r="D424" s="111"/>
    </row>
    <row r="425">
      <c r="D425" s="111"/>
    </row>
    <row r="426">
      <c r="D426" s="111"/>
    </row>
    <row r="427">
      <c r="D427" s="111"/>
    </row>
    <row r="428">
      <c r="D428" s="111"/>
    </row>
    <row r="429">
      <c r="D429" s="111"/>
    </row>
    <row r="430">
      <c r="D430" s="111"/>
    </row>
    <row r="431">
      <c r="D431" s="111"/>
    </row>
    <row r="432">
      <c r="D432" s="111"/>
    </row>
    <row r="433">
      <c r="D433" s="111"/>
    </row>
    <row r="434">
      <c r="D434" s="111"/>
    </row>
    <row r="435">
      <c r="D435" s="111"/>
    </row>
    <row r="436">
      <c r="D436" s="111"/>
    </row>
    <row r="437">
      <c r="D437" s="111"/>
    </row>
    <row r="438">
      <c r="D438" s="111"/>
    </row>
    <row r="439">
      <c r="D439" s="111"/>
    </row>
    <row r="440">
      <c r="D440" s="111"/>
    </row>
    <row r="441">
      <c r="D441" s="111"/>
    </row>
    <row r="442">
      <c r="D442" s="111"/>
    </row>
    <row r="443">
      <c r="D443" s="111"/>
    </row>
    <row r="444">
      <c r="D444" s="111"/>
    </row>
    <row r="445">
      <c r="D445" s="111"/>
    </row>
    <row r="446">
      <c r="D446" s="111"/>
    </row>
    <row r="447">
      <c r="D447" s="111"/>
    </row>
    <row r="448">
      <c r="D448" s="111"/>
    </row>
    <row r="449">
      <c r="D449" s="111"/>
    </row>
    <row r="450">
      <c r="D450" s="111"/>
    </row>
    <row r="451">
      <c r="D451" s="111"/>
    </row>
    <row r="452">
      <c r="D452" s="111"/>
    </row>
    <row r="453">
      <c r="D453" s="111"/>
    </row>
    <row r="454">
      <c r="D454" s="111"/>
    </row>
    <row r="455">
      <c r="D455" s="111"/>
    </row>
    <row r="456">
      <c r="D456" s="111"/>
    </row>
    <row r="457">
      <c r="D457" s="111"/>
    </row>
    <row r="458">
      <c r="D458" s="111"/>
    </row>
    <row r="459">
      <c r="D459" s="111"/>
    </row>
    <row r="460">
      <c r="D460" s="111"/>
    </row>
    <row r="461">
      <c r="D461" s="111"/>
    </row>
    <row r="462">
      <c r="D462" s="111"/>
    </row>
    <row r="463">
      <c r="D463" s="111"/>
    </row>
    <row r="464">
      <c r="D464" s="111"/>
    </row>
    <row r="465">
      <c r="D465" s="111"/>
    </row>
    <row r="466">
      <c r="D466" s="111"/>
    </row>
    <row r="467">
      <c r="D467" s="111"/>
    </row>
    <row r="468">
      <c r="D468" s="111"/>
    </row>
    <row r="469">
      <c r="D469" s="111"/>
    </row>
    <row r="470">
      <c r="D470" s="111"/>
    </row>
    <row r="471">
      <c r="D471" s="111"/>
    </row>
    <row r="472">
      <c r="D472" s="111"/>
    </row>
    <row r="473">
      <c r="D473" s="111"/>
    </row>
    <row r="474">
      <c r="D474" s="111"/>
    </row>
    <row r="475">
      <c r="D475" s="111"/>
    </row>
    <row r="476">
      <c r="D476" s="111"/>
    </row>
    <row r="477">
      <c r="D477" s="111"/>
    </row>
    <row r="478">
      <c r="D478" s="111"/>
    </row>
    <row r="479">
      <c r="D479" s="111"/>
    </row>
    <row r="480">
      <c r="D480" s="111"/>
    </row>
    <row r="481">
      <c r="D481" s="111"/>
    </row>
    <row r="482">
      <c r="D482" s="111"/>
    </row>
    <row r="483">
      <c r="D483" s="111"/>
    </row>
    <row r="484">
      <c r="D484" s="111"/>
    </row>
    <row r="485">
      <c r="D485" s="111"/>
    </row>
    <row r="486">
      <c r="D486" s="111"/>
    </row>
    <row r="487">
      <c r="D487" s="111"/>
    </row>
    <row r="488">
      <c r="D488" s="111"/>
    </row>
    <row r="489">
      <c r="D489" s="111"/>
    </row>
    <row r="490">
      <c r="D490" s="111"/>
    </row>
    <row r="491">
      <c r="D491" s="111"/>
    </row>
    <row r="492">
      <c r="D492" s="111"/>
    </row>
    <row r="493">
      <c r="D493" s="111"/>
    </row>
    <row r="494">
      <c r="D494" s="111"/>
    </row>
    <row r="495">
      <c r="D495" s="111"/>
    </row>
    <row r="496">
      <c r="D496" s="111"/>
    </row>
    <row r="497">
      <c r="D497" s="111"/>
    </row>
    <row r="498">
      <c r="D498" s="111"/>
    </row>
    <row r="499">
      <c r="D499" s="111"/>
    </row>
    <row r="500">
      <c r="D500" s="111"/>
    </row>
    <row r="501">
      <c r="D501" s="111"/>
    </row>
    <row r="502">
      <c r="D502" s="111"/>
    </row>
    <row r="503">
      <c r="D503" s="111"/>
    </row>
    <row r="504">
      <c r="D504" s="111"/>
    </row>
    <row r="505">
      <c r="D505" s="111"/>
    </row>
    <row r="506">
      <c r="D506" s="111"/>
    </row>
    <row r="507">
      <c r="D507" s="111"/>
    </row>
    <row r="508">
      <c r="D508" s="111"/>
    </row>
    <row r="509">
      <c r="D509" s="111"/>
    </row>
    <row r="510">
      <c r="D510" s="111"/>
    </row>
    <row r="511">
      <c r="D511" s="111"/>
    </row>
    <row r="512">
      <c r="D512" s="111"/>
    </row>
    <row r="513">
      <c r="D513" s="111"/>
    </row>
    <row r="514">
      <c r="D514" s="111"/>
    </row>
    <row r="515">
      <c r="D515" s="111"/>
    </row>
    <row r="516">
      <c r="D516" s="111"/>
    </row>
    <row r="517">
      <c r="D517" s="111"/>
    </row>
    <row r="518">
      <c r="D518" s="111"/>
    </row>
    <row r="519">
      <c r="D519" s="111"/>
    </row>
    <row r="520">
      <c r="D520" s="111"/>
    </row>
    <row r="521">
      <c r="D521" s="111"/>
    </row>
    <row r="522">
      <c r="D522" s="111"/>
    </row>
    <row r="523">
      <c r="D523" s="111"/>
    </row>
    <row r="524">
      <c r="D524" s="111"/>
    </row>
    <row r="525">
      <c r="D525" s="111"/>
    </row>
    <row r="526">
      <c r="D526" s="111"/>
    </row>
    <row r="527">
      <c r="D527" s="111"/>
    </row>
    <row r="528">
      <c r="D528" s="111"/>
    </row>
    <row r="529">
      <c r="D529" s="111"/>
    </row>
    <row r="530">
      <c r="D530" s="111"/>
    </row>
    <row r="531">
      <c r="D531" s="111"/>
    </row>
    <row r="532">
      <c r="D532" s="111"/>
    </row>
    <row r="533">
      <c r="D533" s="111"/>
    </row>
    <row r="534">
      <c r="D534" s="111"/>
    </row>
    <row r="535">
      <c r="D535" s="111"/>
    </row>
    <row r="536">
      <c r="D536" s="111"/>
    </row>
    <row r="537">
      <c r="D537" s="111"/>
    </row>
    <row r="538">
      <c r="D538" s="111"/>
    </row>
    <row r="539">
      <c r="D539" s="111"/>
    </row>
    <row r="540">
      <c r="D540" s="111"/>
    </row>
    <row r="541">
      <c r="D541" s="111"/>
    </row>
    <row r="542">
      <c r="D542" s="111"/>
    </row>
    <row r="543">
      <c r="D543" s="111"/>
    </row>
    <row r="544">
      <c r="D544" s="111"/>
    </row>
    <row r="545">
      <c r="D545" s="111"/>
    </row>
    <row r="546">
      <c r="D546" s="111"/>
    </row>
    <row r="547">
      <c r="D547" s="111"/>
    </row>
    <row r="548">
      <c r="D548" s="111"/>
    </row>
    <row r="549">
      <c r="D549" s="111"/>
    </row>
    <row r="550">
      <c r="D550" s="111"/>
    </row>
    <row r="551">
      <c r="D551" s="111"/>
    </row>
    <row r="552">
      <c r="D552" s="111"/>
    </row>
    <row r="553">
      <c r="D553" s="111"/>
    </row>
    <row r="554">
      <c r="D554" s="111"/>
    </row>
    <row r="555">
      <c r="D555" s="111"/>
    </row>
    <row r="556">
      <c r="D556" s="111"/>
    </row>
    <row r="557">
      <c r="D557" s="111"/>
    </row>
    <row r="558">
      <c r="D558" s="111"/>
    </row>
    <row r="559">
      <c r="D559" s="111"/>
    </row>
    <row r="560">
      <c r="D560" s="111"/>
    </row>
    <row r="561">
      <c r="D561" s="111"/>
    </row>
    <row r="562">
      <c r="D562" s="111"/>
    </row>
    <row r="563">
      <c r="D563" s="111"/>
    </row>
    <row r="564">
      <c r="D564" s="111"/>
    </row>
    <row r="565">
      <c r="D565" s="111"/>
    </row>
    <row r="566">
      <c r="D566" s="111"/>
    </row>
    <row r="567">
      <c r="D567" s="111"/>
    </row>
    <row r="568">
      <c r="D568" s="111"/>
    </row>
    <row r="569">
      <c r="D569" s="111"/>
    </row>
    <row r="570">
      <c r="D570" s="111"/>
    </row>
    <row r="571">
      <c r="D571" s="111"/>
    </row>
    <row r="572">
      <c r="D572" s="111"/>
    </row>
    <row r="573">
      <c r="D573" s="111"/>
    </row>
    <row r="574">
      <c r="D574" s="111"/>
    </row>
    <row r="575">
      <c r="D575" s="111"/>
    </row>
    <row r="576">
      <c r="D576" s="111"/>
    </row>
    <row r="577">
      <c r="D577" s="111"/>
    </row>
    <row r="578">
      <c r="D578" s="111"/>
    </row>
    <row r="579">
      <c r="D579" s="111"/>
    </row>
    <row r="580">
      <c r="D580" s="111"/>
    </row>
    <row r="581">
      <c r="D581" s="111"/>
    </row>
    <row r="582">
      <c r="D582" s="111"/>
    </row>
    <row r="583">
      <c r="D583" s="111"/>
    </row>
    <row r="584">
      <c r="D584" s="111"/>
    </row>
    <row r="585">
      <c r="D585" s="111"/>
    </row>
    <row r="586">
      <c r="D586" s="111"/>
    </row>
    <row r="587">
      <c r="D587" s="111"/>
    </row>
    <row r="588">
      <c r="D588" s="111"/>
    </row>
    <row r="589">
      <c r="D589" s="111"/>
    </row>
    <row r="590">
      <c r="D590" s="111"/>
    </row>
    <row r="591">
      <c r="D591" s="111"/>
    </row>
    <row r="592">
      <c r="D592" s="111"/>
    </row>
    <row r="593">
      <c r="D593" s="111"/>
    </row>
    <row r="594">
      <c r="D594" s="111"/>
    </row>
    <row r="595">
      <c r="D595" s="111"/>
    </row>
    <row r="596">
      <c r="D596" s="111"/>
    </row>
    <row r="597">
      <c r="D597" s="111"/>
    </row>
    <row r="598">
      <c r="D598" s="111"/>
    </row>
    <row r="599">
      <c r="D599" s="111"/>
    </row>
    <row r="600">
      <c r="D600" s="111"/>
    </row>
    <row r="601">
      <c r="D601" s="111"/>
    </row>
    <row r="602">
      <c r="D602" s="111"/>
    </row>
    <row r="603">
      <c r="D603" s="111"/>
    </row>
    <row r="604">
      <c r="D604" s="111"/>
    </row>
    <row r="605">
      <c r="D605" s="111"/>
    </row>
    <row r="606">
      <c r="D606" s="111"/>
    </row>
    <row r="607">
      <c r="D607" s="111"/>
    </row>
    <row r="608">
      <c r="D608" s="111"/>
    </row>
    <row r="609">
      <c r="D609" s="111"/>
    </row>
    <row r="610">
      <c r="D610" s="111"/>
    </row>
    <row r="611">
      <c r="D611" s="111"/>
    </row>
    <row r="612">
      <c r="D612" s="111"/>
    </row>
    <row r="613">
      <c r="D613" s="111"/>
    </row>
    <row r="614">
      <c r="D614" s="111"/>
    </row>
    <row r="615">
      <c r="D615" s="111"/>
    </row>
    <row r="616">
      <c r="D616" s="111"/>
    </row>
    <row r="617">
      <c r="D617" s="111"/>
    </row>
    <row r="618">
      <c r="D618" s="111"/>
    </row>
    <row r="619">
      <c r="D619" s="111"/>
    </row>
    <row r="620">
      <c r="D620" s="111"/>
    </row>
    <row r="621">
      <c r="D621" s="111"/>
    </row>
    <row r="622">
      <c r="D622" s="111"/>
    </row>
    <row r="623">
      <c r="D623" s="111"/>
    </row>
    <row r="624">
      <c r="D624" s="111"/>
    </row>
    <row r="625">
      <c r="D625" s="111"/>
    </row>
    <row r="626">
      <c r="D626" s="111"/>
    </row>
    <row r="627">
      <c r="D627" s="111"/>
    </row>
    <row r="628">
      <c r="D628" s="111"/>
    </row>
    <row r="629">
      <c r="D629" s="111"/>
    </row>
    <row r="630">
      <c r="D630" s="111"/>
    </row>
    <row r="631">
      <c r="D631" s="111"/>
    </row>
    <row r="632">
      <c r="D632" s="111"/>
    </row>
    <row r="633">
      <c r="D633" s="111"/>
    </row>
    <row r="634">
      <c r="D634" s="111"/>
    </row>
    <row r="635">
      <c r="D635" s="111"/>
    </row>
    <row r="636">
      <c r="D636" s="111"/>
    </row>
    <row r="637">
      <c r="D637" s="111"/>
    </row>
    <row r="638">
      <c r="D638" s="111"/>
    </row>
    <row r="639">
      <c r="D639" s="111"/>
    </row>
    <row r="640">
      <c r="D640" s="111"/>
    </row>
    <row r="641">
      <c r="D641" s="111"/>
    </row>
    <row r="642">
      <c r="D642" s="111"/>
    </row>
    <row r="643">
      <c r="D643" s="111"/>
    </row>
    <row r="644">
      <c r="D644" s="111"/>
    </row>
    <row r="645">
      <c r="D645" s="111"/>
    </row>
    <row r="646">
      <c r="D646" s="111"/>
    </row>
    <row r="647">
      <c r="D647" s="111"/>
    </row>
    <row r="648">
      <c r="D648" s="111"/>
    </row>
    <row r="649">
      <c r="D649" s="111"/>
    </row>
    <row r="650">
      <c r="D650" s="111"/>
    </row>
    <row r="651">
      <c r="D651" s="111"/>
    </row>
    <row r="652">
      <c r="D652" s="111"/>
    </row>
    <row r="653">
      <c r="D653" s="111"/>
    </row>
    <row r="654">
      <c r="D654" s="111"/>
    </row>
    <row r="655">
      <c r="D655" s="111"/>
    </row>
    <row r="656">
      <c r="D656" s="111"/>
    </row>
    <row r="657">
      <c r="D657" s="111"/>
    </row>
    <row r="658">
      <c r="D658" s="111"/>
    </row>
    <row r="659">
      <c r="D659" s="111"/>
    </row>
    <row r="660">
      <c r="D660" s="111"/>
    </row>
    <row r="661">
      <c r="D661" s="111"/>
    </row>
    <row r="662">
      <c r="D662" s="111"/>
    </row>
    <row r="663">
      <c r="D663" s="111"/>
    </row>
    <row r="664">
      <c r="D664" s="111"/>
    </row>
    <row r="665">
      <c r="D665" s="111"/>
    </row>
    <row r="666">
      <c r="D666" s="111"/>
    </row>
    <row r="667">
      <c r="D667" s="111"/>
    </row>
    <row r="668">
      <c r="D668" s="111"/>
    </row>
    <row r="669">
      <c r="D669" s="111"/>
    </row>
    <row r="670">
      <c r="D670" s="111"/>
    </row>
    <row r="671">
      <c r="D671" s="111"/>
    </row>
    <row r="672">
      <c r="D672" s="111"/>
    </row>
    <row r="673">
      <c r="D673" s="111"/>
    </row>
    <row r="674">
      <c r="D674" s="111"/>
    </row>
    <row r="675">
      <c r="D675" s="111"/>
    </row>
    <row r="676">
      <c r="D676" s="111"/>
    </row>
    <row r="677">
      <c r="D677" s="111"/>
    </row>
    <row r="678">
      <c r="D678" s="111"/>
    </row>
    <row r="679">
      <c r="D679" s="111"/>
    </row>
    <row r="680">
      <c r="D680" s="111"/>
    </row>
    <row r="681">
      <c r="D681" s="111"/>
    </row>
    <row r="682">
      <c r="D682" s="111"/>
    </row>
    <row r="683">
      <c r="D683" s="111"/>
    </row>
    <row r="684">
      <c r="D684" s="111"/>
    </row>
    <row r="685">
      <c r="D685" s="111"/>
    </row>
    <row r="686">
      <c r="D686" s="111"/>
    </row>
    <row r="687">
      <c r="D687" s="111"/>
    </row>
    <row r="688">
      <c r="D688" s="111"/>
    </row>
    <row r="689">
      <c r="D689" s="111"/>
    </row>
    <row r="690">
      <c r="D690" s="111"/>
    </row>
    <row r="691">
      <c r="D691" s="111"/>
    </row>
    <row r="692">
      <c r="D692" s="111"/>
    </row>
    <row r="693">
      <c r="D693" s="111"/>
    </row>
    <row r="694">
      <c r="D694" s="111"/>
    </row>
    <row r="695">
      <c r="D695" s="111"/>
    </row>
    <row r="696">
      <c r="D696" s="111"/>
    </row>
    <row r="697">
      <c r="D697" s="111"/>
    </row>
    <row r="698">
      <c r="D698" s="111"/>
    </row>
    <row r="699">
      <c r="D699" s="111"/>
    </row>
    <row r="700">
      <c r="D700" s="111"/>
    </row>
    <row r="701">
      <c r="D701" s="111"/>
    </row>
    <row r="702">
      <c r="D702" s="111"/>
    </row>
    <row r="703">
      <c r="D703" s="111"/>
    </row>
    <row r="704">
      <c r="D704" s="111"/>
    </row>
    <row r="705">
      <c r="D705" s="111"/>
    </row>
    <row r="706">
      <c r="D706" s="111"/>
    </row>
    <row r="707">
      <c r="D707" s="111"/>
    </row>
    <row r="708">
      <c r="D708" s="111"/>
    </row>
    <row r="709">
      <c r="D709" s="111"/>
    </row>
    <row r="710">
      <c r="D710" s="111"/>
    </row>
    <row r="711">
      <c r="D711" s="111"/>
    </row>
    <row r="712">
      <c r="D712" s="111"/>
    </row>
    <row r="713">
      <c r="D713" s="111"/>
    </row>
    <row r="714">
      <c r="D714" s="111"/>
    </row>
    <row r="715">
      <c r="D715" s="111"/>
    </row>
    <row r="716">
      <c r="D716" s="111"/>
    </row>
    <row r="717">
      <c r="D717" s="111"/>
    </row>
    <row r="718">
      <c r="D718" s="111"/>
    </row>
    <row r="719">
      <c r="D719" s="111"/>
    </row>
    <row r="720">
      <c r="D720" s="111"/>
    </row>
    <row r="721">
      <c r="D721" s="111"/>
    </row>
    <row r="722">
      <c r="D722" s="111"/>
    </row>
    <row r="723">
      <c r="D723" s="111"/>
    </row>
    <row r="724">
      <c r="D724" s="111"/>
    </row>
    <row r="725">
      <c r="D725" s="111"/>
    </row>
    <row r="726">
      <c r="D726" s="111"/>
    </row>
    <row r="727">
      <c r="D727" s="111"/>
    </row>
    <row r="728">
      <c r="D728" s="111"/>
    </row>
    <row r="729">
      <c r="D729" s="111"/>
    </row>
    <row r="730">
      <c r="D730" s="111"/>
    </row>
    <row r="731">
      <c r="D731" s="111"/>
    </row>
    <row r="732">
      <c r="D732" s="111"/>
    </row>
    <row r="733">
      <c r="D733" s="111"/>
    </row>
    <row r="734">
      <c r="D734" s="111"/>
    </row>
    <row r="735">
      <c r="D735" s="111"/>
    </row>
    <row r="736">
      <c r="D736" s="111"/>
    </row>
    <row r="737">
      <c r="D737" s="111"/>
    </row>
    <row r="738">
      <c r="D738" s="111"/>
    </row>
    <row r="739">
      <c r="D739" s="111"/>
    </row>
    <row r="740">
      <c r="D740" s="111"/>
    </row>
    <row r="741">
      <c r="D741" s="111"/>
    </row>
    <row r="742">
      <c r="D742" s="111"/>
    </row>
    <row r="743">
      <c r="D743" s="111"/>
    </row>
    <row r="744">
      <c r="D744" s="111"/>
    </row>
    <row r="745">
      <c r="D745" s="111"/>
    </row>
    <row r="746">
      <c r="D746" s="111"/>
    </row>
    <row r="747">
      <c r="D747" s="111"/>
    </row>
    <row r="748">
      <c r="D748" s="111"/>
    </row>
    <row r="749">
      <c r="D749" s="111"/>
    </row>
    <row r="750">
      <c r="D750" s="111"/>
    </row>
    <row r="751">
      <c r="D751" s="111"/>
    </row>
    <row r="752">
      <c r="D752" s="111"/>
    </row>
    <row r="753">
      <c r="D753" s="111"/>
    </row>
    <row r="754">
      <c r="D754" s="111"/>
    </row>
    <row r="755">
      <c r="D755" s="111"/>
    </row>
    <row r="756">
      <c r="D756" s="111"/>
    </row>
    <row r="757">
      <c r="D757" s="111"/>
    </row>
    <row r="758">
      <c r="D758" s="111"/>
    </row>
    <row r="759">
      <c r="D759" s="111"/>
    </row>
    <row r="760">
      <c r="D760" s="111"/>
    </row>
    <row r="761">
      <c r="D761" s="111"/>
    </row>
    <row r="762">
      <c r="D762" s="111"/>
    </row>
    <row r="763">
      <c r="D763" s="111"/>
    </row>
    <row r="764">
      <c r="D764" s="111"/>
    </row>
    <row r="765">
      <c r="D765" s="111"/>
    </row>
    <row r="766">
      <c r="D766" s="111"/>
    </row>
    <row r="767">
      <c r="D767" s="111"/>
    </row>
    <row r="768">
      <c r="D768" s="111"/>
    </row>
    <row r="769">
      <c r="D769" s="111"/>
    </row>
    <row r="770">
      <c r="D770" s="111"/>
    </row>
    <row r="771">
      <c r="D771" s="111"/>
    </row>
    <row r="772">
      <c r="D772" s="111"/>
    </row>
    <row r="773">
      <c r="D773" s="111"/>
    </row>
    <row r="774">
      <c r="D774" s="111"/>
    </row>
    <row r="775">
      <c r="D775" s="111"/>
    </row>
    <row r="776">
      <c r="D776" s="111"/>
    </row>
    <row r="777">
      <c r="D777" s="111"/>
    </row>
    <row r="778">
      <c r="D778" s="111"/>
    </row>
    <row r="779">
      <c r="D779" s="111"/>
    </row>
    <row r="780">
      <c r="D780" s="111"/>
    </row>
    <row r="781">
      <c r="D781" s="111"/>
    </row>
    <row r="782">
      <c r="D782" s="111"/>
    </row>
    <row r="783">
      <c r="D783" s="111"/>
    </row>
    <row r="784">
      <c r="D784" s="111"/>
    </row>
    <row r="785">
      <c r="D785" s="111"/>
    </row>
    <row r="786">
      <c r="D786" s="111"/>
    </row>
    <row r="787">
      <c r="D787" s="111"/>
    </row>
    <row r="788">
      <c r="D788" s="111"/>
    </row>
    <row r="789">
      <c r="D789" s="111"/>
    </row>
    <row r="790">
      <c r="D790" s="111"/>
    </row>
    <row r="791">
      <c r="D791" s="111"/>
    </row>
    <row r="792">
      <c r="D792" s="111"/>
    </row>
    <row r="793">
      <c r="D793" s="111"/>
    </row>
    <row r="794">
      <c r="D794" s="111"/>
    </row>
    <row r="795">
      <c r="D795" s="111"/>
    </row>
    <row r="796">
      <c r="D796" s="111"/>
    </row>
    <row r="797">
      <c r="D797" s="111"/>
    </row>
    <row r="798">
      <c r="D798" s="111"/>
    </row>
    <row r="799">
      <c r="D799" s="111"/>
    </row>
    <row r="800">
      <c r="D800" s="111"/>
    </row>
    <row r="801">
      <c r="D801" s="111"/>
    </row>
    <row r="802">
      <c r="D802" s="111"/>
    </row>
    <row r="803">
      <c r="D803" s="111"/>
    </row>
    <row r="804">
      <c r="D804" s="111"/>
    </row>
    <row r="805">
      <c r="D805" s="111"/>
    </row>
    <row r="806">
      <c r="D806" s="111"/>
    </row>
    <row r="807">
      <c r="D807" s="111"/>
    </row>
    <row r="808">
      <c r="D808" s="111"/>
    </row>
    <row r="809">
      <c r="D809" s="111"/>
    </row>
    <row r="810">
      <c r="D810" s="111"/>
    </row>
    <row r="811">
      <c r="D811" s="111"/>
    </row>
    <row r="812">
      <c r="D812" s="111"/>
    </row>
    <row r="813">
      <c r="D813" s="111"/>
    </row>
    <row r="814">
      <c r="D814" s="111"/>
    </row>
    <row r="815">
      <c r="D815" s="111"/>
    </row>
    <row r="816">
      <c r="D816" s="111"/>
    </row>
    <row r="817">
      <c r="D817" s="111"/>
    </row>
    <row r="818">
      <c r="D818" s="111"/>
    </row>
    <row r="819">
      <c r="D819" s="111"/>
    </row>
    <row r="820">
      <c r="D820" s="111"/>
    </row>
    <row r="821">
      <c r="D821" s="111"/>
    </row>
    <row r="822">
      <c r="D822" s="111"/>
    </row>
    <row r="823">
      <c r="D823" s="111"/>
    </row>
    <row r="824">
      <c r="D824" s="111"/>
    </row>
    <row r="825">
      <c r="D825" s="111"/>
    </row>
    <row r="826">
      <c r="D826" s="111"/>
    </row>
    <row r="827">
      <c r="D827" s="111"/>
    </row>
    <row r="828">
      <c r="D828" s="111"/>
    </row>
    <row r="829">
      <c r="D829" s="111"/>
    </row>
    <row r="830">
      <c r="D830" s="111"/>
    </row>
    <row r="831">
      <c r="D831" s="111"/>
    </row>
    <row r="832">
      <c r="D832" s="111"/>
    </row>
    <row r="833">
      <c r="D833" s="111"/>
    </row>
    <row r="834">
      <c r="D834" s="111"/>
    </row>
    <row r="835">
      <c r="D835" s="111"/>
    </row>
    <row r="836">
      <c r="D836" s="111"/>
    </row>
    <row r="837">
      <c r="D837" s="111"/>
    </row>
    <row r="838">
      <c r="D838" s="111"/>
    </row>
    <row r="839">
      <c r="D839" s="111"/>
    </row>
    <row r="840">
      <c r="D840" s="111"/>
    </row>
    <row r="841">
      <c r="D841" s="111"/>
    </row>
    <row r="842">
      <c r="D842" s="111"/>
    </row>
    <row r="843">
      <c r="D843" s="111"/>
    </row>
    <row r="844">
      <c r="D844" s="111"/>
    </row>
    <row r="845">
      <c r="D845" s="111"/>
    </row>
    <row r="846">
      <c r="D846" s="111"/>
    </row>
    <row r="847">
      <c r="D847" s="111"/>
    </row>
    <row r="848">
      <c r="D848" s="111"/>
    </row>
    <row r="849">
      <c r="D849" s="111"/>
    </row>
    <row r="850">
      <c r="D850" s="111"/>
    </row>
    <row r="851">
      <c r="D851" s="111"/>
    </row>
    <row r="852">
      <c r="D852" s="111"/>
    </row>
    <row r="853">
      <c r="D853" s="111"/>
    </row>
    <row r="854">
      <c r="D854" s="111"/>
    </row>
    <row r="855">
      <c r="D855" s="111"/>
    </row>
    <row r="856">
      <c r="D856" s="111"/>
    </row>
    <row r="857">
      <c r="D857" s="111"/>
    </row>
    <row r="858">
      <c r="D858" s="111"/>
    </row>
    <row r="859">
      <c r="D859" s="111"/>
    </row>
    <row r="860">
      <c r="D860" s="111"/>
    </row>
    <row r="861">
      <c r="D861" s="111"/>
    </row>
    <row r="862">
      <c r="D862" s="111"/>
    </row>
    <row r="863">
      <c r="D863" s="111"/>
    </row>
    <row r="864">
      <c r="D864" s="111"/>
    </row>
    <row r="865">
      <c r="D865" s="111"/>
    </row>
    <row r="866">
      <c r="D866" s="111"/>
    </row>
    <row r="867">
      <c r="D867" s="111"/>
    </row>
    <row r="868">
      <c r="D868" s="111"/>
    </row>
    <row r="869">
      <c r="D869" s="111"/>
    </row>
    <row r="870">
      <c r="D870" s="111"/>
    </row>
    <row r="871">
      <c r="D871" s="111"/>
    </row>
    <row r="872">
      <c r="D872" s="111"/>
    </row>
    <row r="873">
      <c r="D873" s="111"/>
    </row>
    <row r="874">
      <c r="D874" s="111"/>
    </row>
    <row r="875">
      <c r="D875" s="111"/>
    </row>
    <row r="876">
      <c r="D876" s="111"/>
    </row>
    <row r="877">
      <c r="D877" s="111"/>
    </row>
    <row r="878">
      <c r="D878" s="111"/>
    </row>
    <row r="879">
      <c r="D879" s="111"/>
    </row>
    <row r="880">
      <c r="D880" s="111"/>
    </row>
    <row r="881">
      <c r="D881" s="111"/>
    </row>
    <row r="882">
      <c r="D882" s="111"/>
    </row>
    <row r="883">
      <c r="D883" s="111"/>
    </row>
    <row r="884">
      <c r="D884" s="111"/>
    </row>
    <row r="885">
      <c r="D885" s="111"/>
    </row>
    <row r="886">
      <c r="D886" s="111"/>
    </row>
    <row r="887">
      <c r="D887" s="111"/>
    </row>
    <row r="888">
      <c r="D888" s="111"/>
    </row>
    <row r="889">
      <c r="D889" s="111"/>
    </row>
    <row r="890">
      <c r="D890" s="111"/>
    </row>
    <row r="891">
      <c r="D891" s="111"/>
    </row>
    <row r="892">
      <c r="D892" s="111"/>
    </row>
    <row r="893">
      <c r="D893" s="111"/>
    </row>
    <row r="894">
      <c r="D894" s="111"/>
    </row>
    <row r="895">
      <c r="D895" s="111"/>
    </row>
    <row r="896">
      <c r="D896" s="111"/>
    </row>
    <row r="897">
      <c r="D897" s="111"/>
    </row>
    <row r="898">
      <c r="D898" s="111"/>
    </row>
    <row r="899">
      <c r="D899" s="111"/>
    </row>
    <row r="900">
      <c r="D900" s="111"/>
    </row>
    <row r="901">
      <c r="D901" s="111"/>
    </row>
    <row r="902">
      <c r="D902" s="111"/>
    </row>
    <row r="903">
      <c r="D903" s="111"/>
    </row>
    <row r="904">
      <c r="D904" s="111"/>
    </row>
    <row r="905">
      <c r="D905" s="111"/>
    </row>
    <row r="906">
      <c r="D906" s="111"/>
    </row>
    <row r="907">
      <c r="D907" s="111"/>
    </row>
    <row r="908">
      <c r="D908" s="111"/>
    </row>
    <row r="909">
      <c r="D909" s="111"/>
    </row>
    <row r="910">
      <c r="D910" s="111"/>
    </row>
    <row r="911">
      <c r="D911" s="111"/>
    </row>
    <row r="912">
      <c r="D912" s="111"/>
    </row>
    <row r="913">
      <c r="D913" s="111"/>
    </row>
    <row r="914">
      <c r="D914" s="111"/>
    </row>
    <row r="915">
      <c r="D915" s="111"/>
    </row>
    <row r="916">
      <c r="D916" s="111"/>
    </row>
    <row r="917">
      <c r="D917" s="111"/>
    </row>
    <row r="918">
      <c r="D918" s="111"/>
    </row>
    <row r="919">
      <c r="D919" s="111"/>
    </row>
    <row r="920">
      <c r="D920" s="111"/>
    </row>
    <row r="921">
      <c r="D921" s="111"/>
    </row>
    <row r="922">
      <c r="D922" s="111"/>
    </row>
    <row r="923">
      <c r="D923" s="111"/>
    </row>
    <row r="924">
      <c r="D924" s="111"/>
    </row>
    <row r="925">
      <c r="D925" s="111"/>
    </row>
    <row r="926">
      <c r="D926" s="111"/>
    </row>
    <row r="927">
      <c r="D927" s="111"/>
    </row>
    <row r="928">
      <c r="D928" s="111"/>
    </row>
    <row r="929">
      <c r="D929" s="111"/>
    </row>
    <row r="930">
      <c r="D930" s="111"/>
    </row>
    <row r="931">
      <c r="D931" s="111"/>
    </row>
    <row r="932">
      <c r="D932" s="111"/>
    </row>
    <row r="933">
      <c r="D933" s="111"/>
    </row>
    <row r="934">
      <c r="D934" s="111"/>
    </row>
    <row r="935">
      <c r="D935" s="111"/>
    </row>
    <row r="936">
      <c r="D936" s="111"/>
    </row>
    <row r="937">
      <c r="D937" s="111"/>
    </row>
    <row r="938">
      <c r="D938" s="111"/>
    </row>
    <row r="939">
      <c r="D939" s="111"/>
    </row>
    <row r="940">
      <c r="D940" s="111"/>
    </row>
    <row r="941">
      <c r="D941" s="111"/>
    </row>
    <row r="942">
      <c r="D942" s="111"/>
    </row>
    <row r="943">
      <c r="D943" s="111"/>
    </row>
    <row r="944">
      <c r="D944" s="111"/>
    </row>
    <row r="945">
      <c r="D945" s="111"/>
    </row>
    <row r="946">
      <c r="D946" s="111"/>
    </row>
    <row r="947">
      <c r="D947" s="111"/>
    </row>
    <row r="948">
      <c r="D948" s="111"/>
    </row>
    <row r="949">
      <c r="D949" s="111"/>
    </row>
    <row r="950">
      <c r="D950" s="111"/>
    </row>
    <row r="951">
      <c r="D951" s="111"/>
    </row>
    <row r="952">
      <c r="D952" s="111"/>
    </row>
    <row r="953">
      <c r="D953" s="111"/>
    </row>
    <row r="954">
      <c r="D954" s="111"/>
    </row>
    <row r="955">
      <c r="D955" s="111"/>
    </row>
    <row r="956">
      <c r="D956" s="111"/>
    </row>
    <row r="957">
      <c r="D957" s="111"/>
    </row>
    <row r="958">
      <c r="D958" s="111"/>
    </row>
    <row r="959">
      <c r="D959" s="111"/>
    </row>
    <row r="960">
      <c r="D960" s="111"/>
    </row>
    <row r="961">
      <c r="D961" s="111"/>
    </row>
    <row r="962">
      <c r="D962" s="111"/>
    </row>
    <row r="963">
      <c r="D963" s="111"/>
    </row>
    <row r="964">
      <c r="D964" s="111"/>
    </row>
    <row r="965">
      <c r="D965" s="111"/>
    </row>
    <row r="966">
      <c r="D966" s="111"/>
    </row>
    <row r="967">
      <c r="D967" s="111"/>
    </row>
    <row r="968">
      <c r="D968" s="111"/>
    </row>
    <row r="969">
      <c r="D969" s="111"/>
    </row>
    <row r="970">
      <c r="D970" s="111"/>
    </row>
    <row r="971">
      <c r="D971" s="111"/>
    </row>
    <row r="972">
      <c r="D972" s="111"/>
    </row>
    <row r="973">
      <c r="D973" s="111"/>
    </row>
    <row r="974">
      <c r="D974" s="111"/>
    </row>
    <row r="975">
      <c r="D975" s="111"/>
    </row>
    <row r="976">
      <c r="D976" s="111"/>
    </row>
    <row r="977">
      <c r="D977" s="111"/>
    </row>
    <row r="978">
      <c r="D978" s="111"/>
    </row>
    <row r="979">
      <c r="D979" s="111"/>
    </row>
    <row r="980">
      <c r="D980" s="111"/>
    </row>
    <row r="981">
      <c r="D981" s="111"/>
    </row>
    <row r="982">
      <c r="D982" s="111"/>
    </row>
    <row r="983">
      <c r="D983" s="111"/>
    </row>
    <row r="984">
      <c r="D984" s="111"/>
    </row>
    <row r="985">
      <c r="D985" s="111"/>
    </row>
    <row r="986">
      <c r="D986" s="111"/>
    </row>
    <row r="987">
      <c r="D987" s="111"/>
    </row>
    <row r="988">
      <c r="D988" s="111"/>
    </row>
    <row r="989">
      <c r="D989" s="111"/>
    </row>
    <row r="990">
      <c r="D990" s="111"/>
    </row>
    <row r="991">
      <c r="D991" s="111"/>
    </row>
    <row r="992">
      <c r="D992" s="111"/>
    </row>
    <row r="993">
      <c r="D993" s="111"/>
    </row>
    <row r="994">
      <c r="D994" s="111"/>
    </row>
    <row r="995">
      <c r="D995" s="111"/>
    </row>
    <row r="996">
      <c r="D996" s="111"/>
    </row>
    <row r="997">
      <c r="D997" s="111"/>
    </row>
    <row r="998">
      <c r="D998" s="111"/>
    </row>
    <row r="999">
      <c r="D999" s="111"/>
    </row>
    <row r="1000">
      <c r="D1000" s="111"/>
    </row>
  </sheetData>
  <mergeCells count="4">
    <mergeCell ref="A2:A4"/>
    <mergeCell ref="A5:A7"/>
    <mergeCell ref="A10:A12"/>
    <mergeCell ref="A13:A15"/>
  </mergeCells>
  <hyperlinks>
    <hyperlink display="Link" location="0362020!A38:V38" ref="H2"/>
    <hyperlink display="Link" location="0562020!A20:V20" ref="H3"/>
    <hyperlink display="Link" location="0562020!A21:V21" ref="H4"/>
    <hyperlink display="Link" location="0362020!A8:V8" ref="H5"/>
    <hyperlink display="Link" location="0562020!A32:V32" ref="H6"/>
    <hyperlink display="Link" location="0562020!A61:V61" ref="H7"/>
    <hyperlink display="Link" location="0462020!A4:V4" ref="H8"/>
    <hyperlink display="Link" location="0562020!A58:V58" ref="H9"/>
    <hyperlink display="Link" location="0162020!A6:V6" ref="H10"/>
    <hyperlink display="Link" location="0162020!A21:V21" ref="H11"/>
    <hyperlink display="Link" location="0462020!A12:V12" ref="H12"/>
    <hyperlink display="Link" location="0362020!A7:V7" ref="H13"/>
    <hyperlink display="Link" location="0562020!A35:V35" ref="H14"/>
    <hyperlink display="Link" location="0562020!A41:V41" ref="H15"/>
  </hyperlinks>
  <drawing r:id="rId1"/>
</worksheet>
</file>