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852020" sheetId="1" r:id="rId4"/>
    <sheet state="visible" name="1152020" sheetId="2" r:id="rId5"/>
    <sheet state="visible" name="1252020" sheetId="3" r:id="rId6"/>
    <sheet state="visible" name="1352020" sheetId="4" r:id="rId7"/>
    <sheet state="visible" name="1452020" sheetId="5" r:id="rId8"/>
    <sheet state="visible" name="1552020" sheetId="6" r:id="rId9"/>
    <sheet state="visible" name="Summarize Weekly to 20-05-2020" sheetId="7" r:id="rId10"/>
  </sheets>
  <definedNames/>
  <calcPr/>
  <pivotCaches>
    <pivotCache cacheId="0" r:id="rId11"/>
  </pivotCaches>
</workbook>
</file>

<file path=xl/comments1.xml><?xml version="1.0" encoding="utf-8"?>
<comments xmlns:r="http://schemas.openxmlformats.org/officeDocument/2006/relationships" xmlns="http://schemas.openxmlformats.org/spreadsheetml/2006/main">
  <authors>
    <author/>
  </authors>
  <commentList>
    <comment authorId="0" ref="A1">
      <text>
        <t xml:space="preserve">Trash
	-Phương Viễn Phan</t>
      </text>
    </comment>
  </commentList>
</comments>
</file>

<file path=xl/comments2.xml><?xml version="1.0" encoding="utf-8"?>
<comments xmlns:r="http://schemas.openxmlformats.org/officeDocument/2006/relationships" xmlns="http://schemas.openxmlformats.org/spreadsheetml/2006/main">
  <authors>
    <author/>
  </authors>
  <commentList>
    <comment authorId="0" ref="O72">
      <text>
        <t xml:space="preserve">Sản phẩm chưa đc train cv, nên output cuat bot có thể chấp nhận đc</t>
      </text>
    </comment>
    <comment authorId="0" ref="R20">
      <text>
        <t xml:space="preserve">failed thì phải có Category chứ, nhưng câu này muốn handover là khoai đấy, a thấy nó cũng như 1 câu hỏi có bán k, thêm mỗi từ riêng, e cứ note lại bàn thêm cũng đc
	-Phương Viễn Phan
À case này hồi sáng e định hỏi anh đó, vâng cứ note lại đã ạ
	-Anh Nguyễn Thị Tú</t>
      </text>
    </comment>
  </commentList>
</comments>
</file>

<file path=xl/comments3.xml><?xml version="1.0" encoding="utf-8"?>
<comments xmlns:r="http://schemas.openxmlformats.org/officeDocument/2006/relationships" xmlns="http://schemas.openxmlformats.org/spreadsheetml/2006/main">
  <authors>
    <author/>
  </authors>
  <commentList>
    <comment authorId="0" ref="O33">
      <text>
        <t xml:space="preserve">Chỗ này nên disagree ko, nếu là disagree thì overall rating là failed</t>
      </text>
    </comment>
  </commentList>
</comments>
</file>

<file path=xl/comments4.xml><?xml version="1.0" encoding="utf-8"?>
<comments xmlns:r="http://schemas.openxmlformats.org/officeDocument/2006/relationships" xmlns="http://schemas.openxmlformats.org/spreadsheetml/2006/main">
  <authors>
    <author/>
  </authors>
  <commentList>
    <comment authorId="0" ref="V13">
      <text>
        <t xml:space="preserve">[DEBUG] 2020-05-15 15:10:18,922 actions.utils.query_kb_utils:547 CV module return matching_products: [{'image_name': '', 'image_url': '', 'instance_id': '', 'object_type': 'ghe_an', 'product_id': '', 'product_name': '', 'score': '0.94874823'}]
đây là log kết quả CV trả về, chỉ có obj_type thôi nhé ạ!
	-Ngoc Anh Nguyen Thi</t>
      </text>
    </comment>
  </commentList>
</comments>
</file>

<file path=xl/sharedStrings.xml><?xml version="1.0" encoding="utf-8"?>
<sst xmlns="http://schemas.openxmlformats.org/spreadsheetml/2006/main" count="3765" uniqueCount="1010">
  <si>
    <t>STT</t>
  </si>
  <si>
    <t>version</t>
  </si>
  <si>
    <t>timestamp</t>
  </si>
  <si>
    <t>conv_id</t>
  </si>
  <si>
    <t>input_text</t>
  </si>
  <si>
    <t xml:space="preserve">Image </t>
  </si>
  <si>
    <t>intent</t>
  </si>
  <si>
    <t>entities</t>
  </si>
  <si>
    <t>action_1</t>
  </si>
  <si>
    <t>policy_1</t>
  </si>
  <si>
    <t>bot_text</t>
  </si>
  <si>
    <t>bot_data</t>
  </si>
  <si>
    <t>cv_outputs</t>
  </si>
  <si>
    <t>Sub intent</t>
  </si>
  <si>
    <t>Analyzed by sentence</t>
  </si>
  <si>
    <t>Overall rating</t>
  </si>
  <si>
    <t>Category</t>
  </si>
  <si>
    <t>Dev's Review</t>
  </si>
  <si>
    <t>QA's Check</t>
  </si>
  <si>
    <t>Quick note</t>
  </si>
  <si>
    <t>PIC Comment</t>
  </si>
  <si>
    <t>QA's Review</t>
  </si>
  <si>
    <t>Expect Reply</t>
  </si>
  <si>
    <t>v2.0.19</t>
  </si>
  <si>
    <t>3800150740025577
 Thoa Cua</t>
  </si>
  <si>
    <r>
      <rPr>
        <color rgb="FF0000FF"/>
        <u/>
      </rPr>
      <t>https://scontent.xx.fbcdn.net/v/t1.15752-9/93714048_218901259388966_2316936076515606528_n.jpg?_nc_cat=104&amp;_nc_sid=b96e70&amp;_nc_ohc=drRLDuoSO5cAX88PErP&amp;_nc_ad=z-m&amp;_nc_cid=0&amp;_nc_zor=9&amp;_nc_ht=scontent.xx&amp;oh=743c566fa9c122e9cd88065eccc01c8f&amp;oe=5EDC3A7C</t>
    </r>
    <r>
      <t xml:space="preserve">
 Shop còn máy này k ạ?</t>
    </r>
  </si>
  <si>
    <t>query_knowledge_base</t>
  </si>
  <si>
    <t>- - ['https://scontent.xx.fbcdn.net/v/t1.15752-9/93714048_218901259388966_2316936076515606528_n.jpg?_nc_cat=104&amp;_nc_sid=b96e70&amp;_nc_ohc=drRLDuoSO5cAX88PErP&amp;_nc_ad=z-m&amp;_nc_cid=0&amp;_nc_zor=9&amp;_nc_ht=scontent.xx&amp;oh=743c566fa9c122e9cd88065eccc01c8f&amp;oe=5EDC3A7C'] - url
 - máy - may - object_type
 - này - này - mention</t>
  </si>
  <si>
    <t>action_query_babe_kb</t>
  </si>
  <si>
    <t>policy_3_EmbeddingPolicy</t>
  </si>
  <si>
    <t>Dạ, có phải bạn muốn hỏi một trong các sản phẩm dưới đây không ạ?
  (Vui lòng ấn chọn 1 sản phẩm)</t>
  </si>
  <si>
    <t>- Xem chi tiết: Máy hâm sữa &amp; thức ăn điện tử cao cấp Chicco 7390
 - Xem chi tiết: Máy hâm sữa &amp; thức ăn cao cấp Chicco 7388
 - Xem chi tiết: TẶNG 02 bình sữa cao cấp - Máy tiệt trùng sấy khô tia UV cao cấp Fatz Baby FB4702</t>
  </si>
  <si>
    <t>Succeeded</t>
  </si>
  <si>
    <t>Sản phẩm TẶNG 02 bình sữa cao cấp - Máy tiệt trùng sấy khô tia UV cao cấp Fatz Baby FB4702 hiện shop còn hàng
 Bạn tham khảo các sản phẩm sau nhé ạ:
&lt;show card sp&gt;</t>
  </si>
  <si>
    <t>/query_knowledge_base{"url": "https://shopee.vn/product/36371562/3210697307", "product_id": "https://shopee.vn/product/36371562/3210697307"}</t>
  </si>
  <si>
    <t>- {"url": "https://shopee.vn/product/36371562/3210697307", "product_id": "https://shopee.vn/product/36371562/3210697307"} - https://shopee.vn/product/36371562/3210697307 - url
 - {"url": "https://shopee.vn/product/36371562/3210697307", "product_id": "https://shopee.vn/product/36371562/3210697307"} - https://shopee.vn/product/36371562/3210697307 - product_id</t>
  </si>
  <si>
    <t>Dạ, sản phẩm hiện tại bên shop đang tạm hết hàng ạ. Bạn tham khảo các sản phẩm khác dành cho bé nhé!</t>
  </si>
  <si>
    <t>2602418939858952
 Lê Hường</t>
  </si>
  <si>
    <t>/start_conversation</t>
  </si>
  <si>
    <t>start_conversation</t>
  </si>
  <si>
    <t>Out of scope</t>
  </si>
  <si>
    <t>Get started</t>
  </si>
  <si>
    <t>action_start_conversation</t>
  </si>
  <si>
    <t>policy_0_MemoizationPolicy</t>
  </si>
  <si>
    <t>Chào Lê Hường, mình là trợ lý ảo của Shop Gấu &amp; Bí Ngô!
 Để hỗ trợ bạn nhanh nhất có thể, vui lòng mô tả ngắn gọn và rõ ràng sản phẩm muốn tìm kiếm nhé!</t>
  </si>
  <si>
    <t>Shop cho mình hỏi bên mình có nhưng loại cầu trượt nào cho bé ạ?</t>
  </si>
  <si>
    <t>- cầu trượt - cau_truot - object_type</t>
  </si>
  <si>
    <t>Sản phẩm Cầu Trượt hiện shop đang có giá: *4,100,000 VND (giá gốc 5,000,000 VND), 1,982,500 VND (giá gốc 3,250,000 VND)*.
 Bạn tham khảo các sản phẩm sau nhé ạ:</t>
  </si>
  <si>
    <t>- Xem chi tiết: Cầu trượt xích đu Hola hải cẩu 2020
 - Xem chi tiết: COMBO HOLLA LIÊN HOÀN 2020 
 - Xem chi tiết: COMBO HOLLA FULL PHIÊN BẢN 2020 MẪU VƯƠNG MIỆN</t>
  </si>
  <si>
    <t>Sản phẩm Cầu Trượt hiện shop đang có các sản phẩm sau:
Bạn tham khảo nhé ạ:
&lt;show card sp&gt;</t>
  </si>
  <si>
    <t>https://scontent.xx.fbcdn.net/v/t39.1997-6/cp0/39178562_1505197616293642_5411344281094848512_n.png?_nc_cat=1&amp;_nc_sid=ac3552&amp;_nc_ohc=8TXN3hM5K9gAX-8AWpv&amp;_nc_ad=z-m&amp;_nc_cid=0&amp;_nc_zor=9&amp;_nc_ht=scontent.xx&amp;oh=eaf3180a27be310ac17395a507b86e1f&amp;oe=5EDBFB49</t>
  </si>
  <si>
    <t>send_link</t>
  </si>
  <si>
    <t>- - ['https://scontent.xx.fbcdn.net/v/t39.1997-6/cp0/39178562_1505197616293642_5411344281094848512_n.png?_nc_cat=1&amp;_nc_sid=ac3552&amp;_nc_ohc=8TXN3hM5K9gAX-8AWpv&amp;_nc_ad=z-m&amp;_nc_cid=0&amp;_nc_zor=9&amp;_nc_ht=scontent.xx&amp;oh=eaf3180a27be310ac17395a507b86e1f&amp;oe=5EDBFB49'] - url</t>
  </si>
  <si>
    <t>action_handle_send_link_only
 action_query_babe_kb</t>
  </si>
  <si>
    <t>policy_1_MappingPolicy
 None</t>
  </si>
  <si>
    <t>- Xem chi tiết: Thanh chặn cửa/ chặn cầu thang an toàn cho bé
 - Xem chi tiết: Xe đẩy 2 chiều 3 tư thế Zaracos Nano
 - Xem chi tiết: Đai xe máy có phản quang mẫu mới 2019
 - Xem chi tiết: Bô ngựa con cao cấp Royal Care - Hàng nhập khẩu chính hãng
 - Xem chi tiết: Ghế ăn đa năng kết hợp xe kéo MASTELA 1018 CHÍNH HÃNG
 - Xem chi tiết: Màn nôi rung Mastela 5 in 1</t>
  </si>
  <si>
    <t>None</t>
  </si>
  <si>
    <t>Vâng ạ (utter_agree)</t>
  </si>
  <si>
    <t>Ko có loại cầu trượt ko hả bạn?</t>
  </si>
  <si>
    <t>1767216439999061
 Ho Khanh Chi</t>
  </si>
  <si>
    <r>
      <rPr>
        <color rgb="FF0000FF"/>
        <u/>
      </rPr>
      <t>https://scontent.xx.fbcdn.net/v/t1.15752-9/96827019_585129588769005_4507039741555769344_n.jpg?_nc_cat=108&amp;_nc_sid=b96e70&amp;_nc_ohc=tmNVN0rb0V4AX-SOEoy&amp;_nc_ad=z-m&amp;_nc_cid=0&amp;_nc_zor=9&amp;_nc_ht=scontent.xx&amp;oh=a2c51705a941e891c982cbd2c60f9618&amp;oe=5EDABEC8</t>
    </r>
    <r>
      <t xml:space="preserve">
 T xin giá bộ nayd với</t>
    </r>
  </si>
  <si>
    <t>- - ['https://scontent.xx.fbcdn.net/v/t1.15752-9/96827019_585129588769005_4507039741555769344_n.jpg?_nc_cat=108&amp;_nc_sid=b96e70&amp;_nc_ohc=tmNVN0rb0V4AX-SOEoy&amp;_nc_ad=z-m&amp;_nc_cid=0&amp;_nc_zor=9&amp;_nc_ht=scontent.xx&amp;oh=a2c51705a941e891c982cbd2c60f9618&amp;oe=5EDABEC8'] - url
 - xin giá - price - attribute
 - bộ nayd - bộ nayd - mention</t>
  </si>
  <si>
    <t>- Xem chi tiết: Ghế đa năng Mastela 1015 - Mẫu mới 2019
 - Xem chi tiết: Bàn tròn Toys House chính hãng
 - Xem chi tiết: Xích đu có nhạc kiêm ghế ăn đa năng Mastela
 - Xem chi tiết: Bàn học, bản chơi lắp ghép Lego cao cấp
 - Xem chi tiết: Ghế ăn đa năng cao cấp Pier</t>
  </si>
  <si>
    <t>Failed</t>
  </si>
  <si>
    <t>Sản phẩm Bàn ghế chơi Lego đa năng cao cấp gấp gọn SMONEO hiện shop đang có giá: *1,100,000 VND (giá gốc 1,890,000 VND)*.
 Bạn tham khảo các sản phẩm sau nhé ạ:</t>
  </si>
  <si>
    <t>CV</t>
  </si>
  <si>
    <t>Fixed</t>
  </si>
  <si>
    <t>Ok</t>
  </si>
  <si>
    <t>do sau khi xóa sản phẩm trùng lặp trên CMS, module CV vẫn trả về sản phẩm đó</t>
  </si>
  <si>
    <t>/disagree{"object_type": null}</t>
  </si>
  <si>
    <t>disagree</t>
  </si>
  <si>
    <t>- {"object_type": null} - None - object_type</t>
  </si>
  <si>
    <t>utter_disagree</t>
  </si>
  <si>
    <t>policy_1_MappingPolicy</t>
  </si>
  <si>
    <t>Bạn vui lòng mô tả rõ mong muốn của bạn hoặc chat với nhân viên tư vấn nhé!</t>
  </si>
  <si>
    <t>/connect_employee</t>
  </si>
  <si>
    <t>connect_employee</t>
  </si>
  <si>
    <t>action_handover_to_inbox</t>
  </si>
  <si>
    <t>2044164449025460
 Hoài Mẫu Trương</t>
  </si>
  <si>
    <t>Chào Hoài Mẫu Trương, mình là trợ lý ảo của Shop Gấu &amp; Bí Ngô!
 Để hỗ trợ bạn nhanh nhất có thể, vui lòng mô tả ngắn gọn và rõ ràng sản phẩm muốn tìm kiếm nhé!</t>
  </si>
  <si>
    <t>Chào shop</t>
  </si>
  <si>
    <t>greet</t>
  </si>
  <si>
    <t>utter_greet</t>
  </si>
  <si>
    <t>Chào bạn, mình là trợ lý ảo của Shop Gấu &amp; Bí Ngô, mình giúp gì được bạn ạ?</t>
  </si>
  <si>
    <t>Cho e hỏi bên mình có quây bóng toy house ko ạ ?</t>
  </si>
  <si>
    <t>- quây - quay - object_type
 - toy house - toy house - brand</t>
  </si>
  <si>
    <t>action_query_babe_kb
 action_ask_confirm_attribute_value</t>
  </si>
  <si>
    <t>policy_3_EmbeddingPolicy
 None</t>
  </si>
  <si>
    <t>Dạ, sản phẩm Quây hãng sản xuất Toy House hiện tại bên shop đang tạm hết hàng ạ. Bạn tham khảo các sản phẩm khác dành cho bé nhé!</t>
  </si>
  <si>
    <t>/confirm_attribute_value{"brand": "Toys House"}</t>
  </si>
  <si>
    <t>confirm_attribute_value</t>
  </si>
  <si>
    <t>- {"brand": "Toys House"} - Toys House - brand</t>
  </si>
  <si>
    <t>Sản phẩm Quây góc vuông cánh nhỏ hình ngôi nhà hãng sản xuất Toys House hiện shop đang có giá: *1,250,000 VND (giá gốc 1,390,000 VND), 1,440,000 VND (giá gốc 1,490,000 VND), 1,040,000 VND (giá gốc 1,290,000 VND)*.
 Bạn tham khảo các sản phẩm sau nhé ạ:</t>
  </si>
  <si>
    <t>- Xem chi tiết: Quây góc vuông cánh nhỏ hình ngôi nhà</t>
  </si>
  <si>
    <t>1824332964315133
 Yan Vân</t>
  </si>
  <si>
    <r>
      <t xml:space="preserve">https://scontent.xx.fbcdn.net/v/t1.15752-9/96143238_1542293112596549_1826598300489351168_n.jpg?_nc_cat=110&amp;_nc_sid=b96e70&amp;_nc_ohc=_Ozhk5f64XUAX_vP_jm&amp;_nc_ad=z-m&amp;_nc_cid=0&amp;_nc_zor=9&amp;_nc_ht=scontent.xx&amp;oh=8ad9a9a8de94369f5fd74f5805019afb&amp;oe=5ED956A2
 </t>
    </r>
    <r>
      <rPr>
        <color rgb="FF0000FF"/>
        <u/>
      </rPr>
      <t>https://scontent.xx.fbcdn.net/v/t1.15752-9/96585780_527507364585405_9191964723430555648_n.jpg?_nc_cat=105&amp;_nc_sid=b96e70&amp;_nc_ohc=AN3h9QR7wAEAX-kxcUs&amp;_nc_ad=z-m&amp;_nc_cid=0&amp;_nc_zor=9&amp;_nc_ht=scontent.xx&amp;oh=fa380bd2339bf23c7390ad643ce94352&amp;oe=5ED9D2C0</t>
    </r>
    <r>
      <t xml:space="preserve">
 Báo giá Em với</t>
    </r>
  </si>
  <si>
    <t>- - ['https://scontent.xx.fbcdn.net/v/t1.15752-9/96143238_1542293112596549_1826598300489351168_n.jpg?_nc_cat=110&amp;_nc_sid=b96e70&amp;_nc_ohc=_Ozhk5f64XUAX_vP_jm&amp;_nc_ad=z-m&amp;_nc_cid=0&amp;_nc_zor=9&amp;_nc_ht=scontent.xx&amp;oh=8ad9a9a8de94369f5fd74f5805019afb&amp;oe=5ED956A2', 'https://scontent.xx.fbcdn.net/v/t1.15752-9/96585780_527507364585405_9191964723430555648_n.jpg?_nc_cat=105&amp;_nc_sid=b96e70&amp;_nc_ohc=AN3h9QR7wAEAX-kxcUs&amp;_nc_ad=z-m&amp;_nc_cid=0&amp;_nc_zor=9&amp;_nc_ht=scontent.xx&amp;oh=fa380bd2339bf23c7390ad643ce94352&amp;oe=5ED9D2C0'] - url
 - Báo giá - price - attribute</t>
  </si>
  <si>
    <t>- Xem chi tiết: Máy xay hấp đa năng 2 in 1 Fatz PRO 1
 - Xem chi tiết: BẢNG VẼ HOLLA 2 in 1
 - Xem chi tiết: [ELPHATLOC giảm 8% tối đa 2TR] Máy xay hấp đa năng 2 in 1 Fatz / Pro 2 - FB9619SL
 - Xem chi tiết: Máy tiệt trùng bình sữa hơi nước điện tử Fatz FB4036SL
 - Xem chi tiết: Máy hâm sữa, tiệt trùng đôi Moaz Bebe MB-003
 - Xem chi tiết: Máy xay hấp đa năng 2 in 1 Fatz - Pro 3 / FB9620SL
 - Xem chi tiết: Máy hâm sữa &amp; thức ăn cao cấp Chicco 7388
 - Xem chi tiết: Ghế ăn du lịch điều chỉnh độ cao 4 cấp độ Mastela 1013
 - Xem chi tiết: Máy sữa tiệt trùng đơn Moaz Bebe MB-006
 - Xem chi tiết: Máy tiệt trùng bình sữa hơi nước siêu tốc Fatz FB4021SL</t>
  </si>
  <si>
    <t>Sản phẩm Xe chòi chân kiêm xe lắc cao cấp có nhạc Holla hiện shop đang có giá: *790,000 VND (giá gốc 1,200,000 VND)*.
Bạn tham khảo các sản phẩm sau nhé ạ:</t>
  </si>
  <si>
    <r>
      <t xml:space="preserve">https://scontent.xx.fbcdn.net/v/t1.15752-9/95815788_3237045086314292_4401095611466645504_n.jpg?_nc_cat=100&amp;_nc_sid=b96e70&amp;_nc_ohc=danupA-7w_UAX-VMVU7&amp;_nc_ad=z-m&amp;_nc_cid=0&amp;_nc_zor=9&amp;_nc_ht=scontent.xx&amp;oh=27d97b21d89e76e23e2f3ac3045fc988&amp;oe=5ED99808
 </t>
    </r>
    <r>
      <rPr>
        <color rgb="FF1155CC"/>
        <u/>
      </rPr>
      <t>https://scontent.xx.fbcdn.net/v/t1.15752-9/95709006_176877403559344_8571905058025766912_n.jpg?_nc_cat=111&amp;_nc_sid=b96e70&amp;_nc_ohc=VU1J6sWynQUAX-Twu8X&amp;_nc_ad=z-m&amp;_nc_cid=0&amp;_nc_zor=9&amp;_nc_ht=scontent.xx&amp;oh=050c62539c94fd8d9b2fc64be57f9f8c&amp;oe=5EDC8CE6</t>
    </r>
  </si>
  <si>
    <t>- - ['https://scontent.xx.fbcdn.net/v/t1.15752-9/95709006_176877403559344_8571905058025766912_n.jpg?_nc_cat=111&amp;_nc_sid=b96e70&amp;_nc_ohc=VU1J6sWynQUAX-Twu8X&amp;_nc_ad=z-m&amp;_nc_cid=0&amp;_nc_zor=9&amp;_nc_ht=scontent.xx&amp;oh=050c62539c94fd8d9b2fc64be57f9f8c&amp;oe=5EDC8CE6', 'https://scontent.xx.fbcdn.net/v/t1.15752-9/95815788_3237045086314292_4401095611466645504_n.jpg?_nc_cat=100&amp;_nc_sid=b96e70&amp;_nc_ohc=danupA-7w_UAX-VMVU7&amp;_nc_ad=z-m&amp;_nc_cid=0&amp;_nc_zor=9&amp;_nc_ht=scontent.xx&amp;oh=27d97b21d89e76e23e2f3ac3045fc988&amp;oe=5ED99808'] - url</t>
  </si>
  <si>
    <t>action_handle_send_link_only</t>
  </si>
  <si>
    <t>Bạn đang tìm kiếm thông tin gì ạ?</t>
  </si>
  <si>
    <t>mình hỏi 2 sản phẩm xe và bảng vẽ nhue hình</t>
  </si>
  <si>
    <t>- bảng vẽ nhue - bảng vẽ nhue - material</t>
  </si>
  <si>
    <t>- Xem chi tiết: Cầu trượt gấp gọn Toys House
 - Xem chi tiết: Cầu trượt xích đu Hola hải cẩu 2020
 - Xem chi tiết: CẦU TRƯỢT BẬP BÊNH HOLLA 3IN1</t>
  </si>
  <si>
    <t>Dạ có phải bạn muốn hỏi một trong các sản phẩm dưới đây:
&lt;show card bảng vẽ, xe&gt;</t>
  </si>
  <si>
    <t>không phải</t>
  </si>
  <si>
    <r>
      <t xml:space="preserve">như hình mình đưa đây
 https://scontent.xx.fbcdn.net/v/t1.15752-9/95815788_3237045086314292_4401095611466645504_n.jpg?_nc_cat=100&amp;_nc_sid=b96e70&amp;_nc_ohc=danupA-7w_UAX-VMVU7&amp;_nc_ad=z-m&amp;_nc_cid=0&amp;_nc_zor=9&amp;_nc_ht=scontent.xx&amp;oh=27d97b21d89e76e23e2f3ac3045fc988&amp;oe=5ED99808
 </t>
    </r>
    <r>
      <rPr>
        <u/>
      </rPr>
      <t>https://scontent.xx.fbcdn.net/v/t1.15752-9/95709006_176877403559344_8571905058025766912_n.jpg?_nc_cat=111&amp;_nc_sid=b96e70&amp;_nc_ohc=VU1J6sWynQUAX-Twu8X&amp;_nc_ad=z-m&amp;_nc_cid=0&amp;_nc_zor=9&amp;_nc_ht=scontent.xx&amp;oh=050c62539c94fd8d9b2fc64be57f9f8c&amp;oe=5EDC8CE6</t>
    </r>
  </si>
  <si>
    <t>handover_to_inbox</t>
  </si>
  <si>
    <t>IC</t>
  </si>
  <si>
    <t>To be processed</t>
  </si>
  <si>
    <t>query kb ?</t>
  </si>
  <si>
    <t>1771725186261616
 Nguyễn Lan</t>
  </si>
  <si>
    <t>Cho mình đặt 1 cái màu xanh nha.</t>
  </si>
  <si>
    <t>- màu xanh - màu xanh - color</t>
  </si>
  <si>
    <t>action_query_babe_kb
 utter_ask_rephrase_obj_type</t>
  </si>
  <si>
    <t>policy_3_EmbeddingPolicy
 policy_3_EmbeddingPolicy</t>
  </si>
  <si>
    <t>Mình chưa xác định được món đồ bạn hỏi, bạn mô tả rõ hơn giúp mình nhé!</t>
  </si>
  <si>
    <t>Trash</t>
  </si>
  <si>
    <t>3750274518376264
 Kín Hà</t>
  </si>
  <si>
    <t>Z shop lay cho mjh 1 cai nha</t>
  </si>
  <si>
    <t>policy_0_MemoizationPolicy
 policy_0_MemoizationPolicy</t>
  </si>
  <si>
    <t>1929388927185970
 Phương Phương</t>
  </si>
  <si>
    <t>Chào Phương Phương, mình là trợ lý ảo của Shop Gấu &amp; Bí Ngô!
 Để hỗ trợ bạn nhanh nhất có thể, vui lòng mô tả ngắn gọn và rõ ràng sản phẩm muốn tìm kiếm nhé!</t>
  </si>
  <si>
    <t>Hi shop</t>
  </si>
  <si>
    <t>Bên b có xe đẩy vovo k?
 Cho mìh xin giá nhé</t>
  </si>
  <si>
    <t>- xe đẩy - xe_day - object_type
 - vovo - vovo - brand
 - xin giá - price - attribute</t>
  </si>
  <si>
    <t>Sản phẩm Xe Đẩy hãng sản xuất Vovo hiện shop đang có giá: *2,500,000 VND, 2,200,000 VND*.
 Bạn tham khảo các sản phẩm sau nhé ạ:</t>
  </si>
  <si>
    <t>- Xem chi tiết: Xe đẩy gấp gọn VOVO - Kèm thẻ bảo hành
 - Xem chi tiết: Xe đẩy 2 chiều cao cấp VOVO 2019</t>
  </si>
  <si>
    <t>2553759971366058
 Leng Leng</t>
  </si>
  <si>
    <t>B oi
 Minh ko xem dc link
 Video</t>
  </si>
  <si>
    <t>- link - link - attribute
 - Video - video - brand</t>
  </si>
  <si>
    <t>2065925633474716
 Linh Linh Hoang</t>
  </si>
  <si>
    <t>Shop ơi bên m còn xe đẩy đôi ko ạ?</t>
  </si>
  <si>
    <t>- xe đẩy - xe_day - object_type</t>
  </si>
  <si>
    <t>policy_0_MemoizationPolicy
 None</t>
  </si>
  <si>
    <t>expect Ner to predict "xe_day_doi"</t>
  </si>
  <si>
    <t>flow not natural - to be revised</t>
  </si>
  <si>
    <t>tại sao ner ko predict đc "xe đẩy đôi"?</t>
  </si>
  <si>
    <t>/confirm_attribute_value{"price": "5M - 10M"}</t>
  </si>
  <si>
    <t>- {"price": "5M - 10M"} - 5M - 10M - price</t>
  </si>
  <si>
    <t>/confirm_attribute_value{"brand": "NULL"}</t>
  </si>
  <si>
    <t>- {"brand": "NULL"} - NULL - brand</t>
  </si>
  <si>
    <t>/confirm_attribute_value{"color": "NULL"}</t>
  </si>
  <si>
    <t>- {"color": "NULL"} - NULL - color</t>
  </si>
  <si>
    <t>/confirm_attribute_value{"weight": "NULL"}</t>
  </si>
  <si>
    <t>- {"weight": "NULL"} - NULL - weight</t>
  </si>
  <si>
    <t>/confirm_attribute_value{"guarantee": "24 Tháng"}</t>
  </si>
  <si>
    <t>- {"guarantee": "24 Tháng"} - 24 Tháng - guarantee</t>
  </si>
  <si>
    <t>Sản phẩm Xe đẩy cho bé – Zaracos ZIPPY giá 5m - 10m, thời gian bảo hành 24 Tháng hiện shop đang có giá: *5,000,000 VND (giá gốc 5,685,000 VND)*.
 Bạn tham khảo các sản phẩm sau nhé ạ:</t>
  </si>
  <si>
    <t>- Xem chi tiết: Xe đẩy cho bé – Zaracos ZIPPY</t>
  </si>
  <si>
    <t>Xe đẩy đôi ạ</t>
  </si>
  <si>
    <t>- Xe đẩy - xe_day - object_type</t>
  </si>
  <si>
    <t>Mình muốn hỏi tư vấn ko phải trả lời tự động</t>
  </si>
  <si>
    <t>2931934286925148
 Thanh Hương Vũ</t>
  </si>
  <si>
    <t>Chào Thanh Hương Vũ, mình là trợ lý ảo của Shop Gấu &amp; Bí Ngô!
 Để hỗ trợ bạn nhanh nhất có thể, vui lòng mô tả ngắn gọn và rõ ràng sản phẩm muốn tìm kiếm nhé!</t>
  </si>
  <si>
    <t>shop ơi cho m hỏi</t>
  </si>
  <si>
    <t>policy_0_MemoizationPolicy
 policy_3_EmbeddingPolicy</t>
  </si>
  <si>
    <t>xe tròn tập đi tomorow
 shop còn loại nào a</t>
  </si>
  <si>
    <t>- xe tròn tập đi - xe_tap_di - object_type
 - tomorow - tomorow - brand</t>
  </si>
  <si>
    <t>Dạ, sản phẩm Xe Tập Đi hãng sản xuất Tomorow hiện tại bên shop đang tạm hết hàng ạ. Bạn tham khảo các sản phẩm khác dành cho bé nhé!</t>
  </si>
  <si>
    <t>a P: ""hỏi xe tập đi Tomorrow thì hết =&gt; show brand thì có Tomorrow Sky =&gt; cần update bộ similar cho các thuộc tính
query ra sản phẩm cuối =&gt; hỏi bảo hành =&gt; k có thông tin trả lời =&gt; handover""</t>
  </si>
  <si>
    <t>/confirm_attribute_value{"brand": "Tomorrow Sky"}</t>
  </si>
  <si>
    <t>- {"brand": "Tomorrow Sky"} - Tomorrow Sky - brand</t>
  </si>
  <si>
    <t>Sản phẩm Xe tập đi cao cấp Tommorrow Sky - CHÍNH HÃNG hãng sản xuất Tomorrow Sky hiện shop đang có giá: *649,000 VND (giá gốc 850,000 VND), 469,000 VND (giá gốc 850,000 VND), 639,000 VND (giá gốc 850,000 VND), 479,000 VND (giá gốc 850,000 VND)*.
 Bạn tham khảo các sản phẩm sau nhé ạ:</t>
  </si>
  <si>
    <t>- Xem chi tiết: Xe tập đi cao cấp Tommorrow Sky - CHÍNH HÃNG</t>
  </si>
  <si>
    <t>có bảo hành k shop ơi</t>
  </si>
  <si>
    <t>- bảo hành k - guarantee - attribute</t>
  </si>
  <si>
    <t>action_query_babe_kb
 action_handover_to_inbox</t>
  </si>
  <si>
    <t>1725300490889929
 Hoàng Tâm Dương</t>
  </si>
  <si>
    <t>Chị ơi
 Đồ bơi cho bé còn ko ạ?
 Em xin ảnh với ạ</t>
  </si>
  <si>
    <t>- ảnh - image - attribute</t>
  </si>
  <si>
    <t>Dạ ý em muốn hỏi bộ đồ bé mặc đi biển / bơi ý ạ</t>
  </si>
  <si>
    <t>2416561991784352
 Minh Phuong Dao</t>
  </si>
  <si>
    <t>hi em
 chi dang muon mua chiec xe dap ben em
 nhug chi o hcm</t>
  </si>
  <si>
    <t>- xe dap - xe dap - object_type</t>
  </si>
  <si>
    <t>action_query_babe_kb
 action_ask_confirm_object_type</t>
  </si>
  <si>
    <t>loai xe ma vua choi chan
 vua dap dc ah em
 375k gi do</t>
  </si>
  <si>
    <t>- 375k - 375k - price</t>
  </si>
  <si>
    <t>https://scontent.xx.fbcdn.net/v/t1.15752-9/96157930_568082824110243_3129635560700772352_n.png?_nc_cat=111&amp;_nc_sid=b96e70&amp;_nc_ohc=9XmlkvU6TiQAX-oYipi&amp;_nc_ad=z-m&amp;_nc_cid=0&amp;_nc_zor=9&amp;_nc_ht=scontent.xx&amp;oh=76c77707702f0fa6ed45723de901d5c5&amp;oe=5EDBC967</t>
  </si>
  <si>
    <t>- - ['https://scontent.xx.fbcdn.net/v/t1.15752-9/96157930_568082824110243_3129635560700772352_n.png?_nc_cat=111&amp;_nc_sid=b96e70&amp;_nc_ohc=9XmlkvU6TiQAX-oYipi&amp;_nc_ad=z-m&amp;_nc_cid=0&amp;_nc_zor=9&amp;_nc_ht=scontent.xx&amp;oh=76c77707702f0fa6ed45723de901d5c5&amp;oe=5EDBC967'] - url</t>
  </si>
  <si>
    <t>Sản phẩm Xe chòi chân có bàn đạp cao cấp Motion hiện shop đang có giá: *448,400 VND (giá gốc 590,000 VND)*.
 Bạn tham khảo các sản phẩm sau nhé ạ:</t>
  </si>
  <si>
    <t>- Xem chi tiết: Xe chòi chân có bàn đạp cao cấp Motion</t>
  </si>
  <si>
    <t>xe_choi_chan</t>
  </si>
  <si>
    <t>cho chi hoi
 shop Bin &amp; Bong
 cung la cua ben em ha</t>
  </si>
  <si>
    <t>2120441008050421
 Thuỳ Dương</t>
  </si>
  <si>
    <t>shop ơi
 shop còn giường màu hồng ko?</t>
  </si>
  <si>
    <t>- giường - giuong - object_type
 - màu hồng - màu hồng - color</t>
  </si>
  <si>
    <t>Dạ, sản phẩm Giuong Màu Hồng hiện tại bên shop đang tạm hết hàng ạ. Bạn tham khảo các sản phẩm khác dành cho bé nhé!</t>
  </si>
  <si>
    <t>vậy còn màu ji c nhỉ</t>
  </si>
  <si>
    <t>- màu ji - color - attribute</t>
  </si>
  <si>
    <t>/confirm_attribute_value{"size": "NULL"}</t>
  </si>
  <si>
    <t>- {"size": "NULL"} - NULL - size</t>
  </si>
  <si>
    <t>t ấn nhầm
 cho t xem ảnh vơi</t>
  </si>
  <si>
    <t>3854798024562047
 Phuonh Anh</t>
  </si>
  <si>
    <t>Chào Phuonh Anh, mình là trợ lý ảo của Shop Gấu &amp; Bí Ngô!
 Để hỗ trợ bạn nhanh nhất có thể, vui lòng mô tả ngắn gọn và rõ ràng sản phẩm muốn tìm kiếm nhé!</t>
  </si>
  <si>
    <t>bên mình có haenim 4 ko shop</t>
  </si>
  <si>
    <t xml:space="preserve">khách hỏi về sp shop ko có </t>
  </si>
  <si>
    <t>v2.0.18</t>
  </si>
  <si>
    <t>4528203840539127
 Vic Chip</t>
  </si>
  <si>
    <t>Chào Vic Chip, mình là trợ lý ảo của Shop Gấu &amp; Bí Ngô!
 Để hỗ trợ bạn nhanh nhất có thể, vui lòng mô tả ngắn gọn và rõ ràng sản phẩm muốn tìm kiếm nhé!</t>
  </si>
  <si>
    <t>cầu trượt bập bênh giá bn vậy shop</t>
  </si>
  <si>
    <t>- cầu trượt - cau_truot - object_type
 - giá bn - price - attribute</t>
  </si>
  <si>
    <t>Sản phẩm Cầu Trượt hiện shop đang có giá: *1,982,500 VND (giá gốc 3,250,000 VND), 4,100,000 VND (giá gốc 5,000,000 VND)*.
 Bạn tham khảo các sản phẩm sau nhé ạ:</t>
  </si>
  <si>
    <t>CẦU TRƯỢT BẬP BÊNH HOLLA 3IN1 – 2020 đổ bộ: Xinh đẹp hơn, mịn hơn, sang hơn, cứng cáp hơn
 . Với kích thước nhỏ gọn có thể di chuyển dễ dàng trong nhà – ngoài trời, đảm bảo với các mẹ đây là lựa chọn tuyệt vời cho bé mùa đông này
 . Phân tích ra: Mua 1 cái bập bênh cũng 400k, thêm cái cầu trượt cũng tầm 600K - 700K , thì tính ra với cầu trượt bập bênh Holla phiên bản cá heo siêu đáng yêu này lại hời quá các mẹ ạ !
 🌟Vừa làm cầu trượt
 🌟 Vừa làm bập bênh
 🌟 Vừa chơi bóng rổ
 . Có cả màu cho bé trai và bé gái: Xanh, Cam
 . Độ tuổi sử dụng rất dài đấy ạ: 1-8 tuổi
 Hàng nhập khẩu chính hãng - Xịn cănggggg</t>
  </si>
  <si>
    <t>- CẦU TRƯỢT - cau_truot - object_type
 - HOLLA - holla - brand
 - kích thước - size - attribute
 - cầu trượt - cau_truot - object_type
 - 600K - 600k - price
 - cầu trượt - cau_truot - object_type
 - cầu trượt - cau_truot - object_type
 - 1-8 tuổi - 1-8 tuổi - age_of_use</t>
  </si>
  <si>
    <t>2620052118031856
 Thanh Giang</t>
  </si>
  <si>
    <t>Hỗ trợ ship và lắp đặt k ad?</t>
  </si>
  <si>
    <t>1661048557282151
 Đào Thị Duyên</t>
  </si>
  <si>
    <t>https://scontent.xx.fbcdn.net/v/t1.15752-9/95781577_250982106102628_9000980193635991552_n.jpg?_nc_cat=108&amp;_nc_sid=b96e70&amp;_nc_ohc=En2WdhLYDdkAX9pwlCe&amp;_nc_ad=z-m&amp;_nc_cid=0&amp;_nc_zor=9&amp;_nc_ht=scontent.xx&amp;oh=98162f939dfa13e0ea1b906578f1615f&amp;oe=5EDAA676
 Thảm này còn ko b?</t>
  </si>
  <si>
    <t>- - ['https://scontent.xx.fbcdn.net/v/t1.15752-9/95781577_250982106102628_9000980193635991552_n.jpg?_nc_cat=108&amp;_nc_sid=b96e70&amp;_nc_ohc=En2WdhLYDdkAX9pwlCe&amp;_nc_ad=z-m&amp;_nc_cid=0&amp;_nc_zor=9&amp;_nc_ht=scontent.xx&amp;oh=98162f939dfa13e0ea1b906578f1615f&amp;oe=5EDAA676'] - url
 - Thảm - tham - object_type
 - này - này - mention</t>
  </si>
  <si>
    <t>Dạ mời bạn tham khảo sản phẩm hiện có tại shop nhé!</t>
  </si>
  <si>
    <t>- Xem chi tiết: MUA 1 TẶNG 1 - Túi trữ sữa cao cấp K- Mom</t>
  </si>
  <si>
    <t>tui_tru_sua</t>
  </si>
  <si>
    <t>promotion</t>
  </si>
  <si>
    <t>User gửi ảnh bài viết giới thiệu sản phẩm, không có hình sản phẩm</t>
  </si>
  <si>
    <t>Thảm silicon hàn quốc còn ko bạn?</t>
  </si>
  <si>
    <t>- Thảm - tham - object_type
 - silicon - silicon - material
 - hàn quốc - hàn quốc - origin</t>
  </si>
  <si>
    <t>Dạ, sản phẩm Thảm chất liệu Silicon, nơi sản xuất Hàn Quốc hiện tại bên shop đang tạm hết hàng ạ. Bạn tham khảo các sản phẩm khác dành cho bé nhé!</t>
  </si>
  <si>
    <t>Bên bạn có nhập về nữa ko?</t>
  </si>
  <si>
    <t>2722212904552562
 Hạnh Hồng</t>
  </si>
  <si>
    <t>Chào Hạnh Hồng, mình là trợ lý ảo của Shop Gấu &amp; Bí Ngô!
 Để hỗ trợ bạn nhanh nhất có thể, vui lòng mô tả ngắn gọn và rõ ràng sản phẩm muốn tìm kiếm nhé!</t>
  </si>
  <si>
    <t>Ad ơi
 Bên mình có phụ kiện cho máy hút sữa medela không ạ</t>
  </si>
  <si>
    <t>- máy hút sữa - may_hut_sua - object_type
 - medela - medela - brand</t>
  </si>
  <si>
    <t>Dạ, sản phẩm Máy Hút Sữa hãng sản xuất Medela hiện tại bên shop đang tạm hết hàng ạ. Bạn tham khảo các sản phẩm khác dành cho bé nhé!</t>
  </si>
  <si>
    <t>Em hỏi phụ kiện ấy ạ</t>
  </si>
  <si>
    <t>3371053989593706
 Do Minh Thu</t>
  </si>
  <si>
    <r>
      <rPr>
        <color rgb="FF0000FF"/>
        <u/>
      </rPr>
      <t>https://scontent.xx.fbcdn.net/v/t1.15752-9/96793295_1471218289724625_8028605713855021056_n.jpg?_nc_cat=105&amp;_nc_sid=b96e70&amp;_nc_ohc=SR7nMGl2eeMAX97FdtR&amp;_nc_ad=z-m&amp;_nc_cid=0&amp;_nc_zor=9&amp;_nc_ht=scontent.xx&amp;oh=c2762da5a58cefad0d537b9ba19ad3aa&amp;oe=5EDC0B2F</t>
    </r>
    <r>
      <t xml:space="preserve">
 Còn thước đo chiều cao cho bé ko b</t>
    </r>
  </si>
  <si>
    <t>- - ['https://scontent.xx.fbcdn.net/v/t1.15752-9/96793295_1471218289724625_8028605713855021056_n.jpg?_nc_cat=105&amp;_nc_sid=b96e70&amp;_nc_ohc=SR7nMGl2eeMAX97FdtR&amp;_nc_ad=z-m&amp;_nc_cid=0&amp;_nc_zor=9&amp;_nc_ht=scontent.xx&amp;oh=c2762da5a58cefad0d537b9ba19ad3aa&amp;oe=5EDC0B2F'] - url
 - chiều cao - size - attribute</t>
  </si>
  <si>
    <t>thuoc_do</t>
  </si>
  <si>
    <t>1419128478124470
 Hong Van</t>
  </si>
  <si>
    <t>Cho e hỏi m.có mẫu đồ chơi nào trong phòng tắm cho pé ko ạ</t>
  </si>
  <si>
    <t>Mấy món đồ dạng vòi sen chơi trong phòng tắm cho pé ạ</t>
  </si>
  <si>
    <t>2449134451802922
 Quyen Ngo</t>
  </si>
  <si>
    <r>
      <rPr>
        <color rgb="FF0000FF"/>
        <u/>
      </rPr>
      <t>https://scontent.xx.fbcdn.net/v/t1.15752-9/95926703_184319979376499_2917129572556210176_n.jpg?_nc_cat=104&amp;_nc_sid=b96e70&amp;_nc_ohc=VqwOlQ25g54AX9YXf8d&amp;_nc_ad=z-m&amp;_nc_cid=0&amp;_nc_zor=9&amp;_nc_ht=scontent.xx&amp;oh=7257d9a8ec591cc3e87f148757acc697&amp;oe=5EDB7B35</t>
    </r>
    <r>
      <t xml:space="preserve">
 E mun mua cái này</t>
    </r>
  </si>
  <si>
    <t>- - ['https://scontent.xx.fbcdn.net/v/t1.15752-9/95926703_184319979376499_2917129572556210176_n.jpg?_nc_cat=104&amp;_nc_sid=b96e70&amp;_nc_ohc=VqwOlQ25g54AX9YXf8d&amp;_nc_ad=z-m&amp;_nc_cid=0&amp;_nc_zor=9&amp;_nc_ht=scontent.xx&amp;oh=7257d9a8ec591cc3e87f148757acc697&amp;oe=5EDB7B35'] - url
 - cái này - cái này - mention</t>
  </si>
  <si>
    <t>Dạ mời bạn tham khảo sản phẩm hiện có tại shop nhé!
[Show card sản phẩm Quây Holla Vương Miện]</t>
  </si>
  <si>
    <t>IC bắt sai intent " E mun mua cái này" thành handover</t>
  </si>
  <si>
    <t>1594878867223642
 Phạm Ngọc Ánh</t>
  </si>
  <si>
    <t>E ơi. Cho c hỏi còn kệ này ko e</t>
  </si>
  <si>
    <t>- kệ - ke - object_type
 - này - này - mention</t>
  </si>
  <si>
    <t>https://scontent.xx.fbcdn.net/v/t1.15752-9/95749780_260974768360820_4157817634345189376_n.png?_nc_cat=105&amp;_nc_sid=b96e70&amp;_nc_ohc=8dRu7r49RmsAX_X6M_F&amp;_nc_ad=z-m&amp;_nc_cid=0&amp;_nc_zor=9&amp;_nc_ht=scontent.xx&amp;oh=cb0a41a91a3cdee2b48d83d50b6cccb8&amp;oe=5EDA3AB3</t>
  </si>
  <si>
    <t>- - ['https://scontent.xx.fbcdn.net/v/t1.15752-9/95749780_260974768360820_4157817634345189376_n.png?_nc_cat=105&amp;_nc_sid=b96e70&amp;_nc_ohc=8dRu7r49RmsAX_X6M_F&amp;_nc_ad=z-m&amp;_nc_cid=0&amp;_nc_zor=9&amp;_nc_ht=scontent.xx&amp;oh=cb0a41a91a3cdee2b48d83d50b6cccb8&amp;oe=5EDA3AB3'] - url</t>
  </si>
  <si>
    <t>Sản phẩm Kệ chữ A phát nhạc 5 trong 1 Winfun 0846 hiện shop đang có giá: *709,000 VND (giá gốc 998,000 VND)*.
 Bạn tham khảo các sản phẩm sau nhé ạ:</t>
  </si>
  <si>
    <t>- Xem chi tiết: Kệ chữ A phát nhạc 5 trong 1 Winfun 0846</t>
  </si>
  <si>
    <t>ke</t>
  </si>
  <si>
    <t>3201857753192474
 Thảo Reggio</t>
  </si>
  <si>
    <t>Chào Thảo Reggio, mình là trợ lý ảo của Shop Gấu &amp; Bí Ngô!
 Để hỗ trợ bạn nhanh nhất có thể, vui lòng mô tả ngắn gọn và rõ ràng sản phẩm muốn tìm kiếm nhé!</t>
  </si>
  <si>
    <t>Bnaj gửi mình xem dây gài ti giả nhé</t>
  </si>
  <si>
    <t>- gài ti - gài ti - object_type</t>
  </si>
  <si>
    <t>Sản phẩm bạn đang tìm có phải là?
(show suggestion object)</t>
  </si>
  <si>
    <t>Action</t>
  </si>
  <si>
    <t>Action ko có output của bot trả về</t>
  </si>
  <si>
    <t>2468479593263598
 Nguyen Huong</t>
  </si>
  <si>
    <t>bạn ơi\</t>
  </si>
  <si>
    <t>ship cho mình bộ tập đánh răng</t>
  </si>
  <si>
    <t>và cắt móng tay cho bé</t>
  </si>
  <si>
    <t>2508104485889524
 Thanh Thúy</t>
  </si>
  <si>
    <t>B ơi
 Còn ghế này k</t>
  </si>
  <si>
    <t>- ghế - ghe - object_type
 - này - này - mention</t>
  </si>
  <si>
    <t>https://scontent.xx.fbcdn.net/v/t1.15752-9/95583187_252941196064154_6724795797616984064_n.jpg?_nc_cat=109&amp;_nc_sid=b96e70&amp;_nc_ohc=iCTO3qlf58YAX9WllLf&amp;_nc_ad=z-m&amp;_nc_cid=0&amp;_nc_zor=9&amp;_nc_ht=scontent.xx&amp;oh=07f2a7481637e81404abda51d1547048&amp;oe=5EDC0F2F</t>
  </si>
  <si>
    <t>- - ['https://scontent.xx.fbcdn.net/v/t1.15752-9/95583187_252941196064154_6724795797616984064_n.jpg?_nc_cat=109&amp;_nc_sid=b96e70&amp;_nc_ohc=iCTO3qlf58YAX9WllLf&amp;_nc_ad=z-m&amp;_nc_cid=0&amp;_nc_zor=9&amp;_nc_ht=scontent.xx&amp;oh=07f2a7481637e81404abda51d1547048&amp;oe=5EDC0F2F'] - url</t>
  </si>
  <si>
    <t>Sản phẩm 🔥 Ghế đa năng cao cấp 6 in 1 Joie Multiply Petit City/ Mid Town hiện shop đang có giá: *3,485,000 VND (giá gốc 4,100,000 VND)*.
 Bạn tham khảo các sản phẩm sau nhé ạ:</t>
  </si>
  <si>
    <t>- Xem chi tiết: 🔥 Ghế đa năng cao cấp 6 in 1 Joie Multiply Petit City/ Mid Town</t>
  </si>
  <si>
    <t>ghe_da_nang</t>
  </si>
  <si>
    <t>Sản phẩm Ghế đa năng Mastela 1015 - Mẫu mới 2019 hiện shop đang có giá: *1320000 VND (giá gốc 1599000VND)*.
 Bạn tham khảo các sản phẩm sau nhé ạ:</t>
  </si>
  <si>
    <t xml:space="preserve">Cv image search sai sản phẩm
</t>
  </si>
  <si>
    <t>B ơi. Ghế mastela mà b ơi</t>
  </si>
  <si>
    <t>- mastela - mastela - brand</t>
  </si>
  <si>
    <t>IC chưa xử lý được multi intent</t>
  </si>
  <si>
    <t>model lastest predict query_kb</t>
  </si>
  <si>
    <t>3034908713189651
 Nguyễn Hà</t>
  </si>
  <si>
    <t>https://scontent.xx.fbcdn.net/v/t1.15752-9/96571295_554935862075787_1143441803114971136_n.jpg?_nc_cat=105&amp;_nc_sid=b96e70&amp;_nc_ohc=CmheNyIPyjUAX8bdk6N&amp;_nc_ad=z-m&amp;_nc_cid=0&amp;_nc_zor=9&amp;_nc_ht=scontent.xx&amp;oh=77b6f9994418b2d0fdf364aab5fd9de6&amp;oe=5EDA0788
 Vẫn giống bộ này phải ko ạ</t>
  </si>
  <si>
    <r>
      <t>- - ['</t>
    </r>
    <r>
      <rPr>
        <color rgb="FF1155CC"/>
        <u/>
      </rPr>
      <t>https://scontent.xx.fbcdn.net/v/t1.15752-9/96571295_554935862075787_1143441803114971136_n.jpg?_nc_cat=105&amp;_nc_sid=b96e70&amp;_nc_ohc=CmheNyIPyjUAX8bdk6N&amp;_nc_ad=z-m&amp;_nc_cid=0&amp;_nc_zor=9&amp;_nc_ht=scontent.xx&amp;oh=77b6f9994418b2d0fdf364aab5fd9de6&amp;oe=5EDA0788</t>
    </r>
    <r>
      <t>'] - url
 - bộ này - bộ này - mention</t>
    </r>
  </si>
  <si>
    <t>3000353100022860
 Lê Hằng</t>
  </si>
  <si>
    <t>Chào Lê Hằng, mình là trợ lý ảo của Shop Gấu &amp; Bí Ngô!
 Để hỗ trợ bạn nhanh nhất có thể, vui lòng mô tả ngắn gọn và rõ ràng sản phẩm muốn tìm kiếm nhé!</t>
  </si>
  <si>
    <t>C oi</t>
  </si>
  <si>
    <t>Bên m có máy hâm nước pha sữa không c</t>
  </si>
  <si>
    <t>- máy hâm nước pha sữa - máy hâm nước pha sữa - object_type</t>
  </si>
  <si>
    <t>(Log chat thiếu "Sản phẩm bạn đang tìm có phải là?")</t>
  </si>
  <si>
    <t>/deny_object_type{"object_type": null}</t>
  </si>
  <si>
    <t>deny_object_type</t>
  </si>
  <si>
    <t>3770296883045311
 Dương Xuân Cường</t>
  </si>
  <si>
    <t>Cả 2 cái hả em?</t>
  </si>
  <si>
    <t>2084937034904617
Ngoc Nguyen</t>
  </si>
  <si>
    <r>
      <rPr>
        <color rgb="FF1155CC"/>
        <u/>
      </rPr>
      <t>https://scontent.xx.fbcdn.net/v/t1.15752-9/97421651_613726062547412_2818290525260480512_n.jpg?_nc_cat=110&amp;_nc_sid=b96e70&amp;_nc_ohc=SVa-AnvsDJIAX83vfua&amp;_nc_ad=z-m&amp;_nc_cid=0&amp;_nc_zor=9&amp;_nc_ht=scontent.xx&amp;oh=ec50699f3457a518f3abd6ed0f9d42b6&amp;oe=5EDF0FB4</t>
    </r>
    <r>
      <t xml:space="preserve">
Báo giá em máy tiệt trùng này ạ</t>
    </r>
  </si>
  <si>
    <t>-  - ['https://scontent.xx.fbcdn.net/v/t1.15752-9/97421651_613726062547412_2818290525260480512_n.jpg?_nc_cat=110&amp;_nc_sid=b96e70&amp;_nc_ohc=SVa-AnvsDJIAX83vfua&amp;_nc_ad=z-m&amp;_nc_cid=0&amp;_nc_zor=9&amp;_nc_ht=scontent.xx&amp;oh=ec50699f3457a518f3abd6ed0f9d42b6&amp;oe=5EDF0FB4'] - url
- Báo giá - price - attribute</t>
  </si>
  <si>
    <t xml:space="preserve">Sản phẩm  Tiệt trùng UV cao cấp Fatz Baby FB4700KM(Tặng liền tay 01 máy hâm sữa 4 chức năng Fatz giá hãng niêm yết gần #350K)  hiện shop đang có giá: *1,529,000 VND (giá gốc 2,200,000 VND), 1,709,000 VND (giá gốc 2,200,000 VND)*.
Bạn tham khảo các sản phẩm sau nhé ạ:
</t>
  </si>
  <si>
    <t>- Xem chi tiết: Tiệt trùng UV cao cấp Fatz Baby FB4700KM(Tặng liền tay 01 máy hâm sữa 4 chức năng Fatz giá hãng niêm yết gần #350K)</t>
  </si>
  <si>
    <t>may_ham_sua</t>
  </si>
  <si>
    <t>Là giá 1529 hay 1709 a</t>
  </si>
  <si>
    <t>- 1529 - 1529 - price
- 1709 - 1709 - price</t>
  </si>
  <si>
    <t xml:space="preserve">Sản phẩm  Máy Hâm Sữa giá 1,709 VND hiện shop đang có giá: *1,696,000 VND (giá gốc 1,950,000 VND), 1,472,000 VND (giá gốc 1,600,000 VND), 1,529,000 VND (giá gốc 2,200,000 VND), 1,709,000 VND (giá gốc 2,200,000 VND)*.
Bạn tham khảo các sản phẩm sau nhé ạ:
</t>
  </si>
  <si>
    <t>- Xem chi tiết: Máy hâm sữa &amp; thức ăn điện tử cao cấp Chicco 7390
- Xem chi tiết: Hâm sữa đa năng cao cấp Avent
- Xem chi tiết: Tiệt trùng UV cao cấp Fatz Baby FB4700KM(Tặng liền tay 01 máy hâm sữa 4 chức năng Fatz giá hãng niêm yết gần #350K)</t>
  </si>
  <si>
    <t>1124064367696155
Vũ Phương Ly</t>
  </si>
  <si>
    <t>CHÀO SHOP</t>
  </si>
  <si>
    <t xml:space="preserve">Chào bạn, mình là trợ lý ảo của Shop Gấu &amp; Bí Ngô, mình giúp gì được bạn ạ?
</t>
  </si>
  <si>
    <t>ĐỢT MÌNH CÓ MUA MÁY HÚT SỮA MEDELA BÊN SHOP CHO BÉ ĐẦU ẤY
BÂY H MÌNH CBI SINH BÉ THỨ 2
MÌNH HỎI THĂM SHOP CÓ BÁN BỘ HÚT SỮA MỚI K AH</t>
  </si>
  <si>
    <t>- MÁY HÚT SỮA - may_hut_sua - object_type
- MEDELA - medela - brand</t>
  </si>
  <si>
    <t>2477902578951188
Giang Thuy</t>
  </si>
  <si>
    <t xml:space="preserve">Chào Giang Thuy, mình là trợ lý ảo của Shop Gấu &amp; Bí Ngô!
Để hỗ trợ bạn nhanh nhất có thể, vui lòng mô tả ngắn gọn và rõ ràng sản phẩm muốn tìm kiếm nhé!
</t>
  </si>
  <si>
    <r>
      <rPr>
        <color rgb="FF0000FF"/>
        <u/>
      </rPr>
      <t>https://scontent.xx.fbcdn.net/v/t1.15752-9/96854048_239232770724837_3855303146154754048_n.jpg?_nc_cat=111&amp;_nc_sid=b96e70&amp;_nc_ohc=jRoGD4e2bK8AX9r2alH&amp;_nc_ad=z-m&amp;_nc_cid=0&amp;_nc_zor=9&amp;_nc_ht=scontent.xx&amp;oh=42249ca51070df34f019edd1202239f1&amp;oe=5EDFE500</t>
    </r>
    <r>
      <t xml:space="preserve">
</t>
    </r>
    <r>
      <rPr>
        <color rgb="FF0000FF"/>
        <u/>
      </rPr>
      <t>https://scontent.xx.fbcdn.net/v/t1.15752-9/95882500_871627536671674_9100221211215921152_n.jpg?_nc_cat=111&amp;_nc_sid=b96e70&amp;_nc_ohc=Ug0d0mSBKZIAX9JpQ8U&amp;_nc_ad=z-m&amp;_nc_cid=0&amp;_nc_zor=9&amp;_nc_ht=scontent.xx&amp;oh=8ab5e5f71b5986cc4409ec7bb4436bca&amp;oe=5EE0A483</t>
    </r>
  </si>
  <si>
    <t>-  - ['https://scontent.xx.fbcdn.net/v/t1.15752-9/95882500_871627536671674_9100221211215921152_n.jpg?_nc_cat=111&amp;_nc_sid=b96e70&amp;_nc_ohc=Ug0d0mSBKZIAX9JpQ8U&amp;_nc_ad=z-m&amp;_nc_cid=0&amp;_nc_zor=9&amp;_nc_ht=scontent.xx&amp;oh=8ab5e5f71b5986cc4409ec7bb4436bca&amp;oe=5EE0A483', 'https://scontent.xx.fbcdn.net/v/t1.15752-9/96854048_239232770724837_3855303146154754048_n.jpg?_nc_cat=111&amp;_nc_sid=b96e70&amp;_nc_ohc=jRoGD4e2bK8AX9r2alH&amp;_nc_ad=z-m&amp;_nc_cid=0&amp;_nc_zor=9&amp;_nc_ht=scontent.xx&amp;oh=42249ca51070df34f019edd1202239f1&amp;oe=5EDFE500'] - url</t>
  </si>
  <si>
    <t xml:space="preserve">Bạn đang tìm kiếm thông tin gì ạ?
</t>
  </si>
  <si>
    <r>
      <t xml:space="preserve">Shop còn 2 món trên ảnh ko
</t>
    </r>
    <r>
      <rPr>
        <color rgb="FF0000FF"/>
        <u/>
      </rPr>
      <t>https://scontent.xx.fbcdn.net/v/t1.15752-9/96854048_239232770724837_3855303146154754048_n.jpg?_nc_cat=111&amp;_nc_sid=b96e70&amp;_nc_ohc=jRoGD4e2bK8AX9r2alH&amp;_nc_ad=z-m&amp;_nc_cid=0&amp;_nc_zor=9&amp;_nc_ht=scontent.xx&amp;oh=42249ca51070df34f019edd1202239f1&amp;oe=5EDFE500</t>
    </r>
    <r>
      <t xml:space="preserve">
</t>
    </r>
    <r>
      <rPr>
        <color rgb="FF0000FF"/>
        <u/>
      </rPr>
      <t>https://scontent.xx.fbcdn.net/v/t1.15752-9/95882500_871627536671674_9100221211215921152_n.jpg?_nc_cat=111&amp;_nc_sid=b96e70&amp;_nc_ohc=Ug0d0mSBKZIAX9JpQ8U&amp;_nc_ad=z-m&amp;_nc_cid=0&amp;_nc_zor=9&amp;_nc_ht=scontent.xx&amp;oh=8ab5e5f71b5986cc4409ec7bb4436bca&amp;oe=5EE0A483</t>
    </r>
  </si>
  <si>
    <t>-  - ['https://scontent.xx.fbcdn.net/v/t1.15752-9/95882500_871627536671674_9100221211215921152_n.jpg?_nc_cat=111&amp;_nc_sid=b96e70&amp;_nc_ohc=Ug0d0mSBKZIAX9JpQ8U&amp;_nc_ad=z-m&amp;_nc_cid=0&amp;_nc_zor=9&amp;_nc_ht=scontent.xx&amp;oh=8ab5e5f71b5986cc4409ec7bb4436bca&amp;oe=5EE0A483', 'https://scontent.xx.fbcdn.net/v/t1.15752-9/96854048_239232770724837_3855303146154754048_n.jpg?_nc_cat=111&amp;_nc_sid=b96e70&amp;_nc_ohc=jRoGD4e2bK8AX9r2alH&amp;_nc_ad=z-m&amp;_nc_cid=0&amp;_nc_zor=9&amp;_nc_ht=scontent.xx&amp;oh=42249ca51070df34f019edd1202239f1&amp;oe=5EDFE500'] - url
- ảnh - image - attribute</t>
  </si>
  <si>
    <t xml:space="preserve">Dạ mời bạn tham khảo sản phẩm Thanh Nối Chặn  hiện có tại shop nhé!
</t>
  </si>
  <si>
    <t>- Xem chi tiết: Thanh chặn cửa/ chặn cầu thang an toàn cho bé</t>
  </si>
  <si>
    <t>Sản phẩm Thanh chặn cửa/ chặn cầu thang an toàn cho bé hiện shop còn hàng
Bạn tham khảo sản phẩm sau nhé ạ:
&lt;show card sp&gt;</t>
  </si>
  <si>
    <t>Mình có phải đo kích thước cửa trc khi mua ko? Có phải khoan vít ko?</t>
  </si>
  <si>
    <t>- kích thước - size - attribute</t>
  </si>
  <si>
    <t>Xe đẩy trên shop còn ko?</t>
  </si>
  <si>
    <t>action_query_babe_kb
action_ask_confirm_attribute_value</t>
  </si>
  <si>
    <t>policy_0_MemoizationPolicy
None</t>
  </si>
  <si>
    <t>Sản phẩm Xe đẩy đảo chiều gấp gọn VINNG hiện shop còn hàng
Bạn tham khảo sản phẩm sau nhé ạ:
&lt;show card sp&gt;</t>
  </si>
  <si>
    <t>1588453287935646
Sơn Hoàng Bích</t>
  </si>
  <si>
    <t>Alo</t>
  </si>
  <si>
    <t>Bên mình có xe đạp cho trẻ tầm 4 5 tuổi k shop</t>
  </si>
  <si>
    <t>- 4 5 tuổi - 4 5 tuổi - age_of_use</t>
  </si>
  <si>
    <t>action_query_babe_kb
utter_ask_rephrase_obj_type</t>
  </si>
  <si>
    <t>policy_3_EmbeddingPolicy
policy_3_EmbeddingPolicy</t>
  </si>
  <si>
    <t xml:space="preserve">Mình chưa xác định được món đồ bạn hỏi, bạn mô tả rõ hơn giúp mình nhé!
</t>
  </si>
  <si>
    <t>age_of_use</t>
  </si>
  <si>
    <t>Dạ mời bạn tham khảo sản phẩm Xe đạp độ tuổi sử dụng tầm 4 5 tuổi tại shop nhé!
&lt;show card các sp&gt;</t>
  </si>
  <si>
    <t>Xe đạp trẻ em</t>
  </si>
  <si>
    <t>- Xe đạp trẻ - xe đạp trẻ - object_type</t>
  </si>
  <si>
    <t>action_query_babe_kb
action_ask_confirm_object_type</t>
  </si>
  <si>
    <t>policy_3_EmbeddingPolicy
None</t>
  </si>
  <si>
    <t>3786103918127688
Linh Linh</t>
  </si>
  <si>
    <t xml:space="preserve">Chào Linh Linh, mình là trợ lý ảo của Shop Gấu &amp; Bí Ngô!
Để hỗ trợ bạn nhanh nhất có thể, vui lòng mô tả ngắn gọn và rõ ràng sản phẩm muốn tìm kiếm nhé!
</t>
  </si>
  <si>
    <t>Bên minh còn chậu tắm vịt k bạn</t>
  </si>
  <si>
    <t>policy_0_MemoizationPolicy
policy_3_EmbeddingPolicy</t>
  </si>
  <si>
    <t>Sản phẩm Chậu tắm phao vịt vàng báo nóng Munchkin (Mỹ) shop còn hàng, bạn tham khảo sản phẩm sau nhé ạ!
&lt;show card sp&gt;</t>
  </si>
  <si>
    <t>Ner</t>
  </si>
  <si>
    <t>Chưa trả về được sp</t>
  </si>
  <si>
    <t>https://scontent.xx.fbcdn.net/v/t1.15752-9/97211759_943424352779991_2901194638297661440_n.jpg?_nc_cat=111&amp;_nc_sid=b96e70&amp;_nc_ohc=rzAoLa0bIwMAX-1yrVs&amp;_nc_ad=z-m&amp;_nc_cid=0&amp;_nc_zor=9&amp;_nc_ht=scontent.xx&amp;oh=2e1df1ad637735cda150a448cefe816c&amp;oe=5EDD189B</t>
  </si>
  <si>
    <t>-  - ['https://scontent.xx.fbcdn.net/v/t1.15752-9/97211759_943424352779991_2901194638297661440_n.jpg?_nc_cat=111&amp;_nc_sid=b96e70&amp;_nc_ohc=rzAoLa0bIwMAX-1yrVs&amp;_nc_ad=z-m&amp;_nc_cid=0&amp;_nc_zor=9&amp;_nc_ht=scontent.xx&amp;oh=2e1df1ad637735cda150a448cefe816c&amp;oe=5EDD189B'] - url</t>
  </si>
  <si>
    <t>action_handle_send_link_only
action_query_babe_kb</t>
  </si>
  <si>
    <t>policy_1_MappingPolicy
None</t>
  </si>
  <si>
    <t xml:space="preserve">Sản phẩm  Cốc tập uống 3 giai đoạn Richell  hiện shop đang có giá: *289,000 VND, 199,000 VND (giá gốc 289,000 VND)*.
Bạn tham khảo các sản phẩm sau nhé ạ:
</t>
  </si>
  <si>
    <t>- Xem chi tiết: Cốc tập uống 3 giai đoạn Richell</t>
  </si>
  <si>
    <t>Sp này shop ko có, có sp khác gần giống, CV lại detect ra Cốc chứ không phải chậu tắm</t>
  </si>
  <si>
    <t>1687958367956497
An Candy</t>
  </si>
  <si>
    <r>
      <rPr>
        <color rgb="FF0000FF"/>
        <u/>
      </rPr>
      <t>https://scontent.xx.fbcdn.net/v/t1.15752-9/96358377_1169638216714553_7289176065342177280_n.jpg?_nc_cat=106&amp;_nc_sid=b96e70&amp;_nc_oc=AQn4bh7vi4ibKqMLyNHVUnHj940FQKxnlGYC4gF-WbizCoaRRweKkur9DXA718qbrDrf2rNBz6GPThfVdwObExtf&amp;_nc_ad=z-m&amp;_nc_cid=0&amp;_nc_zor=9&amp;_nc_ht=scontent.xx&amp;oh=ecfe758dee1f547ccccd7517e14a2193&amp;oe=5EDCE7DE</t>
    </r>
    <r>
      <t xml:space="preserve">
Bộ này bnhiu tiền hả shop</t>
    </r>
  </si>
  <si>
    <t>-  - ['https://scontent.xx.fbcdn.net/v/t1.15752-9/96358377_1169638216714553_7289176065342177280_n.jpg?_nc_cat=106&amp;_nc_sid=b96e70&amp;_nc_oc=AQn4bh7vi4ibKqMLyNHVUnHj940FQKxnlGYC4gF-WbizCoaRRweKkur9DXA718qbrDrf2rNBz6GPThfVdwObExtf&amp;_nc_ad=z-m&amp;_nc_cid=0&amp;_nc_zor=9&amp;_nc_ht=scontent.xx&amp;oh=ecfe758dee1f547ccccd7517e14a2193&amp;oe=5EDCE7DE'] - url
- Bộ này - bộ này - mention
- bnhiu tiền - price - attribute</t>
  </si>
  <si>
    <t xml:space="preserve">Sản phẩm  Đồ chơi xúc cát Royal care  hiện shop đang có giá: *225,000 VND (giá gốc 325,000 VND)*.
Bạn tham khảo các sản phẩm sau nhé ạ:
</t>
  </si>
  <si>
    <t>- Xem chi tiết: Đồ chơi xúc cát Royal care</t>
  </si>
  <si>
    <t>do_choi_nuoc</t>
  </si>
  <si>
    <r>
      <t xml:space="preserve">Cho mình 1 bộ nhé
</t>
    </r>
    <r>
      <rPr>
        <color rgb="FF0000FF"/>
        <u/>
      </rPr>
      <t>https://scontent.xx.fbcdn.net/v/t1.15752-9/94404585_585586975647879_457012381747249152_n.jpg?_nc_cat=101&amp;_nc_sid=b96e70&amp;_nc_oc=AQkxUG_-4iM6sef6g-nD2DNG4fZmit-bYB8QZfczn3FJNl8aXsM54JMOtk0s230Sqoczjciv336VW2IdpqpIik-q&amp;_nc_ad=z-m&amp;_nc_cid=0&amp;_nc_zor=9&amp;_nc_ht=scontent.xx&amp;oh=e72d459f7883702d956424f68890149d&amp;oe=5EDFC885</t>
    </r>
  </si>
  <si>
    <t>-  - ['https://scontent.xx.fbcdn.net/v/t1.15752-9/94404585_585586975647879_457012381747249152_n.jpg?_nc_cat=101&amp;_nc_sid=b96e70&amp;_nc_oc=AQkxUG_-4iM6sef6g-nD2DNG4fZmit-bYB8QZfczn3FJNl8aXsM54JMOtk0s230Sqoczjciv336VW2IdpqpIik-q&amp;_nc_ad=z-m&amp;_nc_cid=0&amp;_nc_zor=9&amp;_nc_ht=scontent.xx&amp;oh=e72d459f7883702d956424f68890149d&amp;oe=5EDFC885'] - url</t>
  </si>
  <si>
    <t xml:space="preserve">Sản phẩm  Set khăn mặt/khăn tắm Yodo Xiui  hiện shop đang có giá: *250,000 VND (giá gốc 290,000 VND)*.
Bạn tham khảo các sản phẩm sau nhé ạ:
</t>
  </si>
  <si>
    <t>- Xem chi tiết: Set khăn mặt/khăn tắm Yodo Xiui</t>
  </si>
  <si>
    <t>khan</t>
  </si>
  <si>
    <t>Handoff</t>
  </si>
  <si>
    <t>User đặt hàng + gửi ảnh địa chỉ, bot lại detect là ảnh khăn mặt và trả về sản phẩm khăn mặt =&gt; Fail</t>
  </si>
  <si>
    <t>Mình mua bộ đồ choi</t>
  </si>
  <si>
    <t>1603518759754520
Phương Nhung</t>
  </si>
  <si>
    <t>Shop có xe tập đi cho bé ko</t>
  </si>
  <si>
    <t>- xe tập đi - xe_tap_di - object_type</t>
  </si>
  <si>
    <t xml:space="preserve">Hiện tại sản phẩm Xe Tập Đi  shop đang có những giá sau ạ:
</t>
  </si>
  <si>
    <t>Xe tròn ý</t>
  </si>
  <si>
    <t>- Xe tròn - xe tròn - object_type</t>
  </si>
  <si>
    <t xml:space="preserve">Sản phẩm bạn đang tìm có phải là?
</t>
  </si>
  <si>
    <t xml:space="preserve">Bạn vui lòng mô tả rõ mong muốn của bạn hoặc chat với nhân viên tư vấn nhé!
</t>
  </si>
  <si>
    <t>2298452023576540
Vân Cong</t>
  </si>
  <si>
    <t>P.12A04 Toà R1 Sunshine Riverside Tây Hồ, đường Võ Chí Công (chân cầu Nhật Tân) Phú Thượng, Tây Hồ, HN. C Vân 0967797983
Ship cho m 1 bộ nhé
Màu hồng</t>
  </si>
  <si>
    <t>- P.12A04 - p.12a04 - size
- Sunshine Riverside - sunshine riverside - brand
- Màu hồng - màu hồng - color</t>
  </si>
  <si>
    <t>1485380704903128
Thu Hương</t>
  </si>
  <si>
    <t>cho m hỏi bên m còn phao cổ bé trai size nhỏ không ạ?</t>
  </si>
  <si>
    <t>- phao - phao - object_type</t>
  </si>
  <si>
    <t xml:space="preserve">Sản phẩm  Phao  hiện shop đang có giá: *210,000 VND, 148,000 VND, 170,000 VND (giá gốc 190,000 VND)*.
Bạn tham khảo các sản phẩm sau nhé ạ:
</t>
  </si>
  <si>
    <t>- Xem chi tiết: Phao cổ ROYAL CARE CHÍNH HÃNG
- Xem chi tiết: Phao cổ Baby Hop CHÍNH HÃNG
- Xem chi tiết: Phao nách Babyhop CHÍNH HÃNG</t>
  </si>
  <si>
    <t>m thấy toàn ghi hết hàng trên shopee ạ</t>
  </si>
  <si>
    <t>- shopee - link - attribute</t>
  </si>
  <si>
    <t>1922655471154601
Pham Ha</t>
  </si>
  <si>
    <t>Bạn có xe đạp 4 bánh loại 2 bánh có thể tháo rời cho bé 2-3 tuổi ko b?</t>
  </si>
  <si>
    <t>- o rời cho - bé 2-3 tuổi - age_of_use</t>
  </si>
  <si>
    <r>
      <rPr>
        <color rgb="FF1155CC"/>
        <u/>
      </rPr>
      <t>https://scontent.xx.fbcdn.net/v/t1.15752-9/96361641_229859644973521_5248467537703731200_n.jpg?_nc_cat=109&amp;_nc_sid=b96e70&amp;_nc_ohc=2FJWZ36UhtsAX-XYzhN&amp;_nc_ad=z-m&amp;_nc_cid=0&amp;_nc_zor=9&amp;_nc_ht=scontent.xx&amp;oh=ae0369106e5662cd237174d0c6484ff3&amp;oe=5EDEA67C</t>
    </r>
    <r>
      <t xml:space="preserve">
Kiểu thế này nè b</t>
    </r>
  </si>
  <si>
    <t>-  - ['https://scontent.xx.fbcdn.net/v/t1.15752-9/96361641_229859644973521_5248467537703731200_n.jpg?_nc_cat=109&amp;_nc_sid=b96e70&amp;_nc_ohc=2FJWZ36UhtsAX-XYzhN&amp;_nc_ad=z-m&amp;_nc_cid=0&amp;_nc_zor=9&amp;_nc_ht=scontent.xx&amp;oh=ae0369106e5662cd237174d0c6484ff3&amp;oe=5EDEA67C'] - url</t>
  </si>
  <si>
    <t xml:space="preserve">Dạ, có phải bạn muốn hỏi một trong các sản phẩm dưới đây không ạ?
 (Vui lòng ấn chọn 1 sản phẩm)
</t>
  </si>
  <si>
    <t xml:space="preserve">- Xem chi tiết: Xe đẩy cao cấp Aprica Karoon Plus High Seat
- Xem chi tiết: Xe NADLE 3 in 1: Xe đẩy - Chòi chân - Xe đạp
- Xem chi tiết: XE THĂNG BẰNG NALE 2019
- Xem chi tiết: Xe đạp 3 bánh không có mái che Edgar
- Xem chi tiết:  Xe tập đi đa năng cao cấp Holla
</t>
  </si>
  <si>
    <t>Xe thăng bằng nale có bàn đạp đi kèm để lắp vào ko b?</t>
  </si>
  <si>
    <t>- nale - nale - brand</t>
  </si>
  <si>
    <t>3057102314349104
Thanh Hoa Nguyen</t>
  </si>
  <si>
    <t xml:space="preserve">Chào Thanh Hoa Nguyen, mình là trợ lý ảo của Shop Gấu &amp; Bí Ngô!
Để hỗ trợ bạn nhanh nhất có thể, vui lòng mô tả ngắn gọn và rõ ràng sản phẩm muốn tìm kiếm nhé!
</t>
  </si>
  <si>
    <r>
      <t xml:space="preserve">B ơi cho mình xin giá cũi vải này nhé
</t>
    </r>
    <r>
      <rPr>
        <color rgb="FF1155CC"/>
        <u/>
      </rPr>
      <t>https://scontent.xx.fbcdn.net/v/t1.15752-9/96797817_1776034085867742_5476797147439431680_n.jpg?_nc_cat=101&amp;_nc_sid=b96e70&amp;_nc_ohc=usvqDpwUZ4sAX8WQUZ7&amp;_nc_ad=z-m&amp;_nc_cid=0&amp;_nc_zor=9&amp;_nc_ht=scontent.xx&amp;oh=575e5d99e08cd828707c198de29101c1&amp;oe=5EDE7257</t>
    </r>
  </si>
  <si>
    <t>-  - ['https://scontent.xx.fbcdn.net/v/t1.15752-9/96797817_1776034085867742_5476797147439431680_n.jpg?_nc_cat=101&amp;_nc_sid=b96e70&amp;_nc_ohc=usvqDpwUZ4sAX8WQUZ7&amp;_nc_ad=z-m&amp;_nc_cid=0&amp;_nc_zor=9&amp;_nc_ht=scontent.xx&amp;oh=575e5d99e08cd828707c198de29101c1&amp;oe=5EDE7257'] - url
- xin giá - price - attribute
- cũi - giuong - object_type
- vải - vải - material</t>
  </si>
  <si>
    <t xml:space="preserve">Sản phẩm  Giường cũi cao cấp hạ thành Joie Kubbie Sleep  hiện shop đang có giá: *2,990,000 VND (giá gốc 3,500,000 VND)*.
Bạn tham khảo các sản phẩm sau nhé ạ:
</t>
  </si>
  <si>
    <t>- Xem chi tiết: Giường cũi cao cấp hạ thành Joie Kubbie Sleep</t>
  </si>
  <si>
    <t>giuong</t>
  </si>
  <si>
    <t>Bên b chỉ có 1 loại cũi vải này thôi ah b</t>
  </si>
  <si>
    <t>- cũi - giuong - object_type
- vải - vải - material</t>
  </si>
  <si>
    <t xml:space="preserve">Sản phẩm  Giường cũi cao cấp Graco Electra Contour - Ted &amp; Coco (Mỹ) chất liệu Vải hiện shop đang có giá: *5,000,000 VND*.
Bạn tham khảo các sản phẩm sau nhé ạ:
</t>
  </si>
  <si>
    <t>- Xem chi tiết: Giường cũi cao cấp Graco Electra Contour - Ted &amp; Coco (Mỹ)</t>
  </si>
  <si>
    <t>2563498003714265
Linh Híp</t>
  </si>
  <si>
    <t>quây holla giá ntn shop nhỉ
vs kích thước nữa
có vừa vs thảm toyhouse k ạ</t>
  </si>
  <si>
    <t>- quây - quay - object_type
- holla - holla - brand
- giá ntn - price - attribute
- kích thước - size - attribute
- thảm - tham - object_type
- toyhouse - toyhouse - brand</t>
  </si>
  <si>
    <t xml:space="preserve">Dạ, sản phẩm Thảm hãng sản xuất Toyhouse hiện tại bên shop đang tạm hết hàng ạ. Bạn tham khảo các sản phẩm khác dành cho bé nhé!
</t>
  </si>
  <si>
    <t>2681878705161946
Huong Cao</t>
  </si>
  <si>
    <t>Oki shop</t>
  </si>
  <si>
    <t>policy_0_MemoizationPolicy
policy_0_MemoizationPolicy</t>
  </si>
  <si>
    <t>price</t>
  </si>
  <si>
    <t>sao tự nhiên lại có câu "oki shop" nhảy vào nhỉ ?</t>
  </si>
  <si>
    <t>2768147296627802
Ly Hoang Nguyen</t>
  </si>
  <si>
    <t xml:space="preserve">Chào Ly Hoang Nguyen, mình là trợ lý ảo của Shop Gấu &amp; Bí Ngô!
Để hỗ trợ bạn nhanh nhất có thể, vui lòng mô tả ngắn gọn và rõ ràng sản phẩm muốn tìm kiếm nhé!
</t>
  </si>
  <si>
    <t>https://scontent.xx.fbcdn.net/v/t1.15752-9/96798761_336057507374404_913512412550791168_n.jpg?_nc_cat=107&amp;_nc_sid=b96e70&amp;_nc_ohc=W5hil_HG--kAX8-I-JV&amp;_nc_ad=z-m&amp;_nc_cid=0&amp;_nc_zor=9&amp;_nc_ht=scontent.xx&amp;oh=84af4f206cb6fae81137a96d08736529&amp;oe=5EDCA754
https://scontent.xx.fbcdn.net/v/t1.15752-9/97142145_294644074886122_5796722741558116352_n.jpg?_nc_cat=108&amp;_nc_sid=b96e70&amp;_nc_ohc=4D6mXDJr4dsAX_w_1zw&amp;_nc_ad=z-m&amp;_nc_cid=0&amp;_nc_zor=9&amp;_nc_ht=scontent.xx&amp;oh=e31dfa4296aea38c1491294b826f1bd9&amp;oe=5EDCBB86
Xe có sẵn ko b
Giá bnhieu vậy b</t>
  </si>
  <si>
    <t>-  - ['https://scontent.xx.fbcdn.net/v/t1.15752-9/96798761_336057507374404_913512412550791168_n.jpg?_nc_cat=107&amp;_nc_sid=b96e70&amp;_nc_ohc=W5hil_HG--kAX8-I-JV&amp;_nc_ad=z-m&amp;_nc_cid=0&amp;_nc_zor=9&amp;_nc_ht=scontent.xx&amp;oh=84af4f206cb6fae81137a96d08736529&amp;oe=5EDCA754', 'https://scontent.xx.fbcdn.net/v/t1.15752-9/97142145_294644074886122_5796722741558116352_n.jpg?_nc_cat=108&amp;_nc_sid=b96e70&amp;_nc_ohc=4D6mXDJr4dsAX_w_1zw&amp;_nc_ad=z-m&amp;_nc_cid=0&amp;_nc_zor=9&amp;_nc_ht=scontent.xx&amp;oh=e31dfa4296aea38c1491294b826f1bd9&amp;oe=5EDCBB86'] - url
- Giá bnhieu - price - attribute</t>
  </si>
  <si>
    <t xml:space="preserve">Sản phẩm  Xe đẩy gấp gọn cao cấp VINNG  hiện shop đang có giá: *1,990,000 VND (giá gốc 3,000,000 VND)*.
Bạn tham khảo các sản phẩm sau nhé ạ:
</t>
  </si>
  <si>
    <t>- Xem chi tiết: Xe đẩy gấp gọn cao cấp VINNG</t>
  </si>
  <si>
    <t>xe_day</t>
  </si>
  <si>
    <t>Còn màu đen ko b</t>
  </si>
  <si>
    <t>- màu đen - màu đen - color</t>
  </si>
  <si>
    <t xml:space="preserve">case này bot đã trả lời đúng trọng tâm câu hỏi rồi, tại sao lại còn hiện giá lên nữa làm gì nhỉ ?:3 </t>
  </si>
  <si>
    <t>/confirm_attribute_value{"price": "1M - 2M"}</t>
  </si>
  <si>
    <t>- {"price": "1M - 2M"} - 1M - 2M - price</t>
  </si>
  <si>
    <t>/confirm_attribute_value{"brand": "Vinng"}</t>
  </si>
  <si>
    <t>- {"brand": "Vinng"} - Vinng - brand</t>
  </si>
  <si>
    <t xml:space="preserve">Sản phẩm  Xe Đẩy hãng sản xuất Vinng,  Màu Đen, giá 1m - 2m hiện shop đang có giá: *1,990,000 VND (giá gốc 3,000,000 VND), 1,390,000 VND (giá gốc 2,500,000 VND)*.
Bạn tham khảo các sản phẩm sau nhé ạ:
</t>
  </si>
  <si>
    <t>- Xem chi tiết: Xe đẩy gấp gọn cao cấp VINNG
- Xem chi tiết: Xe đẩy đảo chiều gấp gọn VINNG</t>
  </si>
  <si>
    <t>1533184543452493
Lantrang Nguyen</t>
  </si>
  <si>
    <t>còn loại khac ko ạ
e sợ cai nay hơi nóng</t>
  </si>
  <si>
    <t>- cai nay - cai nay - mention</t>
  </si>
  <si>
    <t>e hỏi ghế ô tô ạ</t>
  </si>
  <si>
    <t>action_query_babe_kb
action_handover_to_inbox</t>
  </si>
  <si>
    <t>case này phải handover ?</t>
  </si>
  <si>
    <t>1608989322540120
Mai Lan</t>
  </si>
  <si>
    <t xml:space="preserve">Chào Mai Lan, mình là trợ lý ảo của Shop Gấu &amp; Bí Ngô!
Để hỗ trợ bạn nhanh nhất có thể, vui lòng mô tả ngắn gọn và rõ ràng sản phẩm muốn tìm kiếm nhé!
</t>
  </si>
  <si>
    <t>https://scontent.xx.fbcdn.net/v/t1.15752-9/97323213_597669911098919_7908137520494280704_n.jpg?_nc_cat=102&amp;_nc_sid=b96e70&amp;_nc_ohc=O_j9XJfecIYAX_N2Y8x&amp;_nc_ad=z-m&amp;_nc_cid=0&amp;_nc_zor=9&amp;_nc_ht=scontent.xx&amp;oh=4ec4c6f4488e8506fa7f6e0874558f0e&amp;oe=5EDD7899</t>
  </si>
  <si>
    <t>-  - ['https://scontent.xx.fbcdn.net/v/t1.15752-9/97323213_597669911098919_7908137520494280704_n.jpg?_nc_cat=102&amp;_nc_sid=b96e70&amp;_nc_ohc=O_j9XJfecIYAX_N2Y8x&amp;_nc_ad=z-m&amp;_nc_cid=0&amp;_nc_zor=9&amp;_nc_ht=scontent.xx&amp;oh=4ec4c6f4488e8506fa7f6e0874558f0e&amp;oe=5EDD7899'] - url</t>
  </si>
  <si>
    <t>Xe này 2 bánh đằg sau có thể mở ra giống như xe 3 bánh ạ?
Giá bn ạ?</t>
  </si>
  <si>
    <t>- Xe - xe - object_type
- này - này - mention
- Giá bn - price - attribute</t>
  </si>
  <si>
    <t>2144986105586042
Nguyễn Trang Kem</t>
  </si>
  <si>
    <r>
      <rPr>
        <color rgb="FF1155CC"/>
        <u/>
      </rPr>
      <t>https://scontent.xx.fbcdn.net/v/t1.15752-9/96722232_971554866634590_327141087636357120_n.jpg?_nc_cat=108&amp;_nc_sid=b96e70&amp;_nc_ohc=GQcyEMbQSIgAX-23Eu8&amp;_nc_ad=z-m&amp;_nc_cid=0&amp;_nc_zor=9&amp;_nc_ht=scontent.xx&amp;oh=33cadc4305d1a1d29bb866420681cbb1&amp;oe=5EDEDA94</t>
    </r>
    <r>
      <t xml:space="preserve">
Shop còn con cua này k ạ?</t>
    </r>
  </si>
  <si>
    <t>-  - ['https://scontent.xx.fbcdn.net/v/t1.15752-9/96722232_971554866634590_327141087636357120_n.jpg?_nc_cat=108&amp;_nc_sid=b96e70&amp;_nc_ohc=GQcyEMbQSIgAX-23Eu8&amp;_nc_ad=z-m&amp;_nc_cid=0&amp;_nc_zor=9&amp;_nc_ht=scontent.xx&amp;oh=33cadc4305d1a1d29bb866420681cbb1&amp;oe=5EDEDA94'] - url</t>
  </si>
  <si>
    <t xml:space="preserve">- Xem chi tiết: Bông tắm/ bông massage mặt cao cấp silicon BBTTO ( Made in Korea )
- Xem chi tiết: Thú bông âu yếm hình con cáo Infantino
</t>
  </si>
  <si>
    <t>out of scope vì ảnh khó quá</t>
  </si>
  <si>
    <t>2544421538966538
Dung Trịnh</t>
  </si>
  <si>
    <t>https://scontent.xx.fbcdn.net/v/t1.15752-9/96252214_906412559821726_5333948502269493248_n.jpg?_nc_cat=108&amp;_nc_sid=b96e70&amp;_nc_ohc=c2k1p5cDcBsAX8E6SPU&amp;_nc_ad=z-m&amp;_nc_cid=0&amp;_nc_zor=9&amp;_nc_ht=scontent.xx&amp;oh=72afd5b63f99fa94e3673940a29e5928&amp;oe=5EDE941A</t>
  </si>
  <si>
    <t>-  - ['https://scontent.xx.fbcdn.net/v/t1.15752-9/96252214_906412559821726_5333948502269493248_n.jpg?_nc_cat=108&amp;_nc_sid=b96e70&amp;_nc_ohc=c2k1p5cDcBsAX8E6SPU&amp;_nc_ad=z-m&amp;_nc_cid=0&amp;_nc_zor=9&amp;_nc_ht=scontent.xx&amp;oh=72afd5b63f99fa94e3673940a29e5928&amp;oe=5EDE941A'] - url</t>
  </si>
  <si>
    <t>out of scope vì ảnh khó quá (?)</t>
  </si>
  <si>
    <t>Shop ơi shop còn cái này màu hồng k ạ?</t>
  </si>
  <si>
    <t>- cái này - cái này - mention
- màu hồng - màu hồng - color</t>
  </si>
  <si>
    <t xml:space="preserve">Dạ mời bạn tham khảo sản phẩm hiện có tại shop nhé!
</t>
  </si>
  <si>
    <t>- Xem chi tiết:  Balo BB BAG Hàn Quốc</t>
  </si>
  <si>
    <t>3053870088024903
Cynthia Mei</t>
  </si>
  <si>
    <t>Thoou t mua dc r b a</t>
  </si>
  <si>
    <t>3039781706050289
Nga Yuri</t>
  </si>
  <si>
    <t>B ơi mình còn ghế hanbei ko ạ?</t>
  </si>
  <si>
    <t>- ghế - ghe - object_type
- hanbei - hanbei - brand</t>
  </si>
  <si>
    <t>/confirm_object_type{"object_type": "ghe_an"}</t>
  </si>
  <si>
    <t>confirm_object_type</t>
  </si>
  <si>
    <t>- {"object_type": "ghe_an"} - ghe_an - object_type</t>
  </si>
  <si>
    <t xml:space="preserve">Dạ, sản phẩm Ghế Ăn hãng sản xuất Hanbei hiện tại bên shop đang tạm hết hàng ạ. Bạn tham khảo các sản phẩm khác dành cho bé nhé!
</t>
  </si>
  <si>
    <t>1725341000834646
An Nhiên</t>
  </si>
  <si>
    <t>Ship tối sau 6h giúp mình nhé</t>
  </si>
  <si>
    <t>1828419810617061
Trang Milk</t>
  </si>
  <si>
    <t>https://scontent.xx.fbcdn.net/v/t39.1997-6/cp0/39178562_1505197616293642_5411344281094848512_n.png?_nc_cat=1&amp;_nc_sid=ac3552&amp;_nc_ohc=v3YyaOzZn_8AX8WmPwa&amp;_nc_ad=z-m&amp;_nc_cid=0&amp;_nc_zor=9&amp;_nc_ht=scontent.xx&amp;oh=9d935f1df9cc93d1245f183a529c138d&amp;oe=5EDFEFC9</t>
  </si>
  <si>
    <t>-  - ['https://scontent.xx.fbcdn.net/v/t39.1997-6/cp0/39178562_1505197616293642_5411344281094848512_n.png?_nc_cat=1&amp;_nc_sid=ac3552&amp;_nc_ohc=v3YyaOzZn_8AX8WmPwa&amp;_nc_ad=z-m&amp;_nc_cid=0&amp;_nc_zor=9&amp;_nc_ht=scontent.xx&amp;oh=9d935f1df9cc93d1245f183a529c138d&amp;oe=5EDFEFC9'] - url</t>
  </si>
  <si>
    <t>Ignore</t>
  </si>
  <si>
    <t>4217462144946272
Ho Hai Yen</t>
  </si>
  <si>
    <t>Cho mình hỏi</t>
  </si>
  <si>
    <r>
      <t xml:space="preserve">Xe này có phần nào là phát được nhạc
</t>
    </r>
    <r>
      <rPr>
        <color rgb="FF1155CC"/>
        <u/>
      </rPr>
      <t>https://scontent.xx.fbcdn.net/v/t1.15752-9/95882500_2626588870886548_1473212523133009920_n.jpg?_nc_cat=107&amp;_nc_sid=b96e70&amp;_nc_ohc=iTtX0BM2d5gAX-UATfF&amp;_nc_ad=z-m&amp;_nc_cid=0&amp;_nc_zor=9&amp;_nc_ht=scontent.xx&amp;oh=63efc668b2a32a32ea6b215c39d3a51b&amp;oe=5EDD4DE2</t>
    </r>
  </si>
  <si>
    <t>-  - ['https://scontent.xx.fbcdn.net/v/t1.15752-9/95882500_2626588870886548_1473212523133009920_n.jpg?_nc_cat=107&amp;_nc_sid=b96e70&amp;_nc_ohc=iTtX0BM2d5gAX-UATfF&amp;_nc_ad=z-m&amp;_nc_cid=0&amp;_nc_zor=9&amp;_nc_ht=scontent.xx&amp;oh=63efc668b2a32a32ea6b215c39d3a51b&amp;oe=5EDD4DE2'] - url
- Xe - xe - object_type
- này - này - mention</t>
  </si>
  <si>
    <t>2796627863797397
Hoàng Hải Anh</t>
  </si>
  <si>
    <t xml:space="preserve">Chào Hoàng Hải Anh, mình là trợ lý ảo của Shop Gấu &amp; Bí Ngô!
Để hỗ trợ bạn nhanh nhất có thể, vui lòng mô tả ngắn gọn và rõ ràng sản phẩm muốn tìm kiếm nhé!
</t>
  </si>
  <si>
    <t>Hi bạn bạn báo giá cho t cái Joie Kubbie Sleep
với tư vấn giúp tớ với
t thấy có nhiều loại với nhiều giá ấy</t>
  </si>
  <si>
    <t>- báo giá - price - attribute
- Joie Kubbie Sleep - joie kubbie sleep - brand
- giá - price - attribute</t>
  </si>
  <si>
    <t>Sản phẩm  Giường cũi cao cấp hạ thành Joie Kubbie Sleep  hiện shop đang có giá: *2,990,000 VND (giá gốc 3,500,000 VND)*.
Bạn tham khảo các sản phẩm sau nhé ạ:</t>
  </si>
  <si>
    <t>nhà hơi chật nên t ưu tiên cũi vải hơn cũi gỗ, để ban ngày tiện sinh hoạt hơn</t>
  </si>
  <si>
    <t>- cũi - giuong - object_type
- vải - vải - material
- cũi - giuong - object_type</t>
  </si>
  <si>
    <t>2845295965528077
Đoàn Diệp Thảo Nguyên</t>
  </si>
  <si>
    <t>Vâng ạ
T có cái như hình r</t>
  </si>
  <si>
    <t>agree</t>
  </si>
  <si>
    <t>- hình - image - attribute</t>
  </si>
  <si>
    <t>utter_agree</t>
  </si>
  <si>
    <t xml:space="preserve">Dạ vâng ạ!
</t>
  </si>
  <si>
    <t>Mà giờ chuyển nhà chỗ cửa nó rộng hơ
Hơn</t>
  </si>
  <si>
    <t>2201915199893600
Cherry Tran</t>
  </si>
  <si>
    <t>Thanks shop</t>
  </si>
  <si>
    <t>thank</t>
  </si>
  <si>
    <t>utter_thank</t>
  </si>
  <si>
    <t xml:space="preserve">Dạ, cảm ơn ạ!
</t>
  </si>
  <si>
    <t>3248336048523487
Phương Di</t>
  </si>
  <si>
    <t>https://scontent.xx.fbcdn.net/v/t39.1997-6/cp0/39178562_1505197616293642_5411344281094848512_n.png?_nc_cat=1&amp;_nc_sid=ac3552&amp;_nc_ohc=v3YyaOzZn_8AX9Lqyy5&amp;_nc_ad=z-m&amp;_nc_cid=0&amp;_nc_zor=9&amp;_nc_ht=scontent.xx&amp;oh=d7e40e057d1e83c9b1c552a87882f2fc&amp;oe=5EDFEFC9
Ok Shop. Cảm ơn Shop nha</t>
  </si>
  <si>
    <t>-  - ['https://scontent.xx.fbcdn.net/v/t39.1997-6/cp0/39178562_1505197616293642_5411344281094848512_n.png?_nc_cat=1&amp;_nc_sid=ac3552&amp;_nc_ohc=v3YyaOzZn_8AX9Lqyy5&amp;_nc_ad=z-m&amp;_nc_cid=0&amp;_nc_zor=9&amp;_nc_ht=scontent.xx&amp;oh=d7e40e057d1e83c9b1c552a87882f2fc&amp;oe=5EDFEFC9'] - url</t>
  </si>
  <si>
    <t xml:space="preserve">Dạ, cảm ơn bạn!
</t>
  </si>
  <si>
    <t>1984952921537281
Hop Gastel</t>
  </si>
  <si>
    <t>https://scontent.xx.fbcdn.net/v/t1.15752-9/96026019_657637931750476_4873088590034239488_n.jpg?_nc_cat=105&amp;_nc_sid=b96e70&amp;_nc_ohc=By4F1LIVguoAX83oci4&amp;_nc_ad=z-m&amp;_nc_cid=0&amp;_nc_zor=9&amp;_nc_ht=scontent.xx&amp;oh=211072ff500a6f0d80383cbeb1fcb2b6&amp;oe=5EE031CF</t>
  </si>
  <si>
    <t>-  - ['https://scontent.xx.fbcdn.net/v/t1.15752-9/96026019_657637931750476_4873088590034239488_n.jpg?_nc_cat=105&amp;_nc_sid=b96e70&amp;_nc_ohc=By4F1LIVguoAX83oci4&amp;_nc_ad=z-m&amp;_nc_cid=0&amp;_nc_zor=9&amp;_nc_ht=scontent.xx&amp;oh=211072ff500a6f0d80383cbeb1fcb2b6&amp;oe=5EE031CF'] - url</t>
  </si>
  <si>
    <t>2041853862580249
Thuyhoa Thi Nguyen</t>
  </si>
  <si>
    <t>Có cip k b</t>
  </si>
  <si>
    <t>color</t>
  </si>
  <si>
    <t>Sub intent sai user hỏi clip về sản phẩm bắt thành color</t>
  </si>
  <si>
    <r>
      <rPr>
        <color rgb="FF1155CC"/>
        <u/>
      </rPr>
      <t>https://scontent.xx.fbcdn.net/v/t1.15752-9/96582949_1004063753329441_6104222067576537088_n.jpg?_nc_cat=106&amp;_nc_sid=b96e70&amp;_nc_ohc=Zf2cy8yK-TYAX9W7_a1&amp;_nc_ad=z-m&amp;_nc_cid=0&amp;_nc_zor=9&amp;_nc_ht=scontent.xx&amp;oh=89ebbc8f3c169a08c3e2235392a08b44&amp;oe=5EDE5F7D</t>
    </r>
    <r>
      <t xml:space="preserve">
B có video ko</t>
    </r>
  </si>
  <si>
    <t>-  - ['https://scontent.xx.fbcdn.net/v/t1.15752-9/96582949_1004063753329441_6104222067576537088_n.jpg?_nc_cat=106&amp;_nc_sid=b96e70&amp;_nc_ohc=Zf2cy8yK-TYAX9W7_a1&amp;_nc_ad=z-m&amp;_nc_cid=0&amp;_nc_zor=9&amp;_nc_ht=scontent.xx&amp;oh=89ebbc8f3c169a08c3e2235392a08b44&amp;oe=5EDE5F7D'] - url</t>
  </si>
  <si>
    <t xml:space="preserve">Sản phẩm  Thú bông bập bênh phát nhạc cao cấp Tiny Love ( Mỹ )  hiện shop đang có màu: *Ngựa be (mẫu1), Ngựa hồng ( mẫu4), Ngựa trắng (mẫu3), Voi xám ( mẫu5), Ngựa xám (mẫu2)*.
Bạn tham khảo các sản phẩm sau nhé ạ:
</t>
  </si>
  <si>
    <t>- Xem chi tiết: Thú bông bập bênh phát nhạc cao cấp Tiny Love ( Mỹ )</t>
  </si>
  <si>
    <t>IC bắt nhầm intent hỏi về clip sp thành query_kb</t>
  </si>
  <si>
    <t>2881589551958647
Tuyết Trịnh</t>
  </si>
  <si>
    <t>giao hàng rồi mk thanh toán đk k</t>
  </si>
  <si>
    <t>2682385795114005
 Hoai Chu</t>
  </si>
  <si>
    <r>
      <rPr>
        <color rgb="FF0000FF"/>
        <u/>
      </rPr>
      <t>https://scontent.xx.fbcdn.net/v/t1.15752-9/96380870_1404480503072256_5135663915346165760_n.jpg?_nc_cat=111&amp;_nc_sid=b96e70&amp;_nc_ohc=H_vpio3xDu0AX96XGhV&amp;_nc_ad=z-m&amp;_nc_cid=0&amp;_nc_zor=9&amp;_nc_ht=scontent.xx&amp;oh=2a9da9bb9350d13cd0629d7ab145ea7b&amp;oe=5EDFD48D</t>
    </r>
    <r>
      <t xml:space="preserve">
 Gia bao the sop</t>
    </r>
  </si>
  <si>
    <t>- - ['https://scontent.xx.fbcdn.net/v/t1.15752-9/96380870_1404480503072256_5135663915346165760_n.jpg?_nc_cat=111&amp;_nc_sid=b96e70&amp;_nc_ohc=H_vpio3xDu0AX96XGhV&amp;_nc_ad=z-m&amp;_nc_cid=0&amp;_nc_zor=9&amp;_nc_ht=scontent.xx&amp;oh=2a9da9bb9350d13cd0629d7ab145ea7b&amp;oe=5EDFD48D'] - url
 - Gia bao - price - attribute</t>
  </si>
  <si>
    <t>- Xem chi tiết: Xe tập đi Zaracos Zoe 666 (Mỹ)
 - Xem chi tiết: Xe tập đi 2 chức năng, có đồ chơi, đèn, nhạc Mastela CHÍNH HÃNG
 - Xem chi tiết: Xe tập đi đa năng kiêm bập bênh Zaracos Mura (Mỹ)
 ...
 - Không có cái nào!</t>
  </si>
  <si>
    <t>Sản phẩm GHẾ NHẢY JUMPEROO KONIG KIDS CHÍNH HÃNG hiện shop đang có giá: *1,190,000 VND (giá gốc 1,950,000 VND)*.
 Bạn tham khảo các sản phẩm sau nhé ạ:
&lt;show card sp&gt;</t>
  </si>
  <si>
    <t>CV đang detect là Xe tập đi, chưa detect được ghế nhảy</t>
  </si>
  <si>
    <t>2528872343853772
 Lê Thảo</t>
  </si>
  <si>
    <r>
      <t xml:space="preserve">Hôm trước mình mua địu Infantino ở shop xài ok lắm nhé
Mình hỏi thêm xe lắc này giá bao nhiu ah </t>
    </r>
    <r>
      <rPr>
        <color rgb="FF1155CC"/>
        <u/>
      </rPr>
      <t>https://scontent.xx.fbcdn.net/v/t1.15752-9/96584612_715102612610273_110459858704138240_n.jpg?_nc_cat=101&amp;_nc_sid=b96e70&amp;_nc_ohc=PBswL3SZOqAAX-2cGrv&amp;_nc_ad=z-m&amp;_nc_cid=0&amp;_nc_zor=9&amp;_nc_ht=scontent.xx&amp;oh=62d04f886daf9c895a6fceb61aa34734&amp;oe=5EDFBE27</t>
    </r>
  </si>
  <si>
    <t>- - ['https://scontent.xx.fbcdn.net/v/t1.15752-9/96584612_715102612610273_110459858704138240_n.jpg?_nc_cat=101&amp;_nc_sid=b96e70&amp;_nc_ohc=PBswL3SZOqAAX-2cGrv&amp;_nc_ad=z-m&amp;_nc_cid=0&amp;_nc_zor=9&amp;_nc_ht=scontent.xx&amp;oh=62d04f886daf9c895a6fceb61aa34734&amp;oe=5EDFBE27'] - url
 - địu - diu - object_type
 - Infantino - infantino - brand
 - giá bao nhiu - price - attribute</t>
  </si>
  <si>
    <t>,</t>
  </si>
  <si>
    <t>Sản phẩm XE LẮC CAO CẤP HOLLA -XANH hiện shop đang có giá: *510,000 VND (giá gốc 700,000 VND)*.
 Bạn tham khảo các sản phẩm sau nhé ạ:
&lt;show card sp&gt;</t>
  </si>
  <si>
    <t>3486025868134873
 Huệ Đinh</t>
  </si>
  <si>
    <t>Lô 18 biệt thự 1 bán đảo Linh đàm ( gần trung tâm alisa, đối diện chung cư nơ 3)
 0904.753.355</t>
  </si>
  <si>
    <t>- alisa, - alisa, - brand</t>
  </si>
  <si>
    <t>2653299131407620
 Anna Truong</t>
  </si>
  <si>
    <t>Chào Anna Truong, mình là trợ lý ảo của Shop Gấu &amp; Bí Ngô!
 Để hỗ trợ bạn nhanh nhất có thể, vui lòng mô tả ngắn gọn và rõ ràng sản phẩm muốn tìm kiếm nhé!</t>
  </si>
  <si>
    <t>Shop oi? Shop co phao boi đeo cổ cho be kh ạ?</t>
  </si>
  <si>
    <t>Sản phẩm Phao hiện shop đang có giá: *170,000 VND (giá gốc 190,000 VND), 148,000 VND, 210,000 VND*.
 Bạn tham khảo các sản phẩm sau nhé ạ:</t>
  </si>
  <si>
    <t>- Xem chi tiết: Phao cổ ROYAL CARE CHÍNH HÃNG
 - Xem chi tiết: Phao cổ Baby Hop CHÍNH HÃNG
 - Xem chi tiết: Phao nách Babyhop CHÍNH HÃNG</t>
  </si>
  <si>
    <t>1837020102976584
 Thuy Do</t>
  </si>
  <si>
    <t>https://scontent.xx.fbcdn.net/v/t1.15752-9/96585380_1359643377560015_8491264689106321408_n.jpg?_nc_cat=108&amp;_nc_sid=b96e70&amp;_nc_ohc=NbhTzI5b6roAX9yU_0L&amp;_nc_ad=z-m&amp;_nc_cid=0&amp;_nc_zor=9&amp;_nc_ht=scontent.xx&amp;oh=bba7f0e797ba74343ae1515215cfe9f3&amp;oe=5EDFD549</t>
  </si>
  <si>
    <t>- - ['https://scontent.xx.fbcdn.net/v/t1.15752-9/96585380_1359643377560015_8491264689106321408_n.jpg?_nc_cat=108&amp;_nc_sid=b96e70&amp;_nc_ohc=NbhTzI5b6roAX9yU_0L&amp;_nc_ad=z-m&amp;_nc_cid=0&amp;_nc_zor=9&amp;_nc_ht=scontent.xx&amp;oh=bba7f0e797ba74343ae1515215cfe9f3&amp;oe=5EDFD549'] - url</t>
  </si>
  <si>
    <t>Bao nhiêu tiền 1 cái vay e</t>
  </si>
  <si>
    <t>- Bao nhiêu tiền - price - attribute</t>
  </si>
  <si>
    <t>- Xem chi tiết: Địu ngồi cao cấp Hamobear chính hãng
 - Xem chi tiết: Địu lưới cao cấp siêu nhẹ, siêu thoáng Royalcare
 ...
 - Không có cái nào!</t>
  </si>
  <si>
    <t>Sản phẩm Đai xe máy có phản quang mẫu mới 2019 hiện shop đang có giá: *129,000 VND (giá gốc 200,000 VND)*.
 Bạn tham khảo các sản phẩm sau nhé ạ:
&lt;show card sp&gt;</t>
  </si>
  <si>
    <t>CV đang detect là địu, sp lại là Đai xe máy</t>
  </si>
  <si>
    <t>Cái màu xanh có khg e</t>
  </si>
  <si>
    <t>Sản phẩm Đai xe máy có phản quang mẫu mới 2019 màu Xanh shop còn hàng.
 Bạn tham khảo các sản phẩm sau nhé ạ:
&lt;show card sp&gt;</t>
  </si>
  <si>
    <t>Đai cho bé</t>
  </si>
  <si>
    <t>Sản phẩm Đai hiện shop đang có giá: *129,000 VND (giá gốc 195,000 VND), 139,000 VND (giá gốc 200,000 VND*.
Bạn tham khảo các sản phẩm sau nhé ạ:</t>
  </si>
  <si>
    <t>2681878705161946
 Huong Cao</t>
  </si>
  <si>
    <t>https://scontent.xx.fbcdn.net/v/t1.15752-9/96067225_245552393429508_4047982487224188928_n.jpg?_nc_cat=104&amp;_nc_sid=b96e70&amp;_nc_ohc=yt370lnMWJoAX-1rvIg&amp;_nc_ad=z-m&amp;_nc_cid=0&amp;_nc_zor=9&amp;_nc_ht=scontent.xx&amp;oh=cf390666a077c80805fb9337e3f348b6&amp;oe=5EDEB8DA
 https://scontent.xx.fbcdn.net/v/t1.15752-9/96159619_2587166291551873_3427977561177587712_n.jpg?_nc_cat=109&amp;_nc_sid=b96e70&amp;_nc_ohc=S8cXYJ_ZAuMAX-ayCs8&amp;_nc_ad=z-m&amp;_nc_cid=0&amp;_nc_zor=9&amp;_nc_ht=scontent.xx&amp;oh=c59fe41e9917aed34a089437752f671d&amp;oe=5EE10EB6
 2sp này ạ</t>
  </si>
  <si>
    <t>- - ['https://scontent.xx.fbcdn.net/v/t1.15752-9/96159619_2587166291551873_3427977561177587712_n.jpg?_nc_cat=109&amp;_nc_sid=b96e70&amp;_nc_ohc=S8cXYJ_ZAuMAX-ayCs8&amp;_nc_ad=z-m&amp;_nc_cid=0&amp;_nc_zor=9&amp;_nc_ht=scontent.xx&amp;oh=c59fe41e9917aed34a089437752f671d&amp;oe=5EE10EB6', 'https://scontent.xx.fbcdn.net/v/t1.15752-9/96067225_245552393429508_4047982487224188928_n.jpg?_nc_cat=104&amp;_nc_sid=b96e70&amp;_nc_ohc=yt370lnMWJoAX-1rvIg&amp;_nc_ad=z-m&amp;_nc_cid=0&amp;_nc_zor=9&amp;_nc_ht=scontent.xx&amp;oh=cf390666a077c80805fb9337e3f348b6&amp;oe=5EDEB8DA'] - url
 - 2sp này - 2sp này - mention</t>
  </si>
  <si>
    <t>Sản phẩm Quây Holla Vương Miện hiện shop đang có giá: *2,150,000 VND (giá gốc 3,000,000 VND)*.
 Bạn tham khảo các sản phẩm sau nhé ạ:</t>
  </si>
  <si>
    <t>- Xem chi tiết: Quây Holla Vương Miện</t>
  </si>
  <si>
    <t>quay</t>
  </si>
  <si>
    <t>2883459165064068
 Hà Huyền</t>
  </si>
  <si>
    <r>
      <t xml:space="preserve">Shop có túi zip đựng sữa ko?
 </t>
    </r>
    <r>
      <rPr>
        <color rgb="FF1155CC"/>
        <u/>
      </rPr>
      <t>https://scontent.xx.fbcdn.net/v/t1.15752-9/97086752_1089867468052722_4489486278936494080_n.jpg?_nc_cat=101&amp;_nc_sid=b96e70&amp;_nc_ohc=SaCxjuYq8rIAX98H3lK&amp;_nc_ad=z-m&amp;_nc_cid=0&amp;_nc_zor=9&amp;_nc_ht=scontent.xx&amp;oh=49d318e0f7120a7aa3ec9b9bb7ea83fc&amp;oe=5EDEA25C</t>
    </r>
  </si>
  <si>
    <t>- - ['https://scontent.xx.fbcdn.net/v/t1.15752-9/97086752_1089867468052722_4489486278936494080_n.jpg?_nc_cat=101&amp;_nc_sid=b96e70&amp;_nc_ohc=SaCxjuYq8rIAX98H3lK&amp;_nc_ad=z-m&amp;_nc_cid=0&amp;_nc_zor=9&amp;_nc_ht=scontent.xx&amp;oh=49d318e0f7120a7aa3ec9b9bb7ea83fc&amp;oe=5EDEA25C'] - url</t>
  </si>
  <si>
    <t>Sản phẩm bạn đang tìm có phải là?
 - Thảm
 - Không đúng!</t>
  </si>
  <si>
    <t>['tham']</t>
  </si>
  <si>
    <t>B oi</t>
  </si>
  <si>
    <t>Shop có túi zip đựng sữa mẹ vắt ra ko</t>
  </si>
  <si>
    <t>Túi zip đựng sữa ấy b
 https://scontent.xx.fbcdn.net/v/t1.15752-9/97086752_1089867468052722_4489486278936494080_n.jpg?_nc_cat=101&amp;_nc_sid=b96e70&amp;_nc_ohc=SaCxjuYq8rIAX98H3lK&amp;_nc_ad=z-m&amp;_nc_cid=0&amp;_nc_zor=9&amp;_nc_ht=scontent.xx&amp;oh=49d318e0f7120a7aa3ec9b9bb7ea83fc&amp;oe=5EDEA25C
 Đây này b</t>
  </si>
  <si>
    <t>2201915199893600
 Cherry Tran</t>
  </si>
  <si>
    <t>Mau nay minh con hang khong shop</t>
  </si>
  <si>
    <t>- Mau nay - color - mention</t>
  </si>
  <si>
    <t>https://scontent.xx.fbcdn.net/v/t1.15752-9/96574089_235450221046536_8848967484120760320_n.jpg?_nc_cat=109&amp;_nc_sid=b96e70&amp;_nc_oc=AQn3bRPXYvJ7t7G46dKv-CKQUTMsUKmuFIh7KTj0otuxBf85Gj5FB5TMl7ZNz8Z-9xWbPr3gG9YhegIC1OgmOJ3K&amp;_nc_ad=z-m&amp;_nc_cid=0&amp;_nc_zor=9&amp;_nc_ht=scontent.xx&amp;oh=1c7e21857ef91524ffa171ad4159c9cc&amp;oe=5EDF8203</t>
  </si>
  <si>
    <t>- - ['https://scontent.xx.fbcdn.net/v/t1.15752-9/96574089_235450221046536_8848967484120760320_n.jpg?_nc_cat=109&amp;_nc_sid=b96e70&amp;_nc_oc=AQn3bRPXYvJ7t7G46dKv-CKQUTMsUKmuFIh7KTj0otuxBf85Gj5FB5TMl7ZNz8Z-9xWbPr3gG9YhegIC1OgmOJ3K&amp;_nc_ad=z-m&amp;_nc_cid=0&amp;_nc_zor=9&amp;_nc_ht=scontent.xx&amp;oh=1c7e21857ef91524ffa171ad4159c9cc&amp;oe=5EDF8203'] - url</t>
  </si>
  <si>
    <t>Sản phẩm BẢNG VẼ HOLLA 2 in 1 hiện shop đang có màu: *Xanh, Hồng*.
 Bạn tham khảo các sản phẩm sau nhé ạ:</t>
  </si>
  <si>
    <t>- Xem chi tiết: BẢNG VẼ HOLLA 2 in 1</t>
  </si>
  <si>
    <t>2545015365598609
 Nhi Nhím</t>
  </si>
  <si>
    <t>Chào Nhi Nhím, mình là trợ lý ảo của Shop Gấu &amp; Bí Ngô!
 Để hỗ trợ bạn nhanh nhất có thể, vui lòng mô tả ngắn gọn và rõ ràng sản phẩm muốn tìm kiếm nhé!</t>
  </si>
  <si>
    <t>/query_knowledge_base{"object_type": "ghe_an","brand": "mastela"}</t>
  </si>
  <si>
    <t>- {"object_type": "ghe_an","brand": "mastela"} - ghe_an - object_type
 - {"object_type": "ghe_an","brand": "mastela"} - mastela - brand</t>
  </si>
  <si>
    <t>Hiện tại sản phẩm Ghế Ăn hãng sản xuất Mastela shop đang có những *màu* sau ạ:
 - Hồng
 - Ghi
 - Màu Be Vàng
 - Đen
 - Màu Be Sáng
 - Xanh
 - Sao cũng được!</t>
  </si>
  <si>
    <t>/confirm_attribute_value{"color": "Ghi"}</t>
  </si>
  <si>
    <t>- {"color": "Ghi"} - Ghi - color</t>
  </si>
  <si>
    <t>Hiện tại sản phẩm Ghế Ăn hãng sản xuất Mastela, Ghi shop đang có những *giá* sau ạ:
 - 100k - 500k
 - 500k - 1M
 - Sao cũng được!</t>
  </si>
  <si>
    <t>/confirm_attribute_value{"price": "500k - 1M"}</t>
  </si>
  <si>
    <t>- {"price": "500k - 1M"} - 500k - 1M - price</t>
  </si>
  <si>
    <t>- Xem chi tiết: Ghế ăn Mastela 07110 - 07112 chính hãng
 - Xem chi tiết: Ghế ăn dặm Mastela 1013 CÓ BỌC DA.</t>
  </si>
  <si>
    <t>mình muốn xem ghế cao ạ</t>
  </si>
  <si>
    <t>- ghế - ghe - object_type</t>
  </si>
  <si>
    <t>Dạ mời bạn tham khảo sản phẩm Ghế Ăn hiện có tại shop nhé!</t>
  </si>
  <si>
    <t>- Xem chi tiết: Xích đu có nhạc kiêm ghế ăn đa năng Mastela
 - Xem chi tiết: Ghế ăn dặm Mastela 1013 CÓ BỌC DA.
 - Xem chi tiết: Ghế ăn dặm điều chỉnh độ cao Royalcare 0819
 - Xem chi tiết: Ghế ăn cao cấp Graco Tea Time
 - Xem chi tiết: Ghế ăn nâng hạ độ cao nhựa Mastela 07330/07331
 - Xem chi tiết: Ghế ăn đa năng cao cấp Pier
 - Xem chi tiết: Ghế ăn đa năng kết hợp xe kéo MASTELA 1018 CHÍNH HÃNG
 - Xem chi tiết: Ghế ăn du lịch điều chỉnh độ cao 4 cấp độ Mastela 1013
 - Xem chi tiết: Ghế ăn Mastela 07110 - 07112 chính hãng</t>
  </si>
  <si>
    <t>image</t>
  </si>
  <si>
    <t>bên mình k có mastela 1510 ạ?</t>
  </si>
  <si>
    <t>2358699910862831
 Dương Trâm</t>
  </si>
  <si>
    <r>
      <rPr>
        <color rgb="FF1155CC"/>
        <u/>
      </rPr>
      <t>https://scontent.xx.fbcdn.net/v/t1.15752-9/96583962_3769368263133266_8347437933854195712_n.jpg?_nc_cat=109&amp;_nc_sid=b96e70&amp;_nc_ohc=cmLprtn2M4IAX9Hh3rO&amp;_nc_ad=z-m&amp;_nc_cid=0&amp;_nc_zor=9&amp;_nc_ht=scontent.xx&amp;oh=11128f49ba0f536f96787368411901dc&amp;oe=5EDE7A40</t>
    </r>
    <r>
      <t xml:space="preserve">
 Này nhiu ạ</t>
    </r>
  </si>
  <si>
    <t>- - ['https://scontent.xx.fbcdn.net/v/t1.15752-9/96583962_3769368263133266_8347437933854195712_n.jpg?_nc_cat=109&amp;_nc_sid=b96e70&amp;_nc_ohc=cmLprtn2M4IAX9Hh3rO&amp;_nc_ad=z-m&amp;_nc_cid=0&amp;_nc_zor=9&amp;_nc_ht=scontent.xx&amp;oh=11128f49ba0f536f96787368411901dc&amp;oe=5EDE7A40'] - url
 - Này - này - mention
 - nhiu - price - attribute</t>
  </si>
  <si>
    <t>Sản phẩm NGỰA BẬP BÊNH HOLLA 2020 hiện shop đang có giá: *590,000 VND (giá gốc 800,000 VND)*.
 Bạn tham khảo các sản phẩm sau nhé ạ:</t>
  </si>
  <si>
    <t>- Xem chi tiết: NGỰA BẬP BÊNH HOLLA 2020</t>
  </si>
  <si>
    <t>ngua_bap_benh</t>
  </si>
  <si>
    <t>Trên shoppe có link k ạ</t>
  </si>
  <si>
    <t>- shoppe - link - attribute
 - link - link - attribute</t>
  </si>
  <si>
    <t>Dạ mời bạn tham khảo sản phẩm Ngựa Bập Bệnh hiện có tại shop nhé!</t>
  </si>
  <si>
    <t>Processing</t>
  </si>
  <si>
    <t>câu này k đánh lỗi nhưng Action nên sửa lại câu trả lời, khách hỏi link cần trả lời rõ: `Bạn bấm vào Xem chi tiết để đến vào link shopee của sản phẩm nhé` (kiểu thế)</t>
  </si>
  <si>
    <t>E mua của shop trên shoppe k à</t>
  </si>
  <si>
    <t>- shoppe - link - attribute</t>
  </si>
  <si>
    <t>Expect intent: agree</t>
  </si>
  <si>
    <t>"Ok" =&gt; classify sai intent</t>
  </si>
  <si>
    <t>3299279903436005
 Nguyễn Thuỷ</t>
  </si>
  <si>
    <t>B ơi ship giúp m 1 kệ này đến trường chinh
 M ck tiền cho b</t>
  </si>
  <si>
    <t>1827358367286328
 Luong Trang</t>
  </si>
  <si>
    <t>Shop ơi
 T có mua cái máy xay hấp
 Nh giờ ko còn quyển hdsd
 Bạn còn hdsd ko cho t xin</t>
  </si>
  <si>
    <t>2526331560793307
 Su Mi Lê</t>
  </si>
  <si>
    <t>Số mình 0902777660
 Cảm ơn shop</t>
  </si>
  <si>
    <t>Dạ, cảm ơn bạn!</t>
  </si>
  <si>
    <t>2929207420532065
 Hạnh Nguyễn</t>
  </si>
  <si>
    <t>Chào Hạnh Nguyễn, mình là trợ lý ảo của Shop Gấu &amp; Bí Ngô!
 Để hỗ trợ bạn nhanh nhất có thể, vui lòng mô tả ngắn gọn và rõ ràng sản phẩm muốn tìm kiếm nhé!</t>
  </si>
  <si>
    <t>https://scontent.xx.fbcdn.net/v/t1.15752-9/97671955_551724625764929_4905593314847227904_n.jpg?_nc_cat=105&amp;_nc_sid=b96e70&amp;_nc_ohc=3kaY5UALqvEAX92Rawz&amp;_nc_ad=z-m&amp;_nc_cid=0&amp;_nc_zor=9&amp;_nc_ht=scontent.xx&amp;oh=dafe16f35a7cf6e5efa30baaeeb39936&amp;oe=5EDEE54E</t>
  </si>
  <si>
    <t>- - ['https://scontent.xx.fbcdn.net/v/t1.15752-9/97671955_551724625764929_4905593314847227904_n.jpg?_nc_cat=105&amp;_nc_sid=b96e70&amp;_nc_ohc=3kaY5UALqvEAX92Rawz&amp;_nc_ad=z-m&amp;_nc_cid=0&amp;_nc_zor=9&amp;_nc_ht=scontent.xx&amp;oh=dafe16f35a7cf6e5efa30baaeeb39936&amp;oe=5EDEE54E'] - url</t>
  </si>
  <si>
    <t>Đã Fix ở v2.0.22</t>
  </si>
  <si>
    <t>Tủ này giá bn ạ</t>
  </si>
  <si>
    <t>- giá bn - price - attribute</t>
  </si>
  <si>
    <t>Sản phẩm Kệ bỉm sữa đa năng Royalcare CHÍNH HÃNG hiện shop đang có giá: *599,000 VND (giá gốc 1,000,000 VND), 600,000 VND (giá gốc 1,000,000 VND)*.
 Bạn tham khảo các sản phẩm sau nhé ạ:</t>
  </si>
  <si>
    <t>- Xem chi tiết: Kệ bỉm sữa đa năng Royalcare CHÍNH HÃNG</t>
  </si>
  <si>
    <t>check sản phẩm có trên shopee nhưng chưa có trên CMS =&gt; cần update CMS (?)</t>
  </si>
  <si>
    <t>1840603405949735
 Nguyen My Linh</t>
  </si>
  <si>
    <t>Xe là bao nhiêu b ơi
 Xe lắc</t>
  </si>
  <si>
    <t>- bao nhiêu - price - attribute</t>
  </si>
  <si>
    <t>M muốn hỏi giá xe lắc Holla bạn ơi</t>
  </si>
  <si>
    <t>- hỏi giá - price - attribute
 - xe lắc - xe lắc - object_type
 - Holla - holla - brand</t>
  </si>
  <si>
    <t>Sản phẩm bạn đang tìm có phải là?
 - xe_lac
 - Không đúng!</t>
  </si>
  <si>
    <t>/confirm_object_type{"object_type": "xe_lac"}</t>
  </si>
  <si>
    <t>- {"object_type": "xe_lac"} - xe_lac - object_type</t>
  </si>
  <si>
    <t>Sản phẩm Xe chòi chân kiêm xe lắc cao cấp có nhạc Holla hãng sản xuất Holla hiện shop đang có giá: *790,000 VND (giá gốc 1,200,000 VND)*.
 Bạn tham khảo các sản phẩm sau nhé ạ:</t>
  </si>
  <si>
    <t>- Xem chi tiết: Xe chòi chân kiêm xe lắc cao cấp có nhạc Holla</t>
  </si>
  <si>
    <t>2458360414206253
 Lê My</t>
  </si>
  <si>
    <t>Co tren Shopee ko</t>
  </si>
  <si>
    <t>- Shopee - link - attribute</t>
  </si>
  <si>
    <t>2047710628675754
 Linh Đinh Thùy</t>
  </si>
  <si>
    <t>C ơi nếu e đặt thì đặt shopee ạ</t>
  </si>
  <si>
    <t>1393485300759448
 Hoàng Cầm</t>
  </si>
  <si>
    <t>c oi set thanh phố sao e ko tìm thấy trên shopee vậy c
 c cho em link để e đặt đi</t>
  </si>
  <si>
    <t>- shopee - link - attribute
 - link - link - attribute</t>
  </si>
  <si>
    <t>2915418268579302
 Hải Yến VP</t>
  </si>
  <si>
    <t>Chào Hải Yến VP, mình là trợ lý ảo của Shop Gấu &amp; Bí Ngô!
 Để hỗ trợ bạn nhanh nhất có thể, vui lòng mô tả ngắn gọn và rõ ràng sản phẩm muốn tìm kiếm nhé!</t>
  </si>
  <si>
    <t>b ơi</t>
  </si>
  <si>
    <t>m muốn mua xe đẩy</t>
  </si>
  <si>
    <t>Hiện tại sản phẩm Xe Đẩy shop đang có những *giá* sau ạ:
 - 500k - 1M
 - 1M - 2M
 - 2M - 5M
 - 5M - 10M
 - 10M - 20M
 - Sao cũng được!</t>
  </si>
  <si>
    <t>Hiện tại sản phẩm Xe Đẩy giá 500k - 1m shop đang có những *hãng sản xuất* sau ạ:
 - Umoo
 - Zaracos
 - Holla
 - Sao cũng được!</t>
  </si>
  <si>
    <t>Hiện tại sản phẩm Xe Đẩy giá 500k - 1m shop đang có những *màu* sau ạ:
 - Xanh
 - Ghi
 - Hồng
 - Xám
 - Sao cũng được!</t>
  </si>
  <si>
    <t>Sản phẩm Xe đẩy siêu nhẹ Umoo Ghi, giá 500k - 1m hiện shop đang có giá: *749,000 VND (giá gốc 1,200,000 VND)*.
 Bạn tham khảo các sản phẩm sau nhé ạ:</t>
  </si>
  <si>
    <t>- Xem chi tiết: Xe đẩy siêu nhẹ Umoo</t>
  </si>
  <si>
    <t>phí ship về vĩnh yên bao nhiêu ạ</t>
  </si>
  <si>
    <t>2714684011983072
 Viviane Ngo</t>
  </si>
  <si>
    <t>Chị lấy cái kệ nhé</t>
  </si>
  <si>
    <t>- kệ - ke - object_type</t>
  </si>
  <si>
    <t>Hiện tại sản phẩm Kệ shop đang có những *giá* sau ạ:
 - 100k - 500k
 - 500k - 1M
 - Sao cũng được!</t>
  </si>
  <si>
    <t>2326910120716892
 Phương Lam Vũ</t>
  </si>
  <si>
    <t>Có xúc cát trên shopee ko shop</t>
  </si>
  <si>
    <t>Bộ đồ chơi xúc cát ấy</t>
  </si>
  <si>
    <t>v2.0.20</t>
  </si>
  <si>
    <t>3204412989590147
Hà ZuMy</t>
  </si>
  <si>
    <t xml:space="preserve">Chào Hà ZuMy, mình là trợ lý ảo của Shop Gấu &amp; Bí Ngô!
Để hỗ trợ bạn nhanh nhất có thể, vui lòng mô tả ngắn gọn và rõ ràng sản phẩm muốn tìm kiếm nhé!
</t>
  </si>
  <si>
    <t>Shop mình ở đâu v ạ</t>
  </si>
  <si>
    <t>3857411757664363
Ngo Hoang Mai Tram</t>
  </si>
  <si>
    <t xml:space="preserve">Chào Ngo Hoang Mai Tram, mình là trợ lý ảo của Shop Gấu &amp; Bí Ngô!
Để hỗ trợ bạn nhanh nhất có thể, vui lòng mô tả ngắn gọn và rõ ràng sản phẩm muốn tìm kiếm nhé!
</t>
  </si>
  <si>
    <r>
      <t xml:space="preserve">Ghế này còn ko
</t>
    </r>
    <r>
      <rPr>
        <color rgb="FF1155CC"/>
        <u/>
      </rPr>
      <t>https://scontent.xx.fbcdn.net/v/t1.15752-9/97111446_583472592067048_5481640393080569856_n.jpg?_nc_cat=102&amp;_nc_sid=b96e70&amp;_nc_oc=AQnzyEZkYIJ1O3eu6B6CxVFtXzIL8THeaSfZb9_MO6bf88pEA4szwpt_PAvB1GIIybtWTzjvZNgimAjN7hZJUjb4&amp;_nc_ad=z-m&amp;_nc_cid=0&amp;_nc_zor=9&amp;_nc_ht=scontent.xx&amp;oh=1a022510321a936fe3081f40dfde289b&amp;oe=5EE188F1</t>
    </r>
  </si>
  <si>
    <t>-  - ['https://scontent.xx.fbcdn.net/v/t1.15752-9/97111446_583472592067048_5481640393080569856_n.jpg?_nc_cat=102&amp;_nc_sid=b96e70&amp;_nc_oc=AQnzyEZkYIJ1O3eu6B6CxVFtXzIL8THeaSfZb9_MO6bf88pEA4szwpt_PAvB1GIIybtWTzjvZNgimAjN7hZJUjb4&amp;_nc_ad=z-m&amp;_nc_cid=0&amp;_nc_zor=9&amp;_nc_ht=scontent.xx&amp;oh=1a022510321a936fe3081f40dfde289b&amp;oe=5EE188F1'] - url
- Ghế - ghe - object_type
- này - này - mention</t>
  </si>
  <si>
    <t>Sản phẩm Ghế đa năng Mastela 1015 - Mẫu mới 2019 hiện shop còn hàng
Bạn tham khảo sản phẩm nhé!
&lt;show card sp&gt;</t>
  </si>
  <si>
    <t>CV chưa detect chính xác sp</t>
  </si>
  <si>
    <t>Ko phải loại này</t>
  </si>
  <si>
    <t>- loại này - loại này - mention</t>
  </si>
  <si>
    <t>Ghế ăn dặm, ghế ăn ngồi cao Mastela 1015</t>
  </si>
  <si>
    <t>- ghế ăn - ghe_an - object_type
- Mastela - mastela - brand</t>
  </si>
  <si>
    <t>Hiện tại sản phẩm Ghế Ăn hãng sản xuất Mastela shop đang có những *giá* sau ạ:
- 100k - 500k
- 500k - 1M
- 2M - 5M
- Sao cũng được!</t>
  </si>
  <si>
    <t>Sản phẩm Ghế đa năng Mastela 1015 - Mẫu mới 2019 hiện có giá 1,320,000 VND (giá gốc 1,599,000 VND)
Bạn tham khảo sản phẩm nhé!
&lt;show card sp&gt;</t>
  </si>
  <si>
    <t>- Xem chi tiết: Ghế ăn Mastela 07110 - 07112 chính hãng
- Xem chi tiết: Ghế ăn dặm Mastela 1013 CÓ BỌC DA.
- Xem chi tiết: Ghế ăn đa năng kết hợp xe kéo MASTELA 1018 CHÍNH HÃNG</t>
  </si>
  <si>
    <t>2024058310962446
Lệ Hằng</t>
  </si>
  <si>
    <r>
      <rPr>
        <color rgb="FF1155CC"/>
        <u/>
      </rPr>
      <t>https://scontent.xx.fbcdn.net/v/t1.15752-9/96855706_292879528386992_2784626283831623680_n.jpg?_nc_cat=107&amp;_nc_sid=b96e70&amp;_nc_oc=AQlqcBpEf7UPtl4CO8WQYCOfZ3bGKiRx5EJohYIG50fqCaiNI2_TBGtPEmBV_66iI55Z7TAMXPI-xy3su3fAMQuM&amp;_nc_ad=z-m&amp;_nc_cid=0&amp;_nc_zor=9&amp;_nc_ht=scontent.xx&amp;oh=147f521b467e0833b81bb18669256417&amp;oe=5EE26D58</t>
    </r>
    <r>
      <t xml:space="preserve">
Quạt này có trên shopee ko ạ
Cho mình link đặt với shop</t>
    </r>
  </si>
  <si>
    <t>-  - ['https://scontent.xx.fbcdn.net/v/t1.15752-9/96855706_292879528386992_2784626283831623680_n.jpg?_nc_cat=107&amp;_nc_sid=b96e70&amp;_nc_oc=AQlqcBpEf7UPtl4CO8WQYCOfZ3bGKiRx5EJohYIG50fqCaiNI2_TBGtPEmBV_66iI55Z7TAMXPI-xy3su3fAMQuM&amp;_nc_ad=z-m&amp;_nc_cid=0&amp;_nc_zor=9&amp;_nc_ht=scontent.xx&amp;oh=147f521b467e0833b81bb18669256417&amp;oe=5EE26D58'] - url
- shopee - link - attribute
- link - link - attribute</t>
  </si>
  <si>
    <t xml:space="preserve">Dạ mời bạn tham khảo sản phẩm   hiện có tại shop nhé!
</t>
  </si>
  <si>
    <t>- Xem chi tiết: Quạt kẹp xe đẩy, nôi, cũi xoay 360• có tích điện</t>
  </si>
  <si>
    <t>Sản phẩm này mới nên chưa có trên CMS cũng chưa có trên shopee</t>
  </si>
  <si>
    <t>https://scontent.xx.fbcdn.net/v/t1.15752-9/96855706_292879528386992_2784626283831623680_n.jpg?_nc_cat=107&amp;_nc_sid=b96e70&amp;_nc_oc=AQlqcBpEf7UPtl4CO8WQYCOfZ3bGKiRx5EJohYIG50fqCaiNI2_TBGtPEmBV_66iI55Z7TAMXPI-xy3su3fAMQuM&amp;_nc_ad=z-m&amp;_nc_cid=0&amp;_nc_zor=9&amp;_nc_ht=scontent.xx&amp;oh=147f521b467e0833b81bb18669256417&amp;oe=5EE26D58
Cái này nè shop</t>
  </si>
  <si>
    <t>-  - ['https://scontent.xx.fbcdn.net/v/t1.15752-9/96855706_292879528386992_2784626283831623680_n.jpg?_nc_cat=107&amp;_nc_sid=b96e70&amp;_nc_oc=AQlqcBpEf7UPtl4CO8WQYCOfZ3bGKiRx5EJohYIG50fqCaiNI2_TBGtPEmBV_66iI55Z7TAMXPI-xy3su3fAMQuM&amp;_nc_ad=z-m&amp;_nc_cid=0&amp;_nc_zor=9&amp;_nc_ht=scontent.xx&amp;oh=147f521b467e0833b81bb18669256417&amp;oe=5EE26D58'] - url
- Cái này nè - cái này nè - mention</t>
  </si>
  <si>
    <t>Mình vào thấy hết hàng ạ</t>
  </si>
  <si>
    <t>1886374234803454
Ngoc Anh</t>
  </si>
  <si>
    <t>alo
alo</t>
  </si>
  <si>
    <r>
      <rPr>
        <color rgb="FF1155CC"/>
        <u/>
      </rPr>
      <t>https://scontent.xx.fbcdn.net/v/t1.15752-9/97435034_233905851203054_6709050288596058112_n.jpg?_nc_cat=103&amp;_nc_sid=b96e70&amp;_nc_ohc=4jAvHySrm2sAX-RYtXc&amp;_nc_ad=z-m&amp;_nc_cid=0&amp;_nc_zor=9&amp;_nc_ht=scontent.xx&amp;oh=6cfbdf0cdfc03cd5831c7b966b9bfb3a&amp;oe=5EDFFEC8</t>
    </r>
    <r>
      <t xml:space="preserve">
xe này giá bn vậy b</t>
    </r>
  </si>
  <si>
    <t>-  - ['https://scontent.xx.fbcdn.net/v/t1.15752-9/97435034_233905851203054_6709050288596058112_n.jpg?_nc_cat=103&amp;_nc_sid=b96e70&amp;_nc_ohc=4jAvHySrm2sAX-RYtXc&amp;_nc_ad=z-m&amp;_nc_cid=0&amp;_nc_zor=9&amp;_nc_ht=scontent.xx&amp;oh=6cfbdf0cdfc03cd5831c7b966b9bfb3a&amp;oe=5EDFFEC8'] - url
- xe - xe - object_type
- này - này - mention
- giá bn - price - attribute</t>
  </si>
  <si>
    <t>- Xem chi tiết: Xe chòi chân kiêm xe lắc cao cấp có nhạc Holla
- Xem chi tiết: Xe chòi chân WinFun 0818
...
- Không có cái nào!</t>
  </si>
  <si>
    <t>Sản phẩm XE LẮC CAO CẤP HOLLA -XANH hiện có giá 510,000 VND (giá gốc 700,000 VND)
Bạn tham khảo sản phẩm nhé!
&lt;show card sp&gt;</t>
  </si>
  <si>
    <t>https://scontent.xx.fbcdn.net/v/t1.15752-9/96551117_727339964686472_7805751272593686528_n.jpg?_nc_cat=100&amp;_nc_sid=b96e70&amp;_nc_ohc=r63fxxV3bgkAX_u-S_1&amp;_nc_ad=z-m&amp;_nc_cid=0&amp;_nc_zor=9&amp;_nc_ht=scontent.xx&amp;oh=2694f77c60fab505169360a00fcd65e0&amp;oe=5EE23484</t>
  </si>
  <si>
    <t>-  - ['https://scontent.xx.fbcdn.net/v/t1.15752-9/96551117_727339964686472_7805751272593686528_n.jpg?_nc_cat=100&amp;_nc_sid=b96e70&amp;_nc_ohc=r63fxxV3bgkAX_u-S_1&amp;_nc_ad=z-m&amp;_nc_cid=0&amp;_nc_zor=9&amp;_nc_ht=scontent.xx&amp;oh=2694f77c60fab505169360a00fcd65e0&amp;oe=5EE23484'] - url</t>
  </si>
  <si>
    <t xml:space="preserve">Sản phẩm   COMBO HOLLA LIÊN HOÀN 2020   hiện shop đang có giá: *4,100,000 VND (giá gốc 5,000,000 VND)*.
Bạn tham khảo các sản phẩm sau nhé ạ:
</t>
  </si>
  <si>
    <t>- Xem chi tiết:  COMBO HOLLA LIÊN HOÀN 2020</t>
  </si>
  <si>
    <t>và mình có bán riêng 100 bóng nhựa thả nhà bóng k b</t>
  </si>
  <si>
    <t>- bóng nhựa - bóng nhựa - material</t>
  </si>
  <si>
    <t>Hiện tại sản phẩm Quây chất liệu Bóng Nhựa shop đang có những *giá* sau ạ:
- 1M - 2M
- 2M - 5M
- Sao cũng được!</t>
  </si>
  <si>
    <t>Chưa xác định được hướng để bot có thể Handover case này</t>
  </si>
  <si>
    <t>xe chòi chân</t>
  </si>
  <si>
    <t>- xe chòi chân - xe_choi_chan - object_type</t>
  </si>
  <si>
    <t>Hiện tại sản phẩm Xe Chòi Chân  shop đang có những *giá* sau ạ:
- 100k - 500k
- 500k - 1M
- Sao cũng được!</t>
  </si>
  <si>
    <t>cho muh xem mẫu xe chòi chân</t>
  </si>
  <si>
    <t xml:space="preserve">Dạ mời bạn tham khảo sản phẩm Xe Chòi Chân  hiện có tại shop nhé!
</t>
  </si>
  <si>
    <t>- Xem chi tiết: Xe chòi chân có bàn đạp cao cấp Motion
- Xem chi tiết: Xe chòi chân WinFun 0818
- Xem chi tiết: Xe chòi chân cao cấp Luddy CHÍNH HÃNG
- Xem chi tiết: 👌XE LẮC CAO CẤP HOLLA-HỒNG
- Xem chi tiết: Xe chòi chân kiêm xe lắc cao cấp có nhạc Holla
- Xem chi tiết: 👌XE LẮC CAO CẤP HOLLA-VÀNG</t>
  </si>
  <si>
    <t>https://scontent.xx.fbcdn.net/v/t1.15752-9/96542295_560599491517556_3983196934243352576_n.jpg?_nc_cat=103&amp;_nc_sid=b96e70&amp;_nc_ohc=cul5kBkT1IoAX-qG6p2&amp;_nc_ad=z-m&amp;_nc_cid=0&amp;_nc_zor=9&amp;_nc_ht=scontent.xx&amp;oh=e5907035fcc419d587daf07d0f8f0012&amp;oe=5EE252B7</t>
  </si>
  <si>
    <t>-  - ['https://scontent.xx.fbcdn.net/v/t1.15752-9/96542295_560599491517556_3983196934243352576_n.jpg?_nc_cat=103&amp;_nc_sid=b96e70&amp;_nc_ohc=cul5kBkT1IoAX-qG6p2&amp;_nc_ad=z-m&amp;_nc_cid=0&amp;_nc_zor=9&amp;_nc_ht=scontent.xx&amp;oh=e5907035fcc419d587daf07d0f8f0012&amp;oe=5EE252B7'] - url</t>
  </si>
  <si>
    <t>- Xem chi tiết: Xe chòi chân cao cấp Luddy CHÍNH HÃNG</t>
  </si>
  <si>
    <t>mẫu này k còn à b</t>
  </si>
  <si>
    <t>- mẫu này - mẫu này - mention</t>
  </si>
  <si>
    <t>4051722688178645
Thu Thảo</t>
  </si>
  <si>
    <t xml:space="preserve">Chào Thu Thảo, mình là trợ lý ảo của Shop Gấu &amp; Bí Ngô!
Để hỗ trợ bạn nhanh nhất có thể, vui lòng mô tả ngắn gọn và rõ ràng sản phẩm muốn tìm kiếm nhé!
</t>
  </si>
  <si>
    <t>C ơi</t>
  </si>
  <si>
    <r>
      <t xml:space="preserve">Nhà mình có sẵn nôi điện này ko ạ
</t>
    </r>
    <r>
      <rPr>
        <color rgb="FF1155CC"/>
        <u/>
      </rPr>
      <t>https://scontent.xx.fbcdn.net/v/t1.15752-9/97090845_3340474982632418_3198623249554472960_n.jpg?_nc_cat=107&amp;_nc_sid=b96e70&amp;_nc_ohc=w0BKOYvQtTUAX_WEaKF&amp;_nc_ad=z-m&amp;_nc_cid=0&amp;_nc_zor=9&amp;_nc_ht=scontent.xx&amp;oh=beafca419b4a79df520881ef423c3906&amp;oe=5EE0AF50</t>
    </r>
    <r>
      <t xml:space="preserve">
Như hình ah</t>
    </r>
  </si>
  <si>
    <t>-  - ['https://scontent.xx.fbcdn.net/v/t1.15752-9/97090845_3340474982632418_3198623249554472960_n.jpg?_nc_cat=107&amp;_nc_sid=b96e70&amp;_nc_ohc=w0BKOYvQtTUAX_WEaKF&amp;_nc_ad=z-m&amp;_nc_cid=0&amp;_nc_zor=9&amp;_nc_ht=scontent.xx&amp;oh=beafca419b4a79df520881ef423c3906&amp;oe=5EE0AF50'] - url
- nôi - noi - object_type</t>
  </si>
  <si>
    <t>- Xem chi tiết: Nôi đưa cao cấp Mastela SG239
- Xem chi tiết: Nôi đưa cao cấp Mastela SG237
- Xem chi tiết: Nôi rung đa năng cao cấp Cozy Rocket Sleeper
...
- Không có cái nào!</t>
  </si>
  <si>
    <t>/query_knowledge_base{"url": "https://shopee.vn/product/36371562/1203811242", "product_id": "https://shopee.vn/product/36371562/1203811242"}</t>
  </si>
  <si>
    <t>- {"url": "https://shopee.vn/product/36371562/1203811242", "product_id": "https://shopee.vn/product/36371562/1203811242"} - https://shopee.vn/product/36371562/1203811242 - url
- {"url": "https://shopee.vn/product/36371562/1203811242", "product_id": "https://shopee.vn/product/36371562/1203811242"} - https://shopee.vn/product/36371562/1203811242 - product_id</t>
  </si>
  <si>
    <t xml:space="preserve">Sản phẩm  Nôi đưa cao cấp Mastela SG239  hiện shop đang có giá: *1,899,000 VND (giá gốc 2,399,000 VND), 1,799,250 VND (giá gốc 2,399,000 VND), 1,799,000 VND (giá gốc 2,399,000 VND)*.
Bạn tham khảo các sản phẩm sau nhé ạ:
</t>
  </si>
  <si>
    <t>- Xem chi tiết: Nôi đưa cao cấp Mastela SG239</t>
  </si>
  <si>
    <t>Dạ
Ship cod e nôi này nhé</t>
  </si>
  <si>
    <t>- nôi - noi - object_type
- này - này - mention</t>
  </si>
  <si>
    <t>2987018498028274
KyPhong Nguyen</t>
  </si>
  <si>
    <t>quạt mini mastela bao tiền shop ơi
có shopee k shop</t>
  </si>
  <si>
    <t>- mastela - mastela - brand
- bao tiền - price - attribute
- shopee - link - attribute</t>
  </si>
  <si>
    <t>https://scontent.xx.fbcdn.net/v/t1.15752-9/97292441_167057588062547_8316163468063408128_n.png?_nc_cat=111&amp;_nc_sid=b96e70&amp;_nc_ohc=U7uZQ3V6UrgAX-C1rZ7&amp;_nc_ad=z-m&amp;_nc_cid=0&amp;_nc_zor=9&amp;_nc_ht=scontent.xx&amp;oh=b82a94fe709fc9170547d638844ef63d&amp;oe=5EE20406
đây shop</t>
  </si>
  <si>
    <t>-  - ['https://scontent.xx.fbcdn.net/v/t1.15752-9/97292441_167057588062547_8316163468063408128_n.png?_nc_cat=111&amp;_nc_sid=b96e70&amp;_nc_ohc=U7uZQ3V6UrgAX-C1rZ7&amp;_nc_ad=z-m&amp;_nc_cid=0&amp;_nc_zor=9&amp;_nc_ht=scontent.xx&amp;oh=b82a94fe709fc9170547d638844ef63d&amp;oe=5EE20406'] - url</t>
  </si>
  <si>
    <t>- Xem chi tiết: Xe chòi chân kiêm xe lắc cao cấp có nhạc Holla
- Xem chi tiết: Chó bông IWAYA (Nhật Bản) chính hãng
- Xem chi tiết: Xúc xắc gặm nướu tròn có dây đeo Richell
- Xem chi tiết: Đai hỗ trợ bụng bầu Babymoov (Pháp)
- Xem chi tiết:  Xe tập đi đa năng cao cấp Holla
...
- Không có cái nào!</t>
  </si>
  <si>
    <t>shop xem ảnh chưa
cái này shop post bài mà</t>
  </si>
  <si>
    <t>❌ Giá hãng #450k - Gấu &amp; Bí Ngô Km chỉ #3xx</t>
  </si>
  <si>
    <t>- 450k - 450k - price</t>
  </si>
  <si>
    <t>1575483865868177
Thùy Trang</t>
  </si>
  <si>
    <r>
      <t xml:space="preserve">https://scontent.xx.fbcdn.net/v/t1.15752-9/97054252_289731525371371_797216225867333632_n.jpg?_nc_cat=100&amp;_nc_sid=b96e70&amp;_nc_ohc=ZR6FSPKKJfkAX_ZrGOA&amp;_nc_ad=z-m&amp;_nc_cid=0&amp;_nc_zor=9&amp;_nc_ht=scontent.xx&amp;oh=5e47d6075a580428ecf21c69f790d04d&amp;oe=5EE235CA
</t>
    </r>
    <r>
      <rPr>
        <color rgb="FF1155CC"/>
        <u/>
      </rPr>
      <t>https://scontent.xx.fbcdn.net/v/t1.15752-9/96778942_670524317074250_54301318767968256_n.jpg?_nc_cat=106&amp;_nc_sid=b96e70&amp;_nc_ohc=Fq3SlClwwg4AX-VLQM-&amp;_nc_ad=z-m&amp;_nc_cid=0&amp;_nc_zor=9&amp;_nc_ht=scontent.xx&amp;oh=2a0f11c329476511a4e206f7290c4b47&amp;oe=5EE2B860</t>
    </r>
  </si>
  <si>
    <t>-  - ['https://scontent.xx.fbcdn.net/v/t1.15752-9/97054252_289731525371371_797216225867333632_n.jpg?_nc_cat=100&amp;_nc_sid=b96e70&amp;_nc_ohc=ZR6FSPKKJfkAX_ZrGOA&amp;_nc_ad=z-m&amp;_nc_cid=0&amp;_nc_zor=9&amp;_nc_ht=scontent.xx&amp;oh=5e47d6075a580428ecf21c69f790d04d&amp;oe=5EE235CA', 'https://scontent.xx.fbcdn.net/v/t1.15752-9/96778942_670524317074250_54301318767968256_n.jpg?_nc_cat=106&amp;_nc_sid=b96e70&amp;_nc_ohc=Fq3SlClwwg4AX-VLQM-&amp;_nc_ad=z-m&amp;_nc_cid=0&amp;_nc_zor=9&amp;_nc_ht=scontent.xx&amp;oh=2a0f11c329476511a4e206f7290c4b47&amp;oe=5EE2B860'] - url</t>
  </si>
  <si>
    <t>Shop ơi hình ảnh này là của quạt yoobao sao của shop lại là mastela ạ</t>
  </si>
  <si>
    <t>- hình ảnh - image - attribute
- yoobao - yoobao - brand
- mastela - mastela - brand</t>
  </si>
  <si>
    <t>1759137964129665
Thu Hoai</t>
  </si>
  <si>
    <t>quạt bỏ túi bn bạn</t>
  </si>
  <si>
    <t>- bn - price - attribute</t>
  </si>
  <si>
    <t>4441508152541797
Thanhtam Tran</t>
  </si>
  <si>
    <t xml:space="preserve">Chào Thanhtam Tran, mình là trợ lý ảo của Shop Gấu &amp; Bí Ngô!
Để hỗ trợ bạn nhanh nhất có thể, vui lòng mô tả ngắn gọn và rõ ràng sản phẩm muốn tìm kiếm nhé!
</t>
  </si>
  <si>
    <t>Máy giặt mini doux giá nhiêu shop</t>
  </si>
  <si>
    <t>- giá nhiêu - price - attribute</t>
  </si>
  <si>
    <t>https://scontent.xx.fbcdn.net/v/t1.15752-9/96899807_1085791645140520_1120224884950040576_n.jpg?_nc_cat=103&amp;_nc_sid=b96e70&amp;_nc_ohc=upTMUVbyaQQAX8n44Ax&amp;_nc_ad=z-m&amp;_nc_cid=0&amp;_nc_zor=9&amp;_nc_ht=scontent.xx&amp;oh=14f9ae7540411d811d032f9b49c67a9f&amp;oe=5EE21D16</t>
  </si>
  <si>
    <t>-  - ['https://scontent.xx.fbcdn.net/v/t1.15752-9/96899807_1085791645140520_1120224884950040576_n.jpg?_nc_cat=103&amp;_nc_sid=b96e70&amp;_nc_ohc=upTMUVbyaQQAX8n44Ax&amp;_nc_ad=z-m&amp;_nc_cid=0&amp;_nc_zor=9&amp;_nc_ht=scontent.xx&amp;oh=14f9ae7540411d811d032f9b49c67a9f&amp;oe=5EE21D16'] - url</t>
  </si>
  <si>
    <t xml:space="preserve">Sản phẩm  Máy giặt tự động mini DOUX  hiện shop đang có giá: *2,990,000 VND (giá gốc 4,000,000 VND)*.
Bạn tham khảo các sản phẩm sau nhé ạ:
</t>
  </si>
  <si>
    <t>- Xem chi tiết: Máy giặt tự động mini DOUX</t>
  </si>
  <si>
    <t>may_giat</t>
  </si>
  <si>
    <t>Ống dẫn nước và dây điện nằm ở đâu shop</t>
  </si>
  <si>
    <t>2101646503253323
Phượng Hoàng</t>
  </si>
  <si>
    <t>Dung tích bao nhiu ạ?</t>
  </si>
  <si>
    <t>- bao nhiu - price - attribute</t>
  </si>
  <si>
    <t>Là cao bn?
Đường kính bn?
Chứa bn nước?</t>
  </si>
  <si>
    <t>Not sure</t>
  </si>
  <si>
    <t>Bn m2 nước?</t>
  </si>
  <si>
    <t>1974265219327144
Vũ Thảo</t>
  </si>
  <si>
    <r>
      <rPr>
        <color rgb="FF1155CC"/>
        <u/>
      </rPr>
      <t>https://scontent.xx.fbcdn.net/v/t1.15752-9/97974629_801460930379241_2755141277510008832_n.jpg?_nc_cat=110&amp;_nc_sid=b96e70&amp;_nc_ohc=akNptzX99a0AX8ZFX4q&amp;_nc_ad=z-m&amp;_nc_cid=0&amp;_nc_zor=9&amp;_nc_ht=scontent.xx&amp;oh=ffa683455fd7944d9e75b7f3fb9bc399&amp;oe=5EE316B0</t>
    </r>
    <r>
      <t xml:space="preserve">
Bộ này bn shop</t>
    </r>
  </si>
  <si>
    <t>-  - ['https://scontent.xx.fbcdn.net/v/t1.15752-9/97974629_801460930379241_2755141277510008832_n.jpg?_nc_cat=110&amp;_nc_sid=b96e70&amp;_nc_ohc=akNptzX99a0AX8ZFX4q&amp;_nc_ad=z-m&amp;_nc_cid=0&amp;_nc_zor=9&amp;_nc_ht=scontent.xx&amp;oh=ffa683455fd7944d9e75b7f3fb9bc399&amp;oe=5EE316B0'] - url
- Bộ này - bộ này - mention
- bn - price - attribute</t>
  </si>
  <si>
    <t xml:space="preserve">Sản phẩm  Bộ đồ chơi nhà bếp thông minh  hiện shop đang có giá: *790,000 VND, 490,000 VND*.
Bạn tham khảo các sản phẩm sau nhé ạ:
</t>
  </si>
  <si>
    <t>- Xem chi tiết: Bộ đồ chơi nhà bếp thông minh</t>
  </si>
  <si>
    <t>3249297581770233
Hồng Hằng</t>
  </si>
  <si>
    <t xml:space="preserve">Chào Hồng Hằng, mình là trợ lý ảo của Shop Gấu &amp; Bí Ngô!
Để hỗ trợ bạn nhanh nhất có thể, vui lòng mô tả ngắn gọn và rõ ràng sản phẩm muốn tìm kiếm nhé!
</t>
  </si>
  <si>
    <t>shop có thanh chắn giường k ạ</t>
  </si>
  <si>
    <t>- thanh chắn giường - thanh_chan_giuong - object_type</t>
  </si>
  <si>
    <t>Hiện tại sản phẩm Thanh Chắn Giường  shop đang có những *giá* sau ạ:
- 100k - 500k
- 500k - 1M
- Sao cũng được!</t>
  </si>
  <si>
    <t>/confirm_attribute_value{"price": "100k - 500k"}</t>
  </si>
  <si>
    <t>- {"price": "100k - 500k"} - 100k - 500k - price</t>
  </si>
  <si>
    <t xml:space="preserve">Sản phẩm  Thanh Chắn Giường giá 100k - 500k hiện shop đang có giá: *389,000 VND (giá gốc 400,000 VND), 460,000 VND (giá gốc 580,000 VND), 440,000 VND (giá gốc 560,000 VND), 400,000 VND (giá gốc 540,000 VND), 399,000 VND (giá gốc 450,000 VND), 483,650 VND (giá gốc 569,000 VND), 509,150 VND (giá gốc 599,000 VND), 500,000 VND (giá gốc 610,000 VND), 430,000 VND (giá gốc 500,000 VND), 458,150 VND (giá gốc 539,000 VND)*.
Bạn tham khảo các sản phẩm sau nhé ạ:
</t>
  </si>
  <si>
    <t>- Xem chi tiết: Thanh chắn giường cao cấp dạng trượt Umoo chính hãng
- Xem chi tiết: Thanh chắn giường điều chỉnh độ cao Mastela cao cấp
- Xem chi tiết: Thanh chắn giường thế hệ mới BABYQINER dạng trượt</t>
  </si>
  <si>
    <t>3132674713460322
Phạm Mai Hải Phượng</t>
  </si>
  <si>
    <t xml:space="preserve">Chào Phạm Mai Hải Phượng, mình là trợ lý ảo của Shop Gấu &amp; Bí Ngô!
Để hỗ trợ bạn nhanh nhất có thể, vui lòng mô tả ngắn gọn và rõ ràng sản phẩm muốn tìm kiếm nhé!
</t>
  </si>
  <si>
    <r>
      <t xml:space="preserve">Cho em xin giá ghế này ạ
</t>
    </r>
    <r>
      <rPr>
        <color rgb="FF1155CC"/>
        <u/>
      </rPr>
      <t>https://scontent.xx.fbcdn.net/v/t1.15752-9/96507663_574965889809655_5270720961560182784_n.jpg?_nc_cat=102&amp;_nc_sid=b96e70&amp;_nc_ohc=ilBjUD3a93kAX_yzbgC&amp;_nc_ad=z-m&amp;_nc_cid=0&amp;_nc_zor=9&amp;_nc_ht=scontent.xx&amp;oh=9d2c0022536393c34875aaa2fc2e25cb&amp;oe=5EDF60B4</t>
    </r>
  </si>
  <si>
    <t>-  - ['https://scontent.xx.fbcdn.net/v/t1.15752-9/96507663_574965889809655_5270720961560182784_n.jpg?_nc_cat=102&amp;_nc_sid=b96e70&amp;_nc_ohc=ilBjUD3a93kAX_yzbgC&amp;_nc_ad=z-m&amp;_nc_cid=0&amp;_nc_zor=9&amp;_nc_ht=scontent.xx&amp;oh=9d2c0022536393c34875aaa2fc2e25cb&amp;oe=5EDF60B4'] - url
- xin giá - price - attribute
- ghế - ghe - object_type
- này - này - mention</t>
  </si>
  <si>
    <t xml:space="preserve">Sản phẩm  Ghế cao đa năng Mastela 1015  hiện shop đang có giá: *1,320,000 VND (giá gốc 2,000,000 VND)*.
Bạn tham khảo các sản phẩm sau nhé ạ:
</t>
  </si>
  <si>
    <t>- Xem chi tiết: Ghế cao đa năng Mastela 1015</t>
  </si>
  <si>
    <t>Shopee hết hàng ạ?</t>
  </si>
  <si>
    <t xml:space="preserve">Dạ mời bạn tham khảo sản phẩm Ghế Đa Năng  hiện có tại shop nhé!
</t>
  </si>
  <si>
    <t>- Xem chi tiết: Ghế đa năng cao cấp More Kiss
- Xem chi tiết: Ghế đa năng cao cấp kết hợp xích đu có nhạc Mastela SG116
- Xem chi tiết: {CHÍNH HÃNG} Ghế đa năng HANBEI ( full bánh xe + đệm lưng / Hàng nhập khẩu chính hãng hộp tiếng Anh )
- Xem chi tiết: 🔥 Ghế đa năng Joie Mimzy Snacker chính hãng
- Xem chi tiết: Ghế đa năng Aricare
- Xem chi tiết: Ghế đa năng Mastela 1015 - Mẫu mới 2019
- Xem chi tiết: Ghế đa năng cao cấp Graco Contempo (Mỹ)
- Xem chi tiết: Ghế cao đa năng Mastela 1015
- Xem chi tiết: 🔥 Ghế đa năng cao cấp 6 in 1 Joie Multiply Petit City/ Mid Town
- Xem chi tiết: 🔥 Ghế đa năng cao cấp Joie Mimzy 360 Denim</t>
  </si>
  <si>
    <t>Mẫu khủng long T11 còn ko ạ</t>
  </si>
  <si>
    <t>- Xem chi tiết: 🔥 Ghế đa năng Joie Mimzy Snacker chính hãng
- Xem chi tiết: Ghế cao đa năng Mastela 1015
- Xem chi tiết: Ghế đa năng cao cấp More Kiss
- Xem chi tiết: 🔥 Ghế đa năng cao cấp 6 in 1 Joie Multiply Petit City/ Mid Town
- Xem chi tiết: Ghế đa năng cao cấp kết hợp xích đu có nhạc Mastela SG116
- Xem chi tiết: Ghế đa năng cao cấp Mastela 1015
- Xem chi tiết: {CHÍNH HÃNG} Ghế đa năng HANBEI ( full bánh xe + đệm lưng / Hàng nhập khẩu chính hãng hộp tiếng Anh )
- Xem chi tiết: 🔥 Ghế đa năng cao cấp Joie Mimzy 360 Denim
- Xem chi tiết: Ghế đa năng cao cấp BonBebe
- Xem chi tiết: Ghế Gấu trúc đa năng thần thánh Aricare</t>
  </si>
  <si>
    <t>2735343516476395
Thanh Ngà</t>
  </si>
  <si>
    <t>Xe có chắc chắn ko bạn</t>
  </si>
  <si>
    <t>Có loại nào khác nữa ko shop nhỉ</t>
  </si>
  <si>
    <t>3028145850530291
Dinh Trang</t>
  </si>
  <si>
    <t>Cho mình hỏi giá bế bơi dolphin kèm phao nha</t>
  </si>
  <si>
    <t>- hỏi giá - price - attribute
- bế bơi - be_boi - object_type
- dolphin - dolphin - brand
- phao - phao - object_type</t>
  </si>
  <si>
    <t xml:space="preserve">Dạ, sản phẩm Phao hãng sản xuất Dolphin hiện tại bên shop đang tạm hết hàng ạ. Bạn tham khảo các sản phẩm khác dành cho bé nhé!
</t>
  </si>
  <si>
    <t>Hiện tại sản phẩm Phao  shop đang có những *hãng sản xuất* sau ạ:
- Babyhop
- Royal Care
- Sao cũng được!</t>
  </si>
  <si>
    <t>Multi object_type</t>
  </si>
  <si>
    <t>2422893217739182
Lee Vũ</t>
  </si>
  <si>
    <t xml:space="preserve">Chào Lee Vũ, mình là trợ lý ảo của Shop Gấu &amp; Bí Ngô!
Để hỗ trợ bạn nhanh nhất có thể, vui lòng mô tả ngắn gọn và rõ ràng sản phẩm muốn tìm kiếm nhé!
</t>
  </si>
  <si>
    <t>2713992922048415
Trinh Ngoc Ha</t>
  </si>
  <si>
    <t>Cho số tk Shop ơi
M ck 100%</t>
  </si>
  <si>
    <t>1869859706376357
Nguyen Anh Tuyet</t>
  </si>
  <si>
    <t>Cho mình 1 bộ này đến số 66 Nguyễn Văn Huyên bạn nhé</t>
  </si>
  <si>
    <t>1525604250880409
Mi Nhon</t>
  </si>
  <si>
    <t>Nhà mình 
1 tháng ạ</t>
  </si>
  <si>
    <t>- mình 
1 tháng - mình  1 tháng - age_of_use</t>
  </si>
  <si>
    <t>Mình muốn mua ghế ngồi xe ô tô cho bé nhỏ từ 1 tháng ngồi đc rồi ạ</t>
  </si>
  <si>
    <t>- từ 1 tháng - từ 1 tháng - age_of_use</t>
  </si>
  <si>
    <t>[No output]</t>
  </si>
  <si>
    <t>Sản phẩm bạn đang tìm có phải là?
[Ghế đa năng] [Ghế ăn] [Không đúng]</t>
  </si>
  <si>
    <t>Ner bắt thiếu object "Ghế", không có bot output</t>
  </si>
  <si>
    <t>2749721015154035
Nguyễn Mạnh Việt</t>
  </si>
  <si>
    <t xml:space="preserve">Chào Nguyễn Mạnh Việt, mình là trợ lý ảo của Shop Gấu &amp; Bí Ngô!
Để hỗ trợ bạn nhanh nhất có thể, vui lòng mô tả ngắn gọn và rõ ràng sản phẩm muốn tìm kiếm nhé!
</t>
  </si>
  <si>
    <t>Xin gias xe Mamago Compact 319</t>
  </si>
  <si>
    <t>- xe - xe - object_type
- Mamago Compact - mamago compact - brand</t>
  </si>
  <si>
    <t>Sản phẩm bạn đang tìm có phải là?
- Xe Đẩy
- Xe Chòi Chân
- Xe Tập Đi
- Xếp Hình
- Không đúng!</t>
  </si>
  <si>
    <t>Ner bắt thiếu attribue: price</t>
  </si>
  <si>
    <t>/confirm_object_type{"object_type": "xe_day"}</t>
  </si>
  <si>
    <t>- {"object_type": "xe_day"} - xe_day - object_type</t>
  </si>
  <si>
    <t xml:space="preserve">Dạ, sản phẩm Xe Đẩy hãng sản xuất Mamago Compact hiện tại bên shop đang tạm hết hàng ạ. Bạn tham khảo các sản phẩm khác dành cho bé nhé!
</t>
  </si>
  <si>
    <t>Hiện tại sản phẩm Xe Đẩy  shop đang có những *hãng sản xuất* sau ạ:
- Aprica
- Vovo
- Zaracos
- B-Beko
- Travel
- Vinng
- Joie
- Mastela
- Joovy
- Holla
- Umoo
- Combi
- Sao cũng được!</t>
  </si>
  <si>
    <t>Sản phẩm Xe đẩy Mamago Compact 319 CHÍNH HÃNG  hiện shop đang có giá: *1,320,000 VND (giá gốc 2,000,000 VND)*.
Bạn tham khảo các sản phẩm sau nhé ạ:</t>
  </si>
  <si>
    <t>Ner bắt sai brand "mamago" thành " mamago compact" nên ko query đc sản phẩm</t>
  </si>
  <si>
    <t>Mamago Compact 319</t>
  </si>
  <si>
    <t>- Mamago Compact - mamago compact - brand</t>
  </si>
  <si>
    <t>Hiện tại sản phẩm Xe Đẩy  shop đang có những *hãng sản xuất* sau ạ:
- Aprica
- Vovo
- Zaracos
- Joovy
- Travel
- B-Beko
- Vinng
- Joie
- Umoo
- Combi
- Mastela
- Holla
- Sao cũng được!</t>
  </si>
  <si>
    <t>/confirm_attribute_value{"brand": "Aprica"}</t>
  </si>
  <si>
    <t>- {"brand": "Aprica"} - Aprica - brand</t>
  </si>
  <si>
    <t>Hiện tại sản phẩm Xe Đẩy hãng sản xuất Aprica shop đang có những *giá* sau ạ:
- 2M - 5M
- 5M - 10M
- 10M - 20M
- Sao cũng được!</t>
  </si>
  <si>
    <t>1441475905957329
Nguyễn Thu Thủy</t>
  </si>
  <si>
    <t>Xe lắc holla giá bn shop?</t>
  </si>
  <si>
    <t>- holla - holla - brand
- giá bn - price - attribute</t>
  </si>
  <si>
    <t>Sản phẩm bạn đang tìm có phải là?
[Xe đẩy] [Xe tập đi] [Xe chòi chân] [Không đúng]</t>
  </si>
  <si>
    <t>Ner bắt thiếu object "xe"</t>
  </si>
  <si>
    <t>https://scontent.xx.fbcdn.net/v/t1.15752-9/97419477_2933043050083305_4775797332987871232_n.jpg?_nc_cat=105&amp;_nc_sid=b96e70&amp;_nc_ohc=zUmscktlicwAX8PYi1Q&amp;_nc_ad=z-m&amp;_nc_cid=0&amp;_nc_zor=9&amp;_nc_ht=scontent.xx&amp;oh=000bea2a8fa36528c0e3dcd0b3f6debd&amp;oe=5EE1E7A6</t>
  </si>
  <si>
    <t>-  - ['https://scontent.xx.fbcdn.net/v/t1.15752-9/97419477_2933043050083305_4775797332987871232_n.jpg?_nc_cat=105&amp;_nc_sid=b96e70&amp;_nc_ohc=zUmscktlicwAX8PYi1Q&amp;_nc_ad=z-m&amp;_nc_cid=0&amp;_nc_zor=9&amp;_nc_ht=scontent.xx&amp;oh=000bea2a8fa36528c0e3dcd0b3f6debd&amp;oe=5EE1E7A6'] - url</t>
  </si>
  <si>
    <t>- Xem chi tiết: Bàn tròn Toys House chính hãng
- Xem chi tiết: Bàn học, bản chơi lắp ghép Lego cao cấp
...
- Không có cái nào!</t>
  </si>
  <si>
    <t>1947517325376295
Zoé LE</t>
  </si>
  <si>
    <t>Sẽ là full bộ như ảnh có cả bóng hay tnao ạ</t>
  </si>
  <si>
    <t>2055943574464127
Thu Hang Nguyen</t>
  </si>
  <si>
    <r>
      <t xml:space="preserve">tớ xin giá nhé
</t>
    </r>
    <r>
      <rPr>
        <color rgb="FF0000FF"/>
        <u/>
      </rPr>
      <t>https://scontent.xx.fbcdn.net/v/t1.15752-9/96465758_2290560261247124_8209490610873171968_n.png?_nc_cat=108&amp;_nc_sid=b96e70&amp;_nc_ohc=rpMdnzPr-q8AX8-7H3e&amp;_nc_ad=z-m&amp;_nc_cid=0&amp;_nc_zor=9&amp;_nc_ht=scontent.xx&amp;oh=0439a15a385c88009a145ecbe2d80b67&amp;oe=5EE3FF36</t>
    </r>
  </si>
  <si>
    <t>-  - ['https://scontent.xx.fbcdn.net/v/t1.15752-9/96465758_2290560261247124_8209490610873171968_n.png?_nc_cat=108&amp;_nc_sid=b96e70&amp;_nc_ohc=rpMdnzPr-q8AX8-7H3e&amp;_nc_ad=z-m&amp;_nc_cid=0&amp;_nc_zor=9&amp;_nc_ht=scontent.xx&amp;oh=0439a15a385c88009a145ecbe2d80b67&amp;oe=5EE3FF36'] - url
- xin giá - price - attribute</t>
  </si>
  <si>
    <t>- Xem chi tiết: Ghế ăn đa năng cao cấp Pier
- Xem chi tiết: Ghế ăn đa năng kết hợp xe kéo MASTELA 1018 CHÍNH HÃNG
- Xem chi tiết: CẦU TRƯỢT BẬP BÊNH HOLLA 3IN1
- Xem chi tiết: Cầu trượt xích đu Hola hải cẩu 2020
- Xem chi tiết: Cầu trượt gấp gọn Toys House
- Xem chi tiết: Ghế ăn dặm gấp gọn cao cấp Summer Infant (Mỹ)
...
- Không có cái nào!</t>
  </si>
  <si>
    <t>CV chưa detect được sp này, CV đang trả về là ghế (sp này đã có trên CMS)</t>
  </si>
  <si>
    <t>2935428876547320
Lan Anh Hoang</t>
  </si>
  <si>
    <t xml:space="preserve">Chào Lan Anh Hoang, mình là trợ lý ảo của Shop Gấu &amp; Bí Ngô!
Để hỗ trợ bạn nhanh nhất có thể, vui lòng mô tả ngắn gọn và rõ ràng sản phẩm muốn tìm kiếm nhé!
</t>
  </si>
  <si>
    <t>B ơi
Thảm cuộn xpe
Bên b có sẵn k
Giá bn ạ</t>
  </si>
  <si>
    <t>- Thảm - tham - object_type
- xpe - xpe - material
- Giá bn - price - attribute</t>
  </si>
  <si>
    <t xml:space="preserve">Dạ, sản phẩm Thảm chất liệu Xpe hiện tại bên shop đang tạm hết hàng ạ. Bạn tham khảo các sản phẩm khác dành cho bé nhé!
</t>
  </si>
  <si>
    <t>Hiện tại sản phẩm Thảm  shop đang có những *chất liệu* sau ạ:
- Xốp
- Vải
- Nhựa
- Sao cũng được!</t>
  </si>
  <si>
    <t>/confirm_attribute_value{"material": "Xốp"}</t>
  </si>
  <si>
    <t>- {"material": "Xốp"} - Xốp - material</t>
  </si>
  <si>
    <t xml:space="preserve">Sản phẩm  Thảm chất liệu Xốp hiện shop đang có giá: *179,000 VND, 99,000 VND, 279,000 VND (giá gốc 349,000 VND)*.
Bạn tham khảo các sản phẩm sau nhé ạ:
</t>
  </si>
  <si>
    <t>- Xem chi tiết: Thảm xốp ghép 16 tấm INFANTINO (Mỹ)
- Xem chi tiết: Thảm xốp ghép 9 tấm INFANTINO (Mỹ)
- Xem chi tiết: Thảm xốp ghép 28 tấm INFANTINO (Mỹ)</t>
  </si>
  <si>
    <t>Thảm xpe giá bn b nhỉ</t>
  </si>
  <si>
    <t>- Thảm - tham - object_type
- xpe - xpe - material
- giá bn - price - attribute</t>
  </si>
  <si>
    <t>Mình hỏi giá thảm
Trước còn hàng
Giá bn b</t>
  </si>
  <si>
    <t>- hỏi giá - price - attribute
- thảm - tham - object_type
- Giá bn - price - attribute</t>
  </si>
  <si>
    <t>Hiện tại sản phẩm Thảm  shop đang có những *giá* sau ạ:
- 0 - 100k
- 100k - 500k
- 500k - 1M
- Sao cũng được!</t>
  </si>
  <si>
    <t>3138366382900402
Nga Huynh</t>
  </si>
  <si>
    <t>https://scontent.xx.fbcdn.net/v/t1.15752-9/97415738_469057670557387_4850620808655011840_n.jpg?_nc_cat=101&amp;_nc_sid=b96e70&amp;_nc_ohc=dD_AEao5Yt4AX8OeVCI&amp;_nc_ad=z-m&amp;_nc_cid=0&amp;_nc_zor=9&amp;_nc_ht=scontent.xx&amp;oh=276dff5e857bcb371ef614dcb46de212&amp;oe=5EE39DD3
Quạt này giá bao nhiêu ạ</t>
  </si>
  <si>
    <t>-  - ['https://scontent.xx.fbcdn.net/v/t1.15752-9/97415738_469057670557387_4850620808655011840_n.jpg?_nc_cat=101&amp;_nc_sid=b96e70&amp;_nc_ohc=dD_AEao5Yt4AX8OeVCI&amp;_nc_ad=z-m&amp;_nc_cid=0&amp;_nc_zor=9&amp;_nc_ht=scontent.xx&amp;oh=276dff5e857bcb371ef614dcb46de212&amp;oe=5EE39DD3'] - url
- này - này - mention
- giá bao nhiêu - price - attribute</t>
  </si>
  <si>
    <t xml:space="preserve">Sản phẩm  Quạt kẹp xe đẩy, nôi, cũi xoay 360• có tích điện  hiện shop đang có giá: *139,000 VND (giá gốc 220,000 VND)*.
Bạn tham khảo các sản phẩm sau nhé ạ:
</t>
  </si>
  <si>
    <t>Quạt mastela mà shop</t>
  </si>
  <si>
    <t>https://scontent.xx.fbcdn.net/v/t1.15752-9/97415738_469057670557387_4850620808655011840_n.jpg?_nc_cat=101&amp;_nc_sid=b96e70&amp;_nc_ohc=dD_AEao5Yt4AX8OeVCI&amp;_nc_ad=z-m&amp;_nc_cid=0&amp;_nc_zor=9&amp;_nc_ht=scontent.xx&amp;oh=276dff5e857bcb371ef614dcb46de212&amp;oe=5EE39DD3</t>
  </si>
  <si>
    <t>-  - ['https://scontent.xx.fbcdn.net/v/t1.15752-9/97415738_469057670557387_4850620808655011840_n.jpg?_nc_cat=101&amp;_nc_sid=b96e70&amp;_nc_ohc=dD_AEao5Yt4AX8OeVCI&amp;_nc_ad=z-m&amp;_nc_cid=0&amp;_nc_zor=9&amp;_nc_ht=scontent.xx&amp;oh=276dff5e857bcb371ef614dcb46de212&amp;oe=5EE39DD3'] - url</t>
  </si>
  <si>
    <t>https://scontent.xx.fbcdn.net/v/t1.15752-9/97907295_2528862514093784_6498139064758173696_n.jpg?_nc_cat=106&amp;_nc_sid=b96e70&amp;_nc_ohc=yOSC3MI11tMAX97jVRn&amp;_nc_ad=z-m&amp;_nc_cid=0&amp;_nc_zor=9&amp;_nc_ht=scontent.xx&amp;oh=9b24fc1d4bc6ddcb58dbd759896e7929&amp;oe=5EE357D8</t>
  </si>
  <si>
    <t>-  - ['https://scontent.xx.fbcdn.net/v/t1.15752-9/97907295_2528862514093784_6498139064758173696_n.jpg?_nc_cat=106&amp;_nc_sid=b96e70&amp;_nc_ohc=yOSC3MI11tMAX97jVRn&amp;_nc_ad=z-m&amp;_nc_cid=0&amp;_nc_zor=9&amp;_nc_ht=scontent.xx&amp;oh=9b24fc1d4bc6ddcb58dbd759896e7929&amp;oe=5EE357D8'] - url</t>
  </si>
  <si>
    <t>1643887452390246
Dương Kim Ngân</t>
  </si>
  <si>
    <t>https://scontent.xx.fbcdn.net/v/t1.15752-9/96767604_242289060386579_4004584488397963264_n.jpg?_nc_cat=107&amp;_nc_sid=b96e70&amp;_nc_ohc=682kWJCnUGoAX_PyiPC&amp;_nc_ad=z-m&amp;_nc_cid=0&amp;_nc_zor=9&amp;_nc_ht=scontent.xx&amp;oh=1aef15d7845bc32ff950084f6637ebe5&amp;oe=5EE282F7</t>
  </si>
  <si>
    <t>-  - ['https://scontent.xx.fbcdn.net/v/t1.15752-9/96767604_242289060386579_4004584488397963264_n.jpg?_nc_cat=107&amp;_nc_sid=b96e70&amp;_nc_ohc=682kWJCnUGoAX_PyiPC&amp;_nc_ad=z-m&amp;_nc_cid=0&amp;_nc_zor=9&amp;_nc_ht=scontent.xx&amp;oh=1aef15d7845bc32ff950084f6637ebe5&amp;oe=5EE282F7'] - url</t>
  </si>
  <si>
    <t>Mình gửi nhầm ạ</t>
  </si>
  <si>
    <t>1286371874800328
SummerKisses WinterTears</t>
  </si>
  <si>
    <t>https://scontent.xx.fbcdn.net/v/t1.15752-9/97266187_277095913692842_1755016468568735744_n.jpg?_nc_cat=104&amp;_nc_sid=b96e70&amp;_nc_oc=AQnUsn0qGcMQz2tE_xm433Mw8-C06ROhaR9mAvVKI0Xyz88GUFHSo0GOqLP3T90KOlurOblhk-uCJ5oxCV5ZSOfs&amp;_nc_ad=z-m&amp;_nc_cid=0&amp;_nc_zor=9&amp;_nc_ht=scontent.xx&amp;oh=54f4366d8f381c8890d95a61a7330d19&amp;oe=5EE0E6BF
Còn sale k ạ</t>
  </si>
  <si>
    <t>-  - ['https://scontent.xx.fbcdn.net/v/t1.15752-9/97266187_277095913692842_1755016468568735744_n.jpg?_nc_cat=104&amp;_nc_sid=b96e70&amp;_nc_oc=AQnUsn0qGcMQz2tE_xm433Mw8-C06ROhaR9mAvVKI0Xyz88GUFHSo0GOqLP3T90KOlurOblhk-uCJ5oxCV5ZSOfs&amp;_nc_ad=z-m&amp;_nc_cid=0&amp;_nc_zor=9&amp;_nc_ht=scontent.xx&amp;oh=54f4366d8f381c8890d95a61a7330d19&amp;oe=5EE0E6BF'] - url
- sale - promotion - attribute</t>
  </si>
  <si>
    <t xml:space="preserve">Sản phẩm  Bộ ăn dặm khởi đầu Richell (Nhật Bản)  hiện shop đang có mức khuyến mãi: *11%*.
Bạn tham khảo các sản phẩm sau nhé ạ:
</t>
  </si>
  <si>
    <t>- Xem chi tiết: Bộ ăn dặm khởi đầu Richell (Nhật Bản)</t>
  </si>
  <si>
    <t>bat</t>
  </si>
  <si>
    <t>1905097636231805
Prin Cess</t>
  </si>
  <si>
    <t>shop cho minhg hoit</t>
  </si>
  <si>
    <t>shop có bán máy hút sữa ko</t>
  </si>
  <si>
    <t>- máy hút sữa - may_hut_sua - object_type</t>
  </si>
  <si>
    <t xml:space="preserve">Sản phẩm  Máy hút sữa điện đôi Avent Snow (Chính hãng - Cty Vạn An)  hiện shop đang có giá: *4,990,000 VND (giá gốc 6,950,000 VND)*.
Bạn tham khảo các sản phẩm sau nhé ạ:
</t>
  </si>
  <si>
    <t>- Xem chi tiết: Máy hút sữa điện đôi Avent Snow (Chính hãng - Cty Vạn An)</t>
  </si>
  <si>
    <t>của medela shop có ko vậy</t>
  </si>
  <si>
    <t>- medela - medela - brand</t>
  </si>
  <si>
    <t xml:space="preserve">Dạ, sản phẩm Máy Hút Sữa hãng sản xuất Medela hiện tại bên shop đang tạm hết hàng ạ. Bạn tham khảo các sản phẩm khác dành cho bé nhé!
</t>
  </si>
  <si>
    <t>Hiện tại sản phẩm Máy Hút Sữa  shop đang có những *hãng sản xuất* sau ạ:
- Philips Avent
- Sao cũng được!</t>
  </si>
  <si>
    <t>2034714856609781
Huyền Thanh</t>
  </si>
  <si>
    <t>mình có bô ngồi cho bé đi vsinh k ạ</t>
  </si>
  <si>
    <t>3242278659168490
Trang Kem</t>
  </si>
  <si>
    <t xml:space="preserve">Chào Trang Kem, mình là trợ lý ảo của Shop Gấu &amp; Bí Ngô!
Để hỗ trợ bạn nhanh nhất có thể, vui lòng mô tả ngắn gọn và rõ ràng sản phẩm muốn tìm kiếm nhé!
</t>
  </si>
  <si>
    <r>
      <t xml:space="preserve">Giá bn ạ
https://scontent.xx.fbcdn.net/v/t1.15752-9/97799793_853769635104501_7291880808111931392_n.jpg?_nc_cat=102&amp;_nc_sid=b96e70&amp;_nc_ohc=tPYod4k_gdkAX-6ziWy&amp;_nc_ad=z-m&amp;_nc_cid=0&amp;_nc_zor=9&amp;_nc_ht=scontent.xx&amp;oh=590950eb5415160b515fa68b104468de&amp;oe=5EE2F141
</t>
    </r>
    <r>
      <rPr>
        <color rgb="FF1155CC"/>
        <u/>
      </rPr>
      <t>https://scontent.xx.fbcdn.net/v/t1.15752-9/97806578_356247258666869_206118340983259136_n.jpg?_nc_cat=111&amp;_nc_sid=b96e70&amp;_nc_ohc=Gk22oP_utNcAX_E7MOe&amp;_nc_ad=z-m&amp;_nc_cid=0&amp;_nc_zor=9&amp;_nc_ht=scontent.xx&amp;oh=7e76e4da3c6d21a4ae8b3c8d6b85a300&amp;oe=5EE2094B</t>
    </r>
  </si>
  <si>
    <t>-  - ['https://scontent.xx.fbcdn.net/v/t1.15752-9/97799793_853769635104501_7291880808111931392_n.jpg?_nc_cat=102&amp;_nc_sid=b96e70&amp;_nc_ohc=tPYod4k_gdkAX-6ziWy&amp;_nc_ad=z-m&amp;_nc_cid=0&amp;_nc_zor=9&amp;_nc_ht=scontent.xx&amp;oh=590950eb5415160b515fa68b104468de&amp;oe=5EE2F141', 'https://scontent.xx.fbcdn.net/v/t1.15752-9/97806578_356247258666869_206118340983259136_n.jpg?_nc_cat=111&amp;_nc_sid=b96e70&amp;_nc_ohc=Gk22oP_utNcAX_E7MOe&amp;_nc_ad=z-m&amp;_nc_cid=0&amp;_nc_zor=9&amp;_nc_ht=scontent.xx&amp;oh=7e76e4da3c6d21a4ae8b3c8d6b85a300&amp;oe=5EE2094B'] - url
- Giá bn - price - attribute</t>
  </si>
  <si>
    <t xml:space="preserve">Sản phẩm  Xe đẩy gấp gọn VOVO - Kèm thẻ bảo hành  hiện shop đang có giá: *2,200,000 VND*.
Bạn tham khảo các sản phẩm sau nhé ạ:
</t>
  </si>
  <si>
    <t>- Xem chi tiết: Xe đẩy gấp gọn VOVO - Kèm thẻ bảo hành</t>
  </si>
  <si>
    <r>
      <rPr>
        <u/>
      </rPr>
      <t>https://scontent.xx.fbcdn.net/v/t1.15752-9/97799793_853769635104501_7291880808111931392_n.jpg?_nc_cat=102&amp;_nc_sid=b96e70&amp;_nc_ohc=tPYod4k_gdkAX-6ziWy&amp;_nc_ad=z-m&amp;_nc_cid=0&amp;_nc_zor=9&amp;_nc_ht=scontent.xx&amp;oh=590950eb5415160b515fa68b104468de&amp;oe=5EE2F141</t>
    </r>
    <r>
      <t xml:space="preserve">
Giá bn ạ</t>
    </r>
  </si>
  <si>
    <t>-  - ['https://scontent.xx.fbcdn.net/v/t1.15752-9/97799793_853769635104501_7291880808111931392_n.jpg?_nc_cat=102&amp;_nc_sid=b96e70&amp;_nc_ohc=tPYod4k_gdkAX-6ziWy&amp;_nc_ad=z-m&amp;_nc_cid=0&amp;_nc_zor=9&amp;_nc_ht=scontent.xx&amp;oh=590950eb5415160b515fa68b104468de&amp;oe=5EE2F141'] - url
- Giá bn - price - attribute</t>
  </si>
  <si>
    <t>3229309883780599
Pham Ha</t>
  </si>
  <si>
    <t xml:space="preserve">Chào Pham Ha, mình là trợ lý ảo của Shop Gấu &amp; Bí Ngô!
Để hỗ trợ bạn nhanh nhất có thể, vui lòng mô tả ngắn gọn và rõ ràng sản phẩm muốn tìm kiếm nhé!
</t>
  </si>
  <si>
    <t>https://scontent.xx.fbcdn.net/v/t1.15752-9/97421651_613726062547412_2818290525260480512_n.jpg?_nc_cat=110&amp;_nc_sid=b96e70&amp;_nc_oc=AQn-LwLgSlAv_GhBJt-FUCFJ2HXmtmAB3Swts3ro1jyxl0nAMsCl2lmSO6ef9Azf3O4oOdMGqBa69dVWtyTVvaP_&amp;_nc_ad=z-m&amp;_nc_cid=0&amp;_nc_zor=9&amp;_nc_ht=scontent.xx&amp;oh=ec858fc15f6e3ff0317818a0c933afa8&amp;oe=5EE30434
Ib minh giá ạ</t>
  </si>
  <si>
    <t>-  - ['https://scontent.xx.fbcdn.net/v/t1.15752-9/97421651_613726062547412_2818290525260480512_n.jpg?_nc_cat=110&amp;_nc_sid=b96e70&amp;_nc_oc=AQn-LwLgSlAv_GhBJt-FUCFJ2HXmtmAB3Swts3ro1jyxl0nAMsCl2lmSO6ef9Azf3O4oOdMGqBa69dVWtyTVvaP_&amp;_nc_ad=z-m&amp;_nc_cid=0&amp;_nc_zor=9&amp;_nc_ht=scontent.xx&amp;oh=ec858fc15f6e3ff0317818a0c933afa8&amp;oe=5EE30434'] - url
- giá - price - attribute</t>
  </si>
  <si>
    <t>BRD</t>
  </si>
  <si>
    <t>cải thiện bot_text cho hợp lý hơn</t>
  </si>
  <si>
    <t>3052779988095947
Ti Dễ Thương</t>
  </si>
  <si>
    <t>35/127/44 đường số 4 .binh hưng hoa b.binh tân
Ngân nha
0981818034</t>
  </si>
  <si>
    <t>3323493984327503
Mai Hương</t>
  </si>
  <si>
    <t xml:space="preserve">Chào Mai Hương, mình là trợ lý ảo của Shop Gấu &amp; Bí Ngô!
Để hỗ trợ bạn nhanh nhất có thể, vui lòng mô tả ngắn gọn và rõ ràng sản phẩm muốn tìm kiếm nhé!
</t>
  </si>
  <si>
    <t>Cho e hỏi shop còn ghế ăn dặm mastela ko ạ</t>
  </si>
  <si>
    <t>- ghế ăn dặm - ghe_an - object_type
- mastela - mastela - brand</t>
  </si>
  <si>
    <t>Cho e xin giá và ảnh ak</t>
  </si>
  <si>
    <t>- xin giá - price - attribute
- ảnh - image - attribute</t>
  </si>
  <si>
    <t xml:space="preserve">Dạ mời bạn tham khảo sản phẩm Ghế Ăn hãng sản xuất Mastela hiện có tại shop nhé!
</t>
  </si>
  <si>
    <t>- Xem chi tiết: Xích đu có nhạc kiêm ghế ăn đa năng Mastela
- Xem chi tiết: Ghế ăn đa năng kết hợp xe kéo MASTELA 1018 CHÍNH HÃNG
- Xem chi tiết: Ghế ăn dặm Mastela 1013 CÓ BỌC DA.
- Xem chi tiết: Ghế ăn nâng hạ độ cao nhựa Mastela 07330/07331
- Xem chi tiết: Ghế ăn du lịch điều chỉnh độ cao 4 cấp độ Mastela 1013
- Xem chi tiết: Ghế ăn Mastela 07110 - 07112 chính hãng</t>
  </si>
  <si>
    <t>2031786356920606
Bùi Mai Phương</t>
  </si>
  <si>
    <r>
      <rPr>
        <color rgb="FF0000FF"/>
        <u/>
      </rPr>
      <t>https://scontent.xx.fbcdn.net/v/t1.15752-9/97006891_691368674741882_4851328756704346112_n.jpg?_nc_cat=107&amp;_nc_sid=b96e70&amp;_nc_ohc=LKSScF7XriMAX-gf6ep&amp;_nc_ad=z-m&amp;_nc_cid=0&amp;_nc_zor=9&amp;_nc_ht=scontent.xx&amp;oh=6ccd202d0aacd817ba3a84c475216199&amp;oe=5EE43B27</t>
    </r>
    <r>
      <t xml:space="preserve">
ghế này bên bạn có ko. bao nhiêu</t>
    </r>
  </si>
  <si>
    <t>-  - ['https://scontent.xx.fbcdn.net/v/t1.15752-9/97006891_691368674741882_4851328756704346112_n.jpg?_nc_cat=107&amp;_nc_sid=b96e70&amp;_nc_ohc=LKSScF7XriMAX-gf6ep&amp;_nc_ad=z-m&amp;_nc_cid=0&amp;_nc_zor=9&amp;_nc_ht=scontent.xx&amp;oh=6ccd202d0aacd817ba3a84c475216199&amp;oe=5EE43B27'] - url
- ghế - ghe - object_type
- này - này - mention</t>
  </si>
  <si>
    <t>- Xem chi tiết: 🔥 Ghế ô tô cao cấp JOIE STAGE ISOFIX PAVEMENT
- Xem chi tiết: 𝐆𝐡𝐞̂́ 𝐨̂ 𝐭𝐨̂ cao cấp 𝐄𝐯𝐞𝐫𝐲 𝐒𝐭𝐚𝐠𝐞 𝐅𝐗 𝐒𝐢𝐠𝐧𝐚𝐭𝐮𝐫𝐞 (NOIR)
- Xem chi tiết: Ghế ô tô cao cấp Joie Stage
- Xem chi tiết: Ghế ô tô cao cấp Joie Steadi Dark Pewte
- Xem chi tiết: Ghế ô tô cao cấp Joie Duallo
- Xem chi tiết: Địu trẻ em cao cấp Aprica Pitta
- Xem chi tiết: Địu  Aprica Pitta
- Xem chi tiết: Địu ngồi cao cấp Hamobear chính hãng
...
- Không có cái nào!</t>
  </si>
  <si>
    <t>ko thấy mã nào giống b ạ</t>
  </si>
  <si>
    <t>1282980391831809
Nguyen Cam Phuong</t>
  </si>
  <si>
    <r>
      <t xml:space="preserve">https://scontent.xx.fbcdn.net/v/t1.15752-9/96791606_2838493286228383_8122698246763053056_n.jpg?_nc_cat=100&amp;_nc_sid=b96e70&amp;_nc_ohc=TtixReJBvfwAX_zNofd&amp;_nc_ad=z-m&amp;_nc_cid=0&amp;_nc_zor=9&amp;_nc_ht=scontent.xx&amp;oh=fd4c760821b35d111a0f3f4caee6ca94&amp;oe=5EE270B6
</t>
    </r>
    <r>
      <rPr>
        <color rgb="FF1155CC"/>
        <u/>
      </rPr>
      <t>https://scontent.xx.fbcdn.net/v/t1.15752-9/96656208_3201428596543050_2978387162090700800_n.jpg?_nc_cat=104&amp;_nc_sid=b96e70&amp;_nc_ohc=Vhj5LbcP3kUAX9QmKST&amp;_nc_ad=z-m&amp;_nc_cid=0&amp;_nc_zor=9&amp;_nc_ht=scontent.xx&amp;oh=ac536de99607354291dca3c0c05ea789&amp;oe=5EE0A168</t>
    </r>
  </si>
  <si>
    <t>-  - ['https://scontent.xx.fbcdn.net/v/t1.15752-9/96656208_3201428596543050_2978387162090700800_n.jpg?_nc_cat=104&amp;_nc_sid=b96e70&amp;_nc_ohc=Vhj5LbcP3kUAX9QmKST&amp;_nc_ad=z-m&amp;_nc_cid=0&amp;_nc_zor=9&amp;_nc_ht=scontent.xx&amp;oh=ac536de99607354291dca3c0c05ea789&amp;oe=5EE0A168', 'https://scontent.xx.fbcdn.net/v/t1.15752-9/96791606_2838493286228383_8122698246763053056_n.jpg?_nc_cat=100&amp;_nc_sid=b96e70&amp;_nc_ohc=TtixReJBvfwAX_zNofd&amp;_nc_ad=z-m&amp;_nc_cid=0&amp;_nc_zor=9&amp;_nc_ht=scontent.xx&amp;oh=fd4c760821b35d111a0f3f4caee6ca94&amp;oe=5EE270B6'] - url</t>
  </si>
  <si>
    <t>Có thể Ship cod cho e kg ?</t>
  </si>
  <si>
    <t>2605373296256737
Thu Hiền</t>
  </si>
  <si>
    <r>
      <rPr>
        <color rgb="FF0000FF"/>
        <u/>
      </rPr>
      <t>https://scontent.xx.fbcdn.net/v/t1.15752-9/98184502_238936560538303_4767814092591202304_n.jpg?_nc_cat=109&amp;_nc_sid=b96e70&amp;_nc_ohc=0ek-wsczBPAAX-M0TeI&amp;_nc_ad=z-m&amp;_nc_cid=0&amp;_nc_zor=9&amp;_nc_ht=scontent.xx&amp;oh=e46d3f696338a7ff7b560619202fbc7b&amp;oe=5EE2CA67</t>
    </r>
    <r>
      <t xml:space="preserve">
Đấy
Xe này màu đen</t>
    </r>
  </si>
  <si>
    <t>-  - ['https://scontent.xx.fbcdn.net/v/t1.15752-9/98184502_238936560538303_4767814092591202304_n.jpg?_nc_cat=109&amp;_nc_sid=b96e70&amp;_nc_ohc=0ek-wsczBPAAX-M0TeI&amp;_nc_ad=z-m&amp;_nc_cid=0&amp;_nc_zor=9&amp;_nc_ht=scontent.xx&amp;oh=e46d3f696338a7ff7b560619202fbc7b&amp;oe=5EE2CA67'] - url
- Xe - xe - object_type
- này - này - mention
- màu đen - màu đen - color</t>
  </si>
  <si>
    <t>- Xem chi tiết: Xe đẩy gấp gọn cao cấp B- Beko (Xe đẩy Anh)</t>
  </si>
  <si>
    <t>Tớ mua rồi</t>
  </si>
  <si>
    <t>Nhưng nay mở ra lắp</t>
  </si>
  <si>
    <t>3203244069732059
Tuổi Thanh Xuân</t>
  </si>
  <si>
    <t xml:space="preserve">Chào Tuổi Thanh Xuân, mình là trợ lý ảo của Shop Gấu &amp; Bí Ngô!
Để hỗ trợ bạn nhanh nhất có thể, vui lòng mô tả ngắn gọn và rõ ràng sản phẩm muốn tìm kiếm nhé!
</t>
  </si>
  <si>
    <r>
      <t xml:space="preserve">Cho hỏi
</t>
    </r>
    <r>
      <rPr>
        <color rgb="FF0000FF"/>
        <u/>
      </rPr>
      <t>https://scontent.xx.fbcdn.net/v/t1.15752-9/98021909_236393387648250_8358756156226666496_n.jpg?_nc_cat=111&amp;_nc_sid=b96e70&amp;_nc_oc=AQlhmlu7GzpIFL2ejYY-97aQRajIvpmitx8Uzbur3FXeHelpUaAkjv_1u02RCUWYk5mFR7iV_C9Wa8I8d1Ljwl9Z&amp;_nc_ad=z-m&amp;_nc_cid=0&amp;_nc_zor=9&amp;_nc_ht=scontent.xx&amp;oh=db5538f6f79f331296b96448b1d03a23&amp;oe=5EE3623F</t>
    </r>
    <r>
      <t xml:space="preserve">
Giá bn</t>
    </r>
  </si>
  <si>
    <t>-  - ['https://scontent.xx.fbcdn.net/v/t1.15752-9/98021909_236393387648250_8358756156226666496_n.jpg?_nc_cat=111&amp;_nc_sid=b96e70&amp;_nc_oc=AQlhmlu7GzpIFL2ejYY-97aQRajIvpmitx8Uzbur3FXeHelpUaAkjv_1u02RCUWYk5mFR7iV_C9Wa8I8d1Ljwl9Z&amp;_nc_ad=z-m&amp;_nc_cid=0&amp;_nc_zor=9&amp;_nc_ht=scontent.xx&amp;oh=db5538f6f79f331296b96448b1d03a23&amp;oe=5EE3623F'] - url
- hỏi
https://scontent.xx.fbcdn.net/v/t1.15752-9/98021909_236393387648250_8358756156226666496_n.jpg?_nc_cat=111&amp;_nc_sid=b96e70&amp;_nc_oc=AQlhmlu7GzpIFL2ejYY-97aQRajIvpmitx8Uzbur3FXeHelpUaAkjv_1u02RCUWYk5mFR7iV_C9Wa8I8d1Ljwl9Z&amp;_nc_ad=z-m&amp;_nc_cid=0&amp;_nc_zor=9&amp;_nc_ht=scontent.xx&amp;oh=db5538f6f79f331296b96448b1d03a23&amp;oe=5EE3623F
Giá bn - price - attribute</t>
  </si>
  <si>
    <t xml:space="preserve">Sản phẩm  CẦU TRƯỢT BẬP BÊNH HOLLA 3IN1  hiện shop đang có giá: *550,000 VND (giá gốc 800,000 VND)*.
Bạn tham khảo các sản phẩm sau nhé ạ:
</t>
  </si>
  <si>
    <t>- Xem chi tiết: CẦU TRƯỢT BẬP BÊNH HOLLA 3IN1</t>
  </si>
  <si>
    <t>cau_truot</t>
  </si>
  <si>
    <t>1149199075203374
Huyentrang Cao</t>
  </si>
  <si>
    <t xml:space="preserve">Chào Huyentrang Cao, mình là trợ lý ảo của Shop Gấu &amp; Bí Ngô!
Để hỗ trợ bạn nhanh nhất có thể, vui lòng mô tả ngắn gọn và rõ ràng sản phẩm muốn tìm kiếm nhé!
</t>
  </si>
  <si>
    <r>
      <rPr>
        <color rgb="FF0000FF"/>
        <u/>
      </rPr>
      <t>https://scontent.xx.fbcdn.net/v/t1.15752-9/96867517_2625625291043241_153644182907387904_n.jpg?_nc_cat=104&amp;_nc_sid=b96e70&amp;_nc_ohc=XIX4rqQ9FKMAX9noDrE&amp;_nc_ad=z-m&amp;_nc_cid=0&amp;_nc_zor=9&amp;_nc_ht=scontent.xx&amp;oh=7071ff104ca198c194d1bfea242a58f9&amp;oe=5EE22374</t>
    </r>
    <r>
      <t xml:space="preserve">
Cho e xin giá</t>
    </r>
  </si>
  <si>
    <t>-  - ['https://scontent.xx.fbcdn.net/v/t1.15752-9/96867517_2625625291043241_153644182907387904_n.jpg?_nc_cat=104&amp;_nc_sid=b96e70&amp;_nc_ohc=XIX4rqQ9FKMAX9noDrE&amp;_nc_ad=z-m&amp;_nc_cid=0&amp;_nc_zor=9&amp;_nc_ht=scontent.xx&amp;oh=7071ff104ca198c194d1bfea242a58f9&amp;oe=5EE22374'] - url
- xin giá - price - attribute</t>
  </si>
  <si>
    <t>Sản phẩm bạn đang tìm có phải là?
- Bàn
- Không đúng!</t>
  </si>
  <si>
    <t>['ban']</t>
  </si>
  <si>
    <t>https://scontent.xx.fbcdn.net/v/t1.15752-9/96867517_2625625291043241_153644182907387904_n.jpg?_nc_cat=104&amp;_nc_sid=b96e70&amp;_nc_ohc=XIX4rqQ9FKMAX9noDrE&amp;_nc_ad=z-m&amp;_nc_cid=0&amp;_nc_zor=9&amp;_nc_ht=scontent.xx&amp;oh=7071ff104ca198c194d1bfea242a58f9&amp;oe=5EE22374</t>
  </si>
  <si>
    <t>-  - ['https://scontent.xx.fbcdn.net/v/t1.15752-9/96867517_2625625291043241_153644182907387904_n.jpg?_nc_cat=104&amp;_nc_sid=b96e70&amp;_nc_ohc=XIX4rqQ9FKMAX9noDrE&amp;_nc_ad=z-m&amp;_nc_cid=0&amp;_nc_zor=9&amp;_nc_ht=scontent.xx&amp;oh=7071ff104ca198c194d1bfea242a58f9&amp;oe=5EE22374'] - url</t>
  </si>
  <si>
    <t>action_handle_send_link_only
action_query_babe_kb
action_ask_confirm_object_type</t>
  </si>
  <si>
    <t>policy_1_MappingPolicy
None
None</t>
  </si>
  <si>
    <t>Đàn ogan kèm mic</t>
  </si>
  <si>
    <t>Đàn organ kèm mic và DJ</t>
  </si>
  <si>
    <t>- organ - organ - brand</t>
  </si>
  <si>
    <t>2000685880032715
Cỏ Xanh</t>
  </si>
  <si>
    <r>
      <rPr>
        <color rgb="FF0000FF"/>
        <u/>
      </rPr>
      <t>https://scontent.xx.fbcdn.net/v/t1.15752-9/96519792_655859185257558_5816302943409799168_n.jpg?_nc_cat=105&amp;_nc_sid=b96e70&amp;_nc_ohc=OYAOUfemk88AX_iKPBj&amp;_nc_ad=z-m&amp;_nc_cid=0&amp;_nc_zor=9&amp;_nc_ht=scontent.xx&amp;oh=32406d5d8cef7cb771e9fa812ee1a406&amp;oe=5EE14E0C</t>
    </r>
    <r>
      <t xml:space="preserve">
Cho mình xin giá quây này ạ</t>
    </r>
  </si>
  <si>
    <t>-  - ['https://scontent.xx.fbcdn.net/v/t1.15752-9/96519792_655859185257558_5816302943409799168_n.jpg?_nc_cat=105&amp;_nc_sid=b96e70&amp;_nc_ohc=OYAOUfemk88AX_iKPBj&amp;_nc_ad=z-m&amp;_nc_cid=0&amp;_nc_zor=9&amp;_nc_ht=scontent.xx&amp;oh=32406d5d8cef7cb771e9fa812ee1a406&amp;oe=5EE14E0C'] - url
- xin giá - price - attribute
- quây - quay - object_type
- này - này - mention</t>
  </si>
  <si>
    <t>- Xem chi tiết: Quây Holla Vương Miện
- Xem chi tiết: COMBO HOLLA FULL PHIÊN BẢN 2020 MẪU VƯƠNG MIỆN
- Xem chi tiết: Quây góc vuông cánh nhỏ hình ngôi nhà
- Xem chi tiết:  COMBO HOLLA LIÊN HOÀN 2020 
- Xem chi tiết: Thảm cuộn XPE (mẫu dày nhất của thảm XPE)
...
- Không có cái nào!</t>
  </si>
  <si>
    <t>3449112791789679
Quỳnh Chan</t>
  </si>
  <si>
    <t xml:space="preserve">Chào Quỳnh Chan, mình là trợ lý ảo của Shop Gấu &amp; Bí Ngô!
Để hỗ trợ bạn nhanh nhất có thể, vui lòng mô tả ngắn gọn và rõ ràng sản phẩm muốn tìm kiếm nhé!
</t>
  </si>
  <si>
    <r>
      <rPr>
        <color rgb="FF0000FF"/>
        <u/>
      </rPr>
      <t>https://scontent.xx.fbcdn.net/v/t1.15752-9/97106137_976169842801150_5473544096259768320_n.png?_nc_cat=110&amp;_nc_sid=b96e70&amp;_nc_ohc=Bh2IePFwq7AAX_3S4fm&amp;_nc_ad=z-m&amp;_nc_cid=0&amp;_nc_zor=9&amp;_nc_ht=scontent.xx&amp;oh=3f061da8a5163f4e7134eca833400519&amp;oe=5EE371F8</t>
    </r>
    <r>
      <t xml:space="preserve">
set này bn tiền ạ</t>
    </r>
  </si>
  <si>
    <t>-  - ['https://scontent.xx.fbcdn.net/v/t1.15752-9/97106137_976169842801150_5473544096259768320_n.png?_nc_cat=110&amp;_nc_sid=b96e70&amp;_nc_ohc=Bh2IePFwq7AAX_3S4fm&amp;_nc_ad=z-m&amp;_nc_cid=0&amp;_nc_zor=9&amp;_nc_ht=scontent.xx&amp;oh=3f061da8a5163f4e7134eca833400519&amp;oe=5EE371F8'] - url
- bn tiền - price - attribute</t>
  </si>
  <si>
    <t>- Xem chi tiết: Cầu trượt xích đu Hola hải cẩu 2020
- Xem chi tiết: CẦU TRƯỢT BẬP BÊNH HOLLA 3IN1
- Xem chi tiết: Cầu trượt gấp gọn Toys House
...
- Không có cái nào!</t>
  </si>
  <si>
    <t>ok thanks shop, mình sẽ nghiên cứu thêm</t>
  </si>
  <si>
    <t xml:space="preserve">Cảm ơn bạn!
</t>
  </si>
  <si>
    <t>1715303338539299
Hiền Trần</t>
  </si>
  <si>
    <r>
      <t xml:space="preserve">Báo giá giúp m với
</t>
    </r>
    <r>
      <rPr>
        <color rgb="FF1155CC"/>
        <u/>
      </rPr>
      <t>https://scontent.xx.fbcdn.net/v/t1.15752-9/98807582_1571684516328454_4274601789443014656_n.jpg?_nc_cat=101&amp;_nc_sid=b96e70&amp;_nc_ohc=ZPGiZBm8278AX_d5e-1&amp;_nc_ad=z-m&amp;_nc_cid=0&amp;_nc_zor=9&amp;_nc_ht=scontent.xx&amp;oh=acbf35b23ded8696095af080f21884fd&amp;oe=5EE3C21C</t>
    </r>
    <r>
      <t xml:space="preserve">
Có sẵn ở shop bây giờ ko?</t>
    </r>
  </si>
  <si>
    <t>-  - ['https://scontent.xx.fbcdn.net/v/t1.15752-9/98807582_1571684516328454_4274601789443014656_n.jpg?_nc_cat=101&amp;_nc_sid=b96e70&amp;_nc_ohc=ZPGiZBm8278AX_d5e-1&amp;_nc_ad=z-m&amp;_nc_cid=0&amp;_nc_zor=9&amp;_nc_ht=scontent.xx&amp;oh=acbf35b23ded8696095af080f21884fd&amp;oe=5EE3C21C'] - url
- Báo giá - price - attribute</t>
  </si>
  <si>
    <t xml:space="preserve">Sản phẩm  Thanh chặn cửa/ chặn cầu thang an toàn cho bé  hiện shop đang có giá: *580,000 VND (giá gốc 800,000 VND)*.
Bạn tham khảo các sản phẩm sau nhé ạ:
</t>
  </si>
  <si>
    <t>2983087095111619
Hưng Nhỏ</t>
  </si>
  <si>
    <t xml:space="preserve">Chào Hưng Nhỏ, mình là trợ lý ảo của Shop Gấu &amp; Bí Ngô!
Để hỗ trợ bạn nhanh nhất có thể, vui lòng mô tả ngắn gọn và rõ ràng sản phẩm muốn tìm kiếm nhé!
</t>
  </si>
  <si>
    <t>/query_knowledge_base{"object_type": "xe_tap_di"}</t>
  </si>
  <si>
    <t>- {"object_type": "xe_tap_di"} - xe_tap_di - object_type</t>
  </si>
  <si>
    <t>Hiện tại sản phẩm Xe Tập Đi  shop đang có những *màu* sau ạ:
- Hồng
- Xanh
- Đen
- Xanh Lá
- Nâu
- Xanh Dương
- Trắng
- Xám
- Sao cũng được!</t>
  </si>
  <si>
    <t>/confirm_attribute_value{"color": "Hồng"}</t>
  </si>
  <si>
    <t>- {"color": "Hồng"} - Hồng - color</t>
  </si>
  <si>
    <t>Hiện tại sản phẩm Xe Tập Đi  Hồng shop đang có những *hãng sản xuất* sau ạ:
- Mastela
- Tomorrow Sky
- Zaracos
- Sao cũng được!</t>
  </si>
  <si>
    <t>/confirm_attribute_value{"brand": "Mastela"}</t>
  </si>
  <si>
    <t>- {"brand": "Mastela"} - Mastela - brand</t>
  </si>
  <si>
    <t>- Xem chi tiết: Xe tập đi có ĐÈN, NHẠC, ĐỒ CHƠI MASTELA CHÍNH HÃNG
- Xem chi tiết: Xe tập đi 2 chức năng, có đồ chơi, đèn, nhạc Mastela CHÍNH HÃNG</t>
  </si>
  <si>
    <t>2940221949430271
Đào Hồng Hà</t>
  </si>
  <si>
    <t xml:space="preserve">Chào Đào Hồng Hà, mình là trợ lý ảo của Shop Gấu &amp; Bí Ngô!
Để hỗ trợ bạn nhanh nhất có thể, vui lòng mô tả ngắn gọn và rõ ràng sản phẩm muốn tìm kiếm nhé!
</t>
  </si>
  <si>
    <t>Mình cần tìm đồ chơi cho bé gái</t>
  </si>
  <si>
    <t>bạn có những sản phẩm gì</t>
  </si>
  <si>
    <t>2962920290482431
Tiểu Ngọc</t>
  </si>
  <si>
    <t xml:space="preserve">Chào Tiểu Ngọc, mình là trợ lý ảo của Shop Gấu &amp; Bí Ngô!
Để hỗ trợ bạn nhanh nhất có thể, vui lòng mô tả ngắn gọn và rõ ràng sản phẩm muốn tìm kiếm nhé!
</t>
  </si>
  <si>
    <r>
      <rPr>
        <color rgb="FF1155CC"/>
        <u/>
      </rPr>
      <t>https://scontent.xx.fbcdn.net/v/t1.15752-9/97360968_744071089752558_5209609362259050496_n.jpg?_nc_cat=100&amp;_nc_sid=b96e70&amp;_nc_ohc=0Jvz3gapRzAAX_wKq0-&amp;_nc_ad=z-m&amp;_nc_cid=0&amp;_nc_zor=9&amp;_nc_ht=scontent.xx&amp;oh=9d30c6cbc1179f51a1018431a22ad439&amp;oe=5EE24D98</t>
    </r>
    <r>
      <t xml:space="preserve">
Cho e xin giá</t>
    </r>
  </si>
  <si>
    <t>-  - ['https://scontent.xx.fbcdn.net/v/t1.15752-9/97360968_744071089752558_5209609362259050496_n.jpg?_nc_cat=100&amp;_nc_sid=b96e70&amp;_nc_ohc=0Jvz3gapRzAAX_wKq0-&amp;_nc_ad=z-m&amp;_nc_cid=0&amp;_nc_zor=9&amp;_nc_ht=scontent.xx&amp;oh=9d30c6cbc1179f51a1018431a22ad439&amp;oe=5EE24D98'] - url
- xin giá - price - attribute</t>
  </si>
  <si>
    <t>Sản phẩm bạn đang tìm có phải là?
- Ghế Ăn
- Không đúng!</t>
  </si>
  <si>
    <t>['ghe_an']</t>
  </si>
  <si>
    <t>Sản phẩm  Tiệt trùng UV cao cấp Fatz Baby FB4700KM(Tặng liền tay 01 máy hâm sữa 4 chức năng Fatz giá hãng niêm yết gần #350K)  hiện shop đang có giá: *1,529,000 VND (giá gốc 2,200,000 VND), 1,709,000 VND (giá gốc 2,200,000 VND)*.
Bạn tham khảo các sản phẩm sau nhé ạ:</t>
  </si>
  <si>
    <t>Sản phẩm là máy tiệt trùng, CV test nhầm sản phẩm là ghế ăn</t>
  </si>
  <si>
    <r>
      <rPr>
        <color rgb="FF1155CC"/>
        <u/>
      </rPr>
      <t>https://scontent.xx.fbcdn.net/v/t1.15752-9/97996120_176351427001896_4776895062204219392_n.jpg?_nc_cat=102&amp;_nc_sid=b96e70&amp;_nc_ohc=iusmDnSDZeYAX_D3-Xm&amp;_nc_ad=z-m&amp;_nc_cid=0&amp;_nc_zor=9&amp;_nc_ht=scontent.xx&amp;oh=8b2b38e9bd458ca2968ac6a6b0c50f55&amp;oe=5EE3B694</t>
    </r>
    <r>
      <t xml:space="preserve">
Cả xe đẩy nữa ạ</t>
    </r>
  </si>
  <si>
    <t>-  - ['https://scontent.xx.fbcdn.net/v/t1.15752-9/97996120_176351427001896_4776895062204219392_n.jpg?_nc_cat=102&amp;_nc_sid=b96e70&amp;_nc_ohc=iusmDnSDZeYAX_D3-Xm&amp;_nc_ad=z-m&amp;_nc_cid=0&amp;_nc_zor=9&amp;_nc_ht=scontent.xx&amp;oh=8b2b38e9bd458ca2968ac6a6b0c50f55&amp;oe=5EE3B694'] - url
- xe đẩy - xe_day - object_type</t>
  </si>
  <si>
    <t>- Xem chi tiết: Xe đẩy 2 chiều cao cấp Mastela
- Xem chi tiết: Xe đẩy gấp gọn VOVO - Kèm thẻ bảo hành
- Xem chi tiết: Xe đẩy 2 chiều cao cấp VOVO 2018 - Kèm thẻ bảo hành chính hãng 1 năm
- Xem chi tiết: Xe đẩy cao cấp Aprica Soraria
- Xem chi tiết: Xe đẩy gấp gọn cao cấp B- Beko (Xe đẩy Anh)
...
- Không có cái nào!</t>
  </si>
  <si>
    <t>2771935456266810
Hoàng Hà</t>
  </si>
  <si>
    <t xml:space="preserve">Chào Hoàng Hà, mình là trợ lý ảo của Shop Gấu &amp; Bí Ngô!
Để hỗ trợ bạn nhanh nhất có thể, vui lòng mô tả ngắn gọn và rõ ràng sản phẩm muốn tìm kiếm nhé!
</t>
  </si>
  <si>
    <t>Shop ơi</t>
  </si>
  <si>
    <t>Bên mình là chỗ nào âu cơ ạ?</t>
  </si>
  <si>
    <t>1807190502652561
Hoài Phương Nguyễn</t>
  </si>
  <si>
    <t>C ơi, e mới mua cái xe này của c trên tiki nè</t>
  </si>
  <si>
    <t>- xe - xe - object_type
- này - này - mention</t>
  </si>
  <si>
    <t>Catergory</t>
  </si>
  <si>
    <t>No.</t>
  </si>
  <si>
    <t>Quicknote</t>
  </si>
  <si>
    <t>Version</t>
  </si>
  <si>
    <t>Link</t>
  </si>
  <si>
    <t>Note</t>
  </si>
  <si>
    <t>Issues</t>
  </si>
  <si>
    <t>OverAll Ranking</t>
  </si>
  <si>
    <t>Summary</t>
  </si>
  <si>
    <t>Ac.1_08/5/2020</t>
  </si>
  <si>
    <t>Ac.1_11/5/2020</t>
  </si>
  <si>
    <t>Ac.1_12/5/2020</t>
  </si>
  <si>
    <t>Ic.1_08/5/2020</t>
  </si>
  <si>
    <t>NER</t>
  </si>
  <si>
    <t>Ic.2_08/5/2020</t>
  </si>
  <si>
    <t>Ic.3_08/5/2020</t>
  </si>
  <si>
    <t>DB</t>
  </si>
  <si>
    <t>Ic.1_11/5/2020</t>
  </si>
  <si>
    <t>Ic.2_11/5/2020</t>
  </si>
  <si>
    <t>Ic.1_12/5/2020</t>
  </si>
  <si>
    <t>Br.1_14/5/2020</t>
  </si>
  <si>
    <t>Ner.1_11/5/2020</t>
  </si>
  <si>
    <t>Ner.1_13/5/2020</t>
  </si>
  <si>
    <t>COUNTA của Dev's Review</t>
  </si>
  <si>
    <t>Ner.2_13/5/2020</t>
  </si>
  <si>
    <t>Ner.3_13/5/2020</t>
  </si>
  <si>
    <t>Ner.4_13/5/2020</t>
  </si>
  <si>
    <t>Cv.1_08/5/2020</t>
  </si>
  <si>
    <t>Cv.2_08/5/2020</t>
  </si>
  <si>
    <t>Tổng cộng</t>
  </si>
  <si>
    <t>Cv.3_08/5/2020</t>
  </si>
  <si>
    <t>do khác viewpoint, cần bổ sung ảnh cùng viewpoint</t>
  </si>
  <si>
    <t>Cv.1_11/5/2020</t>
  </si>
  <si>
    <t>Shop không có sản phẩm tương tự, sản phẩm chậu tắm của shop cũng có hình dáng khác chậu tắm này -&gt; Sẽ train thêm model detection sau.</t>
  </si>
  <si>
    <t>Cv.2_11/5/2020</t>
  </si>
  <si>
    <t>Cv.1_12/5/2020</t>
  </si>
  <si>
    <t xml:space="preserve">- Bổ sung model detection </t>
  </si>
  <si>
    <t>Cv.2_12/5/2020</t>
  </si>
  <si>
    <t>- Bổ sung object_type đai -&gt; địu</t>
  </si>
  <si>
    <t>Cv.1_13/5/2020</t>
  </si>
  <si>
    <t>Cv.2_13/5/2020</t>
  </si>
  <si>
    <t>Cv.1_14/5/2020</t>
  </si>
  <si>
    <t>Cv.1_15/5/2020</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</si>
</sst>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hh:mm:ss"/>
    <numFmt numFmtId="165" formatCode="dd/MM/yyyy H:mm:ss"/>
  </numFmts>
  <fonts count="24">
    <font>
      <sz val="10.0"/>
      <color rgb="FF000000"/>
      <name val="Arial"/>
    </font>
    <font>
      <b/>
      <sz val="10.0"/>
      <color theme="1"/>
      <name val="Arial"/>
    </font>
    <font>
      <b/>
      <sz val="10.0"/>
      <color rgb="FF000000"/>
      <name val="Arial"/>
    </font>
    <font/>
    <font>
      <color theme="1"/>
      <name val="Arial"/>
    </font>
    <font>
      <b/>
      <sz val="10.0"/>
      <name val="Arial"/>
    </font>
    <font>
      <sz val="10.0"/>
      <name val="Arial"/>
    </font>
    <font>
      <u/>
      <sz val="10.0"/>
      <color rgb="FF0000FF"/>
      <name val="Arial"/>
    </font>
    <font>
      <sz val="10.0"/>
      <color theme="1"/>
      <name val="Arial"/>
    </font>
    <font>
      <sz val="10.0"/>
      <color rgb="FF0000FF"/>
      <name val="Arial"/>
    </font>
    <font>
      <u/>
      <sz val="10.0"/>
      <color rgb="FF0000FF"/>
      <name val="Arial"/>
    </font>
    <font>
      <b/>
      <color theme="1"/>
      <name val="Arial"/>
    </font>
    <font>
      <b/>
      <color rgb="FF000000"/>
      <name val="Arial"/>
    </font>
    <font>
      <color rgb="FF000000"/>
      <name val="Arial"/>
    </font>
    <font>
      <color rgb="FF0000FF"/>
      <name val="Arial"/>
    </font>
    <font>
      <u/>
      <color rgb="FF0000FF"/>
    </font>
    <font>
      <u/>
      <color rgb="FF0000FF"/>
    </font>
    <font>
      <u/>
      <color rgb="FF0000FF"/>
    </font>
    <font>
      <u/>
      <color rgb="FF0000FF"/>
    </font>
    <font>
      <u/>
      <color rgb="FF0000FF"/>
    </font>
    <font>
      <u/>
      <color rgb="FF0000FF"/>
      <name val="Arial"/>
    </font>
    <font>
      <u/>
      <color rgb="FF0000FF"/>
      <name val="Arial"/>
    </font>
    <font>
      <u/>
      <color rgb="FF0000FF"/>
    </font>
    <font>
      <u/>
      <color rgb="FF0000FF"/>
    </font>
  </fonts>
  <fills count="6">
    <fill>
      <patternFill patternType="none"/>
    </fill>
    <fill>
      <patternFill patternType="lightGray"/>
    </fill>
    <fill>
      <patternFill patternType="solid">
        <fgColor rgb="FFF7CB85"/>
        <bgColor rgb="FFF7CB85"/>
      </patternFill>
    </fill>
    <fill>
      <patternFill patternType="solid">
        <fgColor rgb="FFFFF2CC"/>
        <bgColor rgb="FFFFF2CC"/>
      </patternFill>
    </fill>
    <fill>
      <patternFill patternType="solid">
        <fgColor rgb="FFF3F3F3"/>
        <bgColor rgb="FFF3F3F3"/>
      </patternFill>
    </fill>
    <fill>
      <patternFill patternType="solid">
        <fgColor rgb="FFF0CD4F"/>
        <bgColor rgb="FFF0CD4F"/>
      </patternFill>
    </fill>
  </fills>
  <borders count="7">
    <border/>
    <border>
      <left style="medium">
        <color rgb="FFFFFFFF"/>
      </left>
      <right style="medium">
        <color rgb="FFFFFFFF"/>
      </right>
      <top style="medium">
        <color rgb="FFFFFFFF"/>
      </top>
    </border>
    <border>
      <left style="medium">
        <color rgb="FFFFFFFF"/>
      </left>
      <top style="medium">
        <color rgb="FFFFFFFF"/>
      </top>
      <bottom style="medium">
        <color rgb="FFFFFFFF"/>
      </bottom>
    </border>
    <border>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style="medium">
        <color rgb="FFFFFFFF"/>
      </left>
      <right style="medium">
        <color rgb="FFFFFFFF"/>
      </right>
      <bottom style="medium">
        <color rgb="FFFFFFFF"/>
      </bottom>
    </border>
    <border>
      <left style="medium">
        <color rgb="FFFFFFFF"/>
      </left>
      <right style="medium">
        <color rgb="FFFFFFFF"/>
      </right>
    </border>
  </borders>
  <cellStyleXfs count="1">
    <xf borderId="0" fillId="0" fontId="0" numFmtId="0" applyAlignment="1" applyFont="1"/>
  </cellStyleXfs>
  <cellXfs count="13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49" xfId="0" applyAlignment="1" applyBorder="1" applyFont="1" applyNumberFormat="1">
      <alignment horizontal="center" readingOrder="0" shrinkToFit="0" vertical="center" wrapText="1"/>
    </xf>
    <xf borderId="1" fillId="2" fontId="1" numFmtId="49" xfId="0" applyAlignment="1" applyBorder="1" applyFont="1" applyNumberFormat="1">
      <alignment horizontal="center" shrinkToFit="0" vertical="center" wrapText="1"/>
    </xf>
    <xf borderId="1" fillId="2" fontId="2" numFmtId="0" xfId="0" applyAlignment="1" applyBorder="1" applyFont="1">
      <alignment horizontal="center" shrinkToFit="0" vertical="center" wrapText="1"/>
    </xf>
    <xf borderId="2" fillId="2" fontId="1" numFmtId="0" xfId="0" applyAlignment="1" applyBorder="1" applyFont="1">
      <alignment horizontal="center" shrinkToFit="0" vertical="center" wrapText="1"/>
    </xf>
    <xf borderId="3" fillId="0" fontId="3" numFmtId="0" xfId="0" applyBorder="1" applyFont="1"/>
    <xf borderId="1" fillId="2" fontId="1" numFmtId="0" xfId="0" applyAlignment="1" applyBorder="1" applyFont="1">
      <alignment shrinkToFit="0" vertical="center" wrapText="1"/>
    </xf>
    <xf borderId="4" fillId="0" fontId="4" numFmtId="0" xfId="0" applyAlignment="1" applyBorder="1" applyFont="1">
      <alignment vertical="center"/>
    </xf>
    <xf borderId="5" fillId="0" fontId="3" numFmtId="0" xfId="0" applyBorder="1" applyFont="1"/>
    <xf borderId="4" fillId="3" fontId="5" numFmtId="0" xfId="0" applyAlignment="1" applyBorder="1" applyFill="1" applyFont="1">
      <alignment horizontal="center" shrinkToFit="0" vertical="center" wrapText="1"/>
    </xf>
    <xf borderId="4" fillId="4" fontId="5" numFmtId="0" xfId="0" applyAlignment="1" applyBorder="1" applyFill="1" applyFont="1">
      <alignment horizontal="center" shrinkToFit="0" vertical="center" wrapText="1"/>
    </xf>
    <xf borderId="4" fillId="4" fontId="5" numFmtId="49" xfId="0" applyAlignment="1" applyBorder="1" applyFont="1" applyNumberFormat="1">
      <alignment horizontal="left" readingOrder="0" shrinkToFit="0" vertical="center" wrapText="1"/>
    </xf>
    <xf borderId="4" fillId="4" fontId="0" numFmtId="164" xfId="0" applyAlignment="1" applyBorder="1" applyFont="1" applyNumberFormat="1">
      <alignment horizontal="left" shrinkToFit="0" vertical="center" wrapText="1"/>
    </xf>
    <xf borderId="4" fillId="4" fontId="6" numFmtId="49" xfId="0" applyAlignment="1" applyBorder="1" applyFont="1" applyNumberFormat="1">
      <alignment horizontal="left" shrinkToFit="0" vertical="center" wrapText="1"/>
    </xf>
    <xf borderId="4" fillId="4" fontId="7" numFmtId="0" xfId="0" applyAlignment="1" applyBorder="1" applyFont="1">
      <alignment horizontal="left" readingOrder="0" shrinkToFit="0" vertical="center" wrapText="1"/>
    </xf>
    <xf borderId="4" fillId="4" fontId="8" numFmtId="0" xfId="0" applyAlignment="1" applyBorder="1" applyFont="1">
      <alignment horizontal="left" shrinkToFit="0" vertical="center" wrapText="1"/>
    </xf>
    <xf borderId="4" fillId="4" fontId="6" numFmtId="0" xfId="0" applyAlignment="1" applyBorder="1" applyFont="1">
      <alignment horizontal="left" shrinkToFit="0" vertical="center" wrapText="1"/>
    </xf>
    <xf borderId="4" fillId="4" fontId="0" numFmtId="0" xfId="0" applyAlignment="1" applyBorder="1" applyFont="1">
      <alignment horizontal="left" shrinkToFit="0" vertical="center" wrapText="1"/>
    </xf>
    <xf borderId="4" fillId="4" fontId="9" numFmtId="0" xfId="0" applyAlignment="1" applyBorder="1" applyFont="1">
      <alignment horizontal="left" shrinkToFit="0" vertical="center" wrapText="1"/>
    </xf>
    <xf borderId="4" fillId="0" fontId="4" numFmtId="0" xfId="0" applyAlignment="1" applyBorder="1" applyFont="1">
      <alignment horizontal="left" shrinkToFit="0" vertical="center" wrapText="1"/>
    </xf>
    <xf borderId="4" fillId="4" fontId="1" numFmtId="0" xfId="0" applyAlignment="1" applyBorder="1" applyFont="1">
      <alignment horizontal="center" shrinkToFit="0" vertical="center" wrapText="1"/>
    </xf>
    <xf borderId="4" fillId="3" fontId="1" numFmtId="0" xfId="0" applyAlignment="1" applyBorder="1" applyFont="1">
      <alignment horizontal="center" shrinkToFit="0" vertical="center" wrapText="1"/>
    </xf>
    <xf borderId="4" fillId="3" fontId="5" numFmtId="49" xfId="0" applyAlignment="1" applyBorder="1" applyFont="1" applyNumberFormat="1">
      <alignment horizontal="left" readingOrder="0" shrinkToFit="0" vertical="center" wrapText="1"/>
    </xf>
    <xf borderId="4" fillId="3" fontId="0" numFmtId="164" xfId="0" applyAlignment="1" applyBorder="1" applyFont="1" applyNumberFormat="1">
      <alignment horizontal="left" shrinkToFit="0" vertical="center" wrapText="1"/>
    </xf>
    <xf borderId="4" fillId="3" fontId="6" numFmtId="49" xfId="0" applyAlignment="1" applyBorder="1" applyFont="1" applyNumberFormat="1">
      <alignment horizontal="left" shrinkToFit="0" vertical="center" wrapText="1"/>
    </xf>
    <xf borderId="4" fillId="3" fontId="9" numFmtId="0" xfId="0" applyAlignment="1" applyBorder="1" applyFont="1">
      <alignment horizontal="left" shrinkToFit="0" vertical="center" wrapText="1"/>
    </xf>
    <xf borderId="4" fillId="3" fontId="8" numFmtId="0" xfId="0" applyAlignment="1" applyBorder="1" applyFont="1">
      <alignment horizontal="left" shrinkToFit="0" vertical="center" wrapText="1"/>
    </xf>
    <xf borderId="4" fillId="3" fontId="6" numFmtId="0" xfId="0" applyAlignment="1" applyBorder="1" applyFont="1">
      <alignment horizontal="left" shrinkToFit="0" vertical="center" wrapText="1"/>
    </xf>
    <xf borderId="4" fillId="3" fontId="0" numFmtId="0" xfId="0" applyAlignment="1" applyBorder="1" applyFont="1">
      <alignment horizontal="left" shrinkToFit="0" vertical="center" wrapText="1"/>
    </xf>
    <xf borderId="4" fillId="3" fontId="10" numFmtId="0" xfId="0" applyAlignment="1" applyBorder="1" applyFont="1">
      <alignment horizontal="left" readingOrder="0" shrinkToFit="0" vertical="center" wrapText="1"/>
    </xf>
    <xf borderId="4" fillId="4" fontId="6" numFmtId="0" xfId="0" applyAlignment="1" applyBorder="1" applyFont="1">
      <alignment horizontal="left" readingOrder="0" shrinkToFit="0" vertical="center" wrapText="1"/>
    </xf>
    <xf borderId="4" fillId="4" fontId="8" numFmtId="0" xfId="0" applyAlignment="1" applyBorder="1" applyFont="1">
      <alignment horizontal="left" readingOrder="0" shrinkToFit="0" vertical="center" wrapText="1"/>
    </xf>
    <xf borderId="4" fillId="3" fontId="6" numFmtId="49" xfId="0" applyAlignment="1" applyBorder="1" applyFont="1" applyNumberFormat="1">
      <alignment horizontal="left" readingOrder="0" shrinkToFit="0" vertical="center" wrapText="1"/>
    </xf>
    <xf borderId="4" fillId="3" fontId="8" numFmtId="0" xfId="0" applyAlignment="1" applyBorder="1" applyFont="1">
      <alignment horizontal="left" readingOrder="0" shrinkToFit="0" vertical="center" wrapText="1"/>
    </xf>
    <xf borderId="4" fillId="3" fontId="6" numFmtId="0" xfId="0" applyAlignment="1" applyBorder="1" applyFont="1">
      <alignment horizontal="left" readingOrder="0" shrinkToFit="0" vertical="center" wrapText="1"/>
    </xf>
    <xf borderId="4" fillId="4" fontId="6" numFmtId="49" xfId="0" applyAlignment="1" applyBorder="1" applyFont="1" applyNumberFormat="1">
      <alignment horizontal="left" readingOrder="0" shrinkToFit="0" vertical="center" wrapText="1"/>
    </xf>
    <xf borderId="4" fillId="4" fontId="6" numFmtId="165" xfId="0" applyAlignment="1" applyBorder="1" applyFont="1" applyNumberFormat="1">
      <alignment horizontal="left" shrinkToFit="0" vertical="center" wrapText="1"/>
    </xf>
    <xf borderId="4" fillId="3" fontId="6" numFmtId="165" xfId="0" applyAlignment="1" applyBorder="1" applyFont="1" applyNumberFormat="1">
      <alignment horizontal="left" shrinkToFit="0" vertical="center" wrapText="1"/>
    </xf>
    <xf borderId="0" fillId="4" fontId="4" numFmtId="0" xfId="0" applyAlignment="1" applyFont="1">
      <alignment horizontal="center" vertical="bottom"/>
    </xf>
    <xf borderId="0" fillId="4" fontId="11" numFmtId="49" xfId="0" applyAlignment="1" applyFont="1" applyNumberFormat="1">
      <alignment vertical="bottom"/>
    </xf>
    <xf borderId="0" fillId="4" fontId="4" numFmtId="0" xfId="0" applyAlignment="1" applyFont="1">
      <alignment vertical="bottom"/>
    </xf>
    <xf borderId="0" fillId="4" fontId="4" numFmtId="49" xfId="0" applyAlignment="1" applyFont="1" applyNumberFormat="1">
      <alignment vertical="bottom"/>
    </xf>
    <xf borderId="0" fillId="4" fontId="4" numFmtId="0" xfId="0" applyFont="1"/>
    <xf borderId="0" fillId="0" fontId="4" numFmtId="0" xfId="0" applyAlignment="1" applyFont="1">
      <alignment vertical="bottom"/>
    </xf>
    <xf borderId="0" fillId="0" fontId="4" numFmtId="0" xfId="0" applyAlignment="1" applyFont="1">
      <alignment horizontal="center" vertical="bottom"/>
    </xf>
    <xf borderId="0" fillId="0" fontId="11" numFmtId="49" xfId="0" applyAlignment="1" applyFont="1" applyNumberFormat="1">
      <alignment vertical="bottom"/>
    </xf>
    <xf borderId="0" fillId="0" fontId="4" numFmtId="49" xfId="0" applyAlignment="1" applyFont="1" applyNumberFormat="1">
      <alignment vertical="bottom"/>
    </xf>
    <xf borderId="0" fillId="0" fontId="4" numFmtId="0" xfId="0" applyFont="1"/>
    <xf borderId="0" fillId="0" fontId="4" numFmtId="0" xfId="0" applyAlignment="1" applyFont="1">
      <alignment horizontal="center"/>
    </xf>
    <xf borderId="0" fillId="0" fontId="11" numFmtId="0" xfId="0" applyFont="1"/>
    <xf borderId="1" fillId="2" fontId="11" numFmtId="0" xfId="0" applyAlignment="1" applyBorder="1" applyFont="1">
      <alignment horizontal="center" readingOrder="0" shrinkToFit="0" vertical="center" wrapText="1"/>
    </xf>
    <xf borderId="1" fillId="2" fontId="11" numFmtId="165" xfId="0" applyAlignment="1" applyBorder="1" applyFont="1" applyNumberFormat="1">
      <alignment horizontal="center" readingOrder="0" shrinkToFit="0" vertical="center" wrapText="1"/>
    </xf>
    <xf borderId="1" fillId="2" fontId="11" numFmtId="49" xfId="0" applyAlignment="1" applyBorder="1" applyFont="1" applyNumberFormat="1">
      <alignment horizontal="center" readingOrder="0" shrinkToFit="0" vertical="center" wrapText="1"/>
    </xf>
    <xf borderId="1" fillId="2" fontId="12" numFmtId="0" xfId="0" applyAlignment="1" applyBorder="1" applyFont="1">
      <alignment horizontal="center" readingOrder="0" shrinkToFit="0" vertical="center" wrapText="1"/>
    </xf>
    <xf borderId="2" fillId="2" fontId="11" numFmtId="0" xfId="0" applyAlignment="1" applyBorder="1" applyFont="1">
      <alignment horizontal="center" readingOrder="0" shrinkToFit="0" vertical="center" wrapText="1"/>
    </xf>
    <xf borderId="1" fillId="2" fontId="11" numFmtId="0" xfId="0" applyAlignment="1" applyBorder="1" applyFont="1">
      <alignment readingOrder="0" shrinkToFit="0" vertical="center" wrapText="1"/>
    </xf>
    <xf borderId="4" fillId="2" fontId="11" numFmtId="0" xfId="0" applyAlignment="1" applyBorder="1" applyFont="1">
      <alignment horizontal="center" readingOrder="0" shrinkToFit="0" vertical="center" wrapText="1"/>
    </xf>
    <xf borderId="4" fillId="4" fontId="11" numFmtId="0" xfId="0" applyAlignment="1" applyBorder="1" applyFont="1">
      <alignment horizontal="center" readingOrder="0" shrinkToFit="0" vertical="center" wrapText="1"/>
    </xf>
    <xf borderId="4" fillId="4" fontId="11" numFmtId="0" xfId="0" applyAlignment="1" applyBorder="1" applyFont="1">
      <alignment readingOrder="0" shrinkToFit="0" vertical="center" wrapText="1"/>
    </xf>
    <xf borderId="4" fillId="4" fontId="4" numFmtId="165" xfId="0" applyAlignment="1" applyBorder="1" applyFont="1" applyNumberFormat="1">
      <alignment readingOrder="0" shrinkToFit="0" vertical="center" wrapText="1"/>
    </xf>
    <xf borderId="4" fillId="4" fontId="13" numFmtId="49" xfId="0" applyAlignment="1" applyBorder="1" applyFont="1" applyNumberFormat="1">
      <alignment readingOrder="0" shrinkToFit="0" vertical="center" wrapText="1"/>
    </xf>
    <xf borderId="4" fillId="4" fontId="14" numFmtId="0" xfId="0" applyAlignment="1" applyBorder="1" applyFont="1">
      <alignment readingOrder="0" shrinkToFit="0" vertical="center" wrapText="1"/>
    </xf>
    <xf borderId="4" fillId="4" fontId="4" numFmtId="0" xfId="0" applyAlignment="1" applyBorder="1" applyFont="1">
      <alignment readingOrder="0" shrinkToFit="0" vertical="center" wrapText="1"/>
    </xf>
    <xf borderId="4" fillId="4" fontId="4" numFmtId="0" xfId="0" applyAlignment="1" applyBorder="1" applyFont="1">
      <alignment shrinkToFit="0" vertical="center" wrapText="1"/>
    </xf>
    <xf borderId="4" fillId="4" fontId="14" numFmtId="0" xfId="0" applyAlignment="1" applyBorder="1" applyFont="1">
      <alignment shrinkToFit="0" vertical="center" wrapText="1"/>
    </xf>
    <xf borderId="4" fillId="4" fontId="4" numFmtId="0" xfId="0" applyAlignment="1" applyBorder="1" applyFont="1">
      <alignment shrinkToFit="0" vertical="center" wrapText="1"/>
    </xf>
    <xf borderId="4" fillId="3" fontId="11" numFmtId="0" xfId="0" applyAlignment="1" applyBorder="1" applyFont="1">
      <alignment horizontal="center" readingOrder="0" shrinkToFit="0" vertical="center" wrapText="1"/>
    </xf>
    <xf borderId="4" fillId="3" fontId="11" numFmtId="0" xfId="0" applyAlignment="1" applyBorder="1" applyFont="1">
      <alignment readingOrder="0" shrinkToFit="0" vertical="center" wrapText="1"/>
    </xf>
    <xf borderId="4" fillId="3" fontId="4" numFmtId="165" xfId="0" applyAlignment="1" applyBorder="1" applyFont="1" applyNumberFormat="1">
      <alignment readingOrder="0" shrinkToFit="0" vertical="center" wrapText="1"/>
    </xf>
    <xf borderId="4" fillId="3" fontId="13" numFmtId="49" xfId="0" applyAlignment="1" applyBorder="1" applyFont="1" applyNumberFormat="1">
      <alignment readingOrder="0" shrinkToFit="0" vertical="center" wrapText="1"/>
    </xf>
    <xf borderId="4" fillId="3" fontId="15" numFmtId="0" xfId="0" applyAlignment="1" applyBorder="1" applyFont="1">
      <alignment readingOrder="0" shrinkToFit="0" vertical="center" wrapText="1"/>
    </xf>
    <xf borderId="4" fillId="3" fontId="4" numFmtId="0" xfId="0" applyAlignment="1" applyBorder="1" applyFont="1">
      <alignment readingOrder="0" shrinkToFit="0" vertical="center" wrapText="1"/>
    </xf>
    <xf borderId="4" fillId="3" fontId="14" numFmtId="0" xfId="0" applyAlignment="1" applyBorder="1" applyFont="1">
      <alignment readingOrder="0" shrinkToFit="0" vertical="center" wrapText="1"/>
    </xf>
    <xf borderId="4" fillId="3" fontId="4" numFmtId="0" xfId="0" applyAlignment="1" applyBorder="1" applyFont="1">
      <alignment shrinkToFit="0" vertical="center" wrapText="1"/>
    </xf>
    <xf borderId="4" fillId="4" fontId="14" numFmtId="0" xfId="0" applyAlignment="1" applyBorder="1" applyFont="1">
      <alignment shrinkToFit="0" vertical="center" wrapText="1"/>
    </xf>
    <xf borderId="4" fillId="3" fontId="14" numFmtId="0" xfId="0" applyAlignment="1" applyBorder="1" applyFont="1">
      <alignment shrinkToFit="0" vertical="center" wrapText="1"/>
    </xf>
    <xf borderId="0" fillId="3" fontId="4" numFmtId="0" xfId="0" applyFont="1"/>
    <xf borderId="4" fillId="3" fontId="16" numFmtId="0" xfId="0" applyAlignment="1" applyBorder="1" applyFont="1">
      <alignment readingOrder="0" shrinkToFit="0" vertical="center" wrapText="0"/>
    </xf>
    <xf borderId="4" fillId="4" fontId="17" numFmtId="0" xfId="0" applyAlignment="1" applyBorder="1" applyFont="1">
      <alignment readingOrder="0" shrinkToFit="0" vertical="center" wrapText="1"/>
    </xf>
    <xf borderId="4" fillId="4" fontId="14" numFmtId="0" xfId="0" applyAlignment="1" applyBorder="1" applyFont="1">
      <alignment readingOrder="0" shrinkToFit="0" vertical="center" wrapText="0"/>
    </xf>
    <xf borderId="4" fillId="3" fontId="4" numFmtId="0" xfId="0" applyBorder="1" applyFont="1"/>
    <xf borderId="4" fillId="3" fontId="4" numFmtId="165" xfId="0" applyBorder="1" applyFont="1" applyNumberFormat="1"/>
    <xf borderId="4" fillId="3" fontId="4" numFmtId="0" xfId="0" applyAlignment="1" applyBorder="1" applyFont="1">
      <alignment vertical="top"/>
    </xf>
    <xf borderId="4" fillId="3" fontId="14" numFmtId="0" xfId="0" applyBorder="1" applyFont="1"/>
    <xf borderId="0" fillId="3" fontId="4" numFmtId="165" xfId="0" applyFont="1" applyNumberFormat="1"/>
    <xf borderId="0" fillId="3" fontId="4" numFmtId="0" xfId="0" applyAlignment="1" applyFont="1">
      <alignment vertical="top"/>
    </xf>
    <xf borderId="0" fillId="0" fontId="4" numFmtId="165" xfId="0" applyFont="1" applyNumberFormat="1"/>
    <xf borderId="0" fillId="0" fontId="4" numFmtId="0" xfId="0" applyAlignment="1" applyFont="1">
      <alignment vertical="top"/>
    </xf>
    <xf borderId="0" fillId="0" fontId="4" numFmtId="0" xfId="0" applyAlignment="1" applyFont="1">
      <alignment shrinkToFit="0" vertical="center" wrapText="1"/>
    </xf>
    <xf borderId="4" fillId="4" fontId="4" numFmtId="164" xfId="0" applyAlignment="1" applyBorder="1" applyFont="1" applyNumberFormat="1">
      <alignment readingOrder="0" shrinkToFit="0" vertical="center" wrapText="1"/>
    </xf>
    <xf borderId="4" fillId="4" fontId="14" numFmtId="49" xfId="0" applyAlignment="1" applyBorder="1" applyFont="1" applyNumberFormat="1">
      <alignment readingOrder="0" shrinkToFit="0" vertical="center" wrapText="1"/>
    </xf>
    <xf borderId="4" fillId="4" fontId="13" numFmtId="0" xfId="0" applyAlignment="1" applyBorder="1" applyFont="1">
      <alignment readingOrder="0" shrinkToFit="0" vertical="center" wrapText="1"/>
    </xf>
    <xf borderId="1" fillId="3" fontId="11" numFmtId="0" xfId="0" applyAlignment="1" applyBorder="1" applyFont="1">
      <alignment horizontal="center" readingOrder="0" shrinkToFit="0" vertical="center" wrapText="1"/>
    </xf>
    <xf borderId="1" fillId="3" fontId="4" numFmtId="164" xfId="0" applyAlignment="1" applyBorder="1" applyFont="1" applyNumberFormat="1">
      <alignment readingOrder="0" shrinkToFit="0" vertical="center" wrapText="1"/>
    </xf>
    <xf borderId="1" fillId="3" fontId="4" numFmtId="0" xfId="0" applyAlignment="1" applyBorder="1" applyFont="1">
      <alignment readingOrder="0" shrinkToFit="0" vertical="center" wrapText="1"/>
    </xf>
    <xf borderId="1" fillId="3" fontId="14" numFmtId="49" xfId="0" applyAlignment="1" applyBorder="1" applyFont="1" applyNumberFormat="1">
      <alignment readingOrder="0" shrinkToFit="0" vertical="center" wrapText="1"/>
    </xf>
    <xf borderId="1" fillId="3" fontId="14" numFmtId="0" xfId="0" applyAlignment="1" applyBorder="1" applyFont="1">
      <alignment readingOrder="0" shrinkToFit="0" vertical="center" wrapText="1"/>
    </xf>
    <xf borderId="1" fillId="3" fontId="13" numFmtId="0" xfId="0" applyAlignment="1" applyBorder="1" applyFont="1">
      <alignment shrinkToFit="0" vertical="center" wrapText="1"/>
    </xf>
    <xf borderId="1" fillId="3" fontId="4" numFmtId="0" xfId="0" applyAlignment="1" applyBorder="1" applyFont="1">
      <alignment shrinkToFit="0" vertical="center" wrapText="1"/>
    </xf>
    <xf borderId="4" fillId="3" fontId="4" numFmtId="164" xfId="0" applyAlignment="1" applyBorder="1" applyFont="1" applyNumberFormat="1">
      <alignment readingOrder="0" shrinkToFit="0" vertical="center" wrapText="1"/>
    </xf>
    <xf borderId="4" fillId="3" fontId="14" numFmtId="49" xfId="0" applyAlignment="1" applyBorder="1" applyFont="1" applyNumberFormat="1">
      <alignment readingOrder="0" shrinkToFit="0" vertical="center" wrapText="1"/>
    </xf>
    <xf borderId="4" fillId="3" fontId="13" numFmtId="0" xfId="0" applyAlignment="1" applyBorder="1" applyFont="1">
      <alignment shrinkToFit="0" vertical="center" wrapText="1"/>
    </xf>
    <xf borderId="3" fillId="3" fontId="4" numFmtId="0" xfId="0" applyAlignment="1" applyBorder="1" applyFont="1">
      <alignment shrinkToFit="0" vertical="center" wrapText="1"/>
    </xf>
    <xf borderId="4" fillId="3" fontId="13" numFmtId="0" xfId="0" applyAlignment="1" applyBorder="1" applyFont="1">
      <alignment readingOrder="0" shrinkToFit="0" vertical="center" wrapText="1"/>
    </xf>
    <xf borderId="4" fillId="3" fontId="18" numFmtId="49" xfId="0" applyAlignment="1" applyBorder="1" applyFont="1" applyNumberFormat="1">
      <alignment readingOrder="0" shrinkToFit="0" vertical="center" wrapText="1"/>
    </xf>
    <xf borderId="3" fillId="3" fontId="4" numFmtId="0" xfId="0" applyAlignment="1" applyBorder="1" applyFont="1">
      <alignment readingOrder="0" shrinkToFit="0" vertical="center" wrapText="1"/>
    </xf>
    <xf borderId="4" fillId="4" fontId="19" numFmtId="49" xfId="0" applyAlignment="1" applyBorder="1" applyFont="1" applyNumberFormat="1">
      <alignment readingOrder="0" shrinkToFit="0" vertical="center" wrapText="1"/>
    </xf>
    <xf borderId="3" fillId="4" fontId="4" numFmtId="0" xfId="0" applyAlignment="1" applyBorder="1" applyFont="1">
      <alignment readingOrder="0" shrinkToFit="0" vertical="center" wrapText="1"/>
    </xf>
    <xf borderId="3" fillId="4" fontId="4" numFmtId="0" xfId="0" applyAlignment="1" applyBorder="1" applyFont="1">
      <alignment shrinkToFit="0" vertical="center" wrapText="1"/>
    </xf>
    <xf borderId="4" fillId="4" fontId="13" numFmtId="0" xfId="0" applyAlignment="1" applyBorder="1" applyFont="1">
      <alignment shrinkToFit="0" vertical="center" wrapText="1"/>
    </xf>
    <xf borderId="0" fillId="3" fontId="14" numFmtId="0" xfId="0" applyFont="1"/>
    <xf borderId="0" fillId="3" fontId="13" numFmtId="0" xfId="0" applyFont="1"/>
    <xf borderId="0" fillId="0" fontId="14" numFmtId="0" xfId="0" applyFont="1"/>
    <xf borderId="0" fillId="0" fontId="13" numFmtId="0" xfId="0" applyFont="1"/>
    <xf borderId="1" fillId="3" fontId="13" numFmtId="0" xfId="0" applyAlignment="1" applyBorder="1" applyFont="1">
      <alignment readingOrder="0" shrinkToFit="0" vertical="center" wrapText="1"/>
    </xf>
    <xf borderId="1" fillId="4" fontId="4" numFmtId="0" xfId="0" applyAlignment="1" applyBorder="1" applyFont="1">
      <alignment readingOrder="0" shrinkToFit="0" vertical="center" wrapText="1"/>
    </xf>
    <xf borderId="4" fillId="4" fontId="20" numFmtId="49" xfId="0" applyAlignment="1" applyBorder="1" applyFont="1" applyNumberFormat="1">
      <alignment readingOrder="0" shrinkToFit="0" vertical="center" wrapText="1"/>
    </xf>
    <xf borderId="4" fillId="4" fontId="21" numFmtId="0" xfId="0" applyAlignment="1" applyBorder="1" applyFont="1">
      <alignment readingOrder="0" shrinkToFit="0" vertical="center" wrapText="1"/>
    </xf>
    <xf borderId="4" fillId="4" fontId="4" numFmtId="164" xfId="0" applyAlignment="1" applyBorder="1" applyFont="1" applyNumberFormat="1">
      <alignment horizontal="left" readingOrder="0" shrinkToFit="0" vertical="center" wrapText="1"/>
    </xf>
    <xf borderId="4" fillId="4" fontId="4" numFmtId="0" xfId="0" applyAlignment="1" applyBorder="1" applyFont="1">
      <alignment horizontal="left" readingOrder="0" shrinkToFit="0" vertical="center" wrapText="1"/>
    </xf>
    <xf borderId="4" fillId="4" fontId="14" numFmtId="0" xfId="0" applyAlignment="1" applyBorder="1" applyFont="1">
      <alignment horizontal="left" readingOrder="0" shrinkToFit="0" vertical="center" wrapText="1"/>
    </xf>
    <xf borderId="4" fillId="4" fontId="4" numFmtId="0" xfId="0" applyAlignment="1" applyBorder="1" applyFont="1">
      <alignment horizontal="left" shrinkToFit="0" vertical="center" wrapText="1"/>
    </xf>
    <xf borderId="4" fillId="0" fontId="4" numFmtId="0" xfId="0" applyBorder="1" applyFont="1"/>
    <xf borderId="0" fillId="3" fontId="4" numFmtId="0" xfId="0" applyAlignment="1" applyFont="1">
      <alignment readingOrder="0"/>
    </xf>
    <xf borderId="4" fillId="5" fontId="11" numFmtId="0" xfId="0" applyAlignment="1" applyBorder="1" applyFill="1" applyFont="1">
      <alignment readingOrder="0"/>
    </xf>
    <xf borderId="1" fillId="3" fontId="4" numFmtId="0" xfId="0" applyAlignment="1" applyBorder="1" applyFont="1">
      <alignment horizontal="left" readingOrder="0" shrinkToFit="0" vertical="top" wrapText="1"/>
    </xf>
    <xf borderId="4" fillId="3" fontId="4" numFmtId="0" xfId="0" applyAlignment="1" applyBorder="1" applyFont="1">
      <alignment horizontal="left" readingOrder="0" shrinkToFit="0" vertical="top" wrapText="1"/>
    </xf>
    <xf borderId="4" fillId="3" fontId="4" numFmtId="0" xfId="0" applyAlignment="1" applyBorder="1" applyFont="1">
      <alignment horizontal="left" shrinkToFit="0" vertical="top" wrapText="1"/>
    </xf>
    <xf borderId="4" fillId="3" fontId="22" numFmtId="0" xfId="0" applyAlignment="1" applyBorder="1" applyFont="1">
      <alignment horizontal="left" shrinkToFit="0" vertical="top" wrapText="1"/>
    </xf>
    <xf borderId="4" fillId="3" fontId="11" numFmtId="0" xfId="0" applyAlignment="1" applyBorder="1" applyFont="1">
      <alignment readingOrder="0"/>
    </xf>
    <xf borderId="4" fillId="3" fontId="4" numFmtId="0" xfId="0" applyAlignment="1" applyBorder="1" applyFont="1">
      <alignment readingOrder="0"/>
    </xf>
    <xf borderId="6" fillId="0" fontId="3" numFmtId="0" xfId="0" applyBorder="1" applyFont="1"/>
    <xf borderId="4" fillId="4" fontId="4" numFmtId="0" xfId="0" applyAlignment="1" applyBorder="1" applyFont="1">
      <alignment horizontal="left" readingOrder="0" shrinkToFit="0" vertical="top" wrapText="1"/>
    </xf>
    <xf borderId="4" fillId="4" fontId="4" numFmtId="0" xfId="0" applyAlignment="1" applyBorder="1" applyFont="1">
      <alignment horizontal="left" shrinkToFit="0" vertical="top" wrapText="1"/>
    </xf>
    <xf borderId="4" fillId="4" fontId="23" numFmtId="0" xfId="0" applyAlignment="1" applyBorder="1" applyFont="1">
      <alignment horizontal="left" shrinkToFit="0" vertical="top" wrapText="1"/>
    </xf>
    <xf borderId="1" fillId="4" fontId="4" numFmtId="0" xfId="0" applyAlignment="1" applyBorder="1" applyFont="1">
      <alignment horizontal="left" readingOrder="0" shrinkToFit="0" vertical="top" wrapText="1"/>
    </xf>
    <xf quotePrefix="1" borderId="4" fillId="3" fontId="4" numFmtId="0" xfId="0" applyAlignment="1" applyBorder="1" applyFont="1">
      <alignment horizontal="left" readingOrder="0" shrinkToFit="0" vertical="top" wrapText="1"/>
    </xf>
    <xf quotePrefix="1" borderId="4" fillId="4" fontId="4"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1.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a:defRPr>
            </a:pPr>
            <a:r>
              <a:rPr b="0">
                <a:solidFill>
                  <a:srgbClr val="000000"/>
                </a:solidFill>
                <a:latin typeface="Arial"/>
              </a:rPr>
              <a:t>Issues by Categories</a:t>
            </a:r>
          </a:p>
        </c:rich>
      </c:tx>
      <c:overlay val="0"/>
    </c:title>
    <c:view3D>
      <c:rotX val="50"/>
      <c:perspective val="0"/>
    </c:view3D>
    <c:plotArea>
      <c:layout/>
      <c:pie3DChart>
        <c:varyColors val="1"/>
        <c:ser>
          <c:idx val="0"/>
          <c:order val="0"/>
          <c:tx>
            <c:strRef>
              <c:f>'Summarize Weekly to 20-05-2020'!$L$1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'Summarize Weekly to 20-05-2020'!$K$2:$K$7</c:f>
            </c:strRef>
          </c:cat>
          <c:val>
            <c:numRef>
              <c:f>'Summarize Weekly to 20-05-2020'!$L$2:$L$7</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000000"/>
              </a:solidFill>
              <a:latin typeface="Arial"/>
            </a:defRPr>
          </a:pPr>
        </a:p>
      </c:txPr>
    </c:legend>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a:defRPr>
            </a:pPr>
            <a:r>
              <a:rPr b="0">
                <a:solidFill>
                  <a:srgbClr val="000000"/>
                </a:solidFill>
                <a:latin typeface="Arial"/>
              </a:rPr>
              <a:t>OverAll Ranking Summary</a:t>
            </a:r>
          </a:p>
        </c:rich>
      </c:tx>
      <c:overlay val="0"/>
    </c:title>
    <c:plotArea>
      <c:layout/>
      <c:pieChart>
        <c:varyColors val="1"/>
        <c:ser>
          <c:idx val="0"/>
          <c:order val="0"/>
          <c:tx>
            <c:strRef>
              <c:f>'Summarize Weekly to 20-05-2020'!$O$1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cat>
            <c:strRef>
              <c:f>'Summarize Weekly to 20-05-2020'!$N$2:$N$6</c:f>
            </c:strRef>
          </c:cat>
          <c:val>
            <c:numRef>
              <c:f>'Summarize Weekly to 20-05-2020'!$O$2:$O$6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000000"/>
              </a:solidFill>
              <a:latin typeface="Arial"/>
            </a:defRPr>
          </a:pPr>
        </a:p>
      </c:txPr>
    </c:legend>
  </c:chart>
</c:chartSpace>
</file>

<file path=xl/drawings/_rels/drawing2.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jpg"/><Relationship Id="rId3" Type="http://schemas.openxmlformats.org/officeDocument/2006/relationships/image" Target="../media/image5.jpg"/><Relationship Id="rId4" Type="http://schemas.openxmlformats.org/officeDocument/2006/relationships/image" Target="../media/image4.jpg"/><Relationship Id="rId5" Type="http://schemas.openxmlformats.org/officeDocument/2006/relationships/image" Target="../media/image2.jpg"/></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3</xdr:row>
      <xdr:rowOff>0</xdr:rowOff>
    </xdr:from>
    <xdr:ext cx="885825" cy="10382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20</xdr:row>
      <xdr:rowOff>0</xdr:rowOff>
    </xdr:from>
    <xdr:ext cx="647700" cy="1409700"/>
    <xdr:pic>
      <xdr:nvPicPr>
        <xdr:cNvPr id="0" name="image3.jpg"/>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0</xdr:colOff>
      <xdr:row>21</xdr:row>
      <xdr:rowOff>0</xdr:rowOff>
    </xdr:from>
    <xdr:ext cx="1181100" cy="838200"/>
    <xdr:pic>
      <xdr:nvPicPr>
        <xdr:cNvPr id="0" name="image5.jpg"/>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0</xdr:colOff>
      <xdr:row>22</xdr:row>
      <xdr:rowOff>0</xdr:rowOff>
    </xdr:from>
    <xdr:ext cx="1362075" cy="619125"/>
    <xdr:pic>
      <xdr:nvPicPr>
        <xdr:cNvPr id="0" name="image4.jp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32</xdr:row>
      <xdr:rowOff>0</xdr:rowOff>
    </xdr:from>
    <xdr:ext cx="752475" cy="1343025"/>
    <xdr:pic>
      <xdr:nvPicPr>
        <xdr:cNvPr id="0" name="image2.jpg"/>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0</xdr:colOff>
      <xdr:row>7</xdr:row>
      <xdr:rowOff>0</xdr:rowOff>
    </xdr:from>
    <xdr:ext cx="3810000" cy="257175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13</xdr:col>
      <xdr:colOff>0</xdr:colOff>
      <xdr:row>7</xdr:row>
      <xdr:rowOff>0</xdr:rowOff>
    </xdr:from>
    <xdr:ext cx="3810000" cy="2571750"/>
    <xdr:graphicFrame>
      <xdr:nvGraphicFramePr>
        <xdr:cNvPr id="2" name="Chart 2"/>
        <xdr:cNvGraphicFramePr/>
      </xdr:nvGraphicFramePr>
      <xdr:xfrm>
        <a:off x="0" y="0"/>
        <a:ext cx="0" cy="0"/>
      </xdr:xfrm>
      <a:graphic>
        <a:graphicData uri="http://schemas.openxmlformats.org/drawingml/2006/chart">
          <c:chart r:id="rId2"/>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E1:E27" sheet="Summarize Weekly to 20-05-2020"/>
  </cacheSource>
  <cacheFields>
    <cacheField name="Dev's Review" numFmtId="0">
      <sharedItems>
        <s v="To be processed"/>
        <s v="Out of scope"/>
        <s v="Processing"/>
        <s v="Fixed"/>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ummarize Weekly to 20-05-2020" cacheId="0" dataCaption="" compact="0" compactData="0">
  <location ref="K13:L18" firstHeaderRow="0" firstDataRow="1" firstDataCol="0"/>
  <pivotFields>
    <pivotField name="Dev's Review" axis="axisRow" dataField="1" compact="0" outline="0" multipleItemSelectionAllowed="1" showAll="0" sortType="descending">
      <items>
        <item x="0"/>
        <item x="1"/>
        <item x="2"/>
        <item x="3"/>
        <item t="default"/>
      </items>
      <autoSortScope>
        <pivotArea>
          <references>
            <reference field="4294967294">
              <x v="0"/>
            </reference>
          </references>
        </pivotArea>
      </autoSortScope>
    </pivotField>
  </pivotFields>
  <rowFields>
    <field x="0"/>
  </rowFields>
  <dataFields>
    <dataField name="COUNTA of Dev's Review" fld="0"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scontent.xx.fbcdn.net/v/t1.15752-9/95749780_260974768360820_4157817634345189376_n.png?_nc_cat=105&amp;_nc_sid=b96e70&amp;_nc_ohc=8dRu7r49RmsAX_X6M_F&amp;_nc_ad=z-m&amp;_nc_cid=0&amp;_nc_zor=9&amp;_nc_ht=scontent.xx&amp;oh=cb0a41a91a3cdee2b48d83d50b6cccb8&amp;oe=5EDA3AB3" TargetMode="External"/><Relationship Id="rId10" Type="http://schemas.openxmlformats.org/officeDocument/2006/relationships/hyperlink" Target="https://scontent.xx.fbcdn.net/v/t1.15752-9/95926703_184319979376499_2917129572556210176_n.jpg?_nc_cat=104&amp;_nc_sid=b96e70&amp;_nc_ohc=VqwOlQ25g54AX9YXf8d&amp;_nc_ad=z-m&amp;_nc_cid=0&amp;_nc_zor=9&amp;_nc_ht=scontent.xx&amp;oh=7257d9a8ec591cc3e87f148757acc697&amp;oe=5EDB7B35" TargetMode="External"/><Relationship Id="rId13" Type="http://schemas.openxmlformats.org/officeDocument/2006/relationships/hyperlink" Target="https://scontent.xx.fbcdn.net/v/t1.15752-9/96571295_554935862075787_1143441803114971136_n.jpg?_nc_cat=105&amp;_nc_sid=b96e70&amp;_nc_ohc=CmheNyIPyjUAX8bdk6N&amp;_nc_ad=z-m&amp;_nc_cid=0&amp;_nc_zor=9&amp;_nc_ht=scontent.xx&amp;oh=77b6f9994418b2d0fdf364aab5fd9de6&amp;oe=5EDA0788" TargetMode="External"/><Relationship Id="rId12" Type="http://schemas.openxmlformats.org/officeDocument/2006/relationships/hyperlink" Target="https://scontent.xx.fbcdn.net/v/t1.15752-9/95583187_252941196064154_6724795797616984064_n.jpg?_nc_cat=109&amp;_nc_sid=b96e70&amp;_nc_ohc=iCTO3qlf58YAX9WllLf&amp;_nc_ad=z-m&amp;_nc_cid=0&amp;_nc_zor=9&amp;_nc_ht=scontent.xx&amp;oh=07f2a7481637e81404abda51d1547048&amp;oe=5EDC0F2F" TargetMode="External"/><Relationship Id="rId1" Type="http://schemas.openxmlformats.org/officeDocument/2006/relationships/comments" Target="../comments1.xml"/><Relationship Id="rId2" Type="http://schemas.openxmlformats.org/officeDocument/2006/relationships/hyperlink" Target="https://scontent.xx.fbcdn.net/v/t1.15752-9/93714048_218901259388966_2316936076515606528_n.jpg?_nc_cat=104&amp;_nc_sid=b96e70&amp;_nc_ohc=drRLDuoSO5cAX88PErP&amp;_nc_ad=z-m&amp;_nc_cid=0&amp;_nc_zor=9&amp;_nc_ht=scontent.xx&amp;oh=743c566fa9c122e9cd88065eccc01c8f&amp;oe=5EDC3A7C" TargetMode="External"/><Relationship Id="rId3" Type="http://schemas.openxmlformats.org/officeDocument/2006/relationships/hyperlink" Target="https://scontent.xx.fbcdn.net/v/t39.1997-6/cp0/39178562_1505197616293642_5411344281094848512_n.png?_nc_cat=1&amp;_nc_sid=ac3552&amp;_nc_ohc=8TXN3hM5K9gAX-8AWpv&amp;_nc_ad=z-m&amp;_nc_cid=0&amp;_nc_zor=9&amp;_nc_ht=scontent.xx&amp;oh=eaf3180a27be310ac17395a507b86e1f&amp;oe=5EDBFB49" TargetMode="External"/><Relationship Id="rId4" Type="http://schemas.openxmlformats.org/officeDocument/2006/relationships/hyperlink" Target="https://scontent.xx.fbcdn.net/v/t1.15752-9/96827019_585129588769005_4507039741555769344_n.jpg?_nc_cat=108&amp;_nc_sid=b96e70&amp;_nc_ohc=tmNVN0rb0V4AX-SOEoy&amp;_nc_ad=z-m&amp;_nc_cid=0&amp;_nc_zor=9&amp;_nc_ht=scontent.xx&amp;oh=a2c51705a941e891c982cbd2c60f9618&amp;oe=5EDABEC8" TargetMode="External"/><Relationship Id="rId9" Type="http://schemas.openxmlformats.org/officeDocument/2006/relationships/hyperlink" Target="https://scontent.xx.fbcdn.net/v/t1.15752-9/96793295_1471218289724625_8028605713855021056_n.jpg?_nc_cat=105&amp;_nc_sid=b96e70&amp;_nc_ohc=SR7nMGl2eeMAX97FdtR&amp;_nc_ad=z-m&amp;_nc_cid=0&amp;_nc_zor=9&amp;_nc_ht=scontent.xx&amp;oh=c2762da5a58cefad0d537b9ba19ad3aa&amp;oe=5EDC0B2F" TargetMode="External"/><Relationship Id="rId15" Type="http://schemas.openxmlformats.org/officeDocument/2006/relationships/vmlDrawing" Target="../drawings/vmlDrawing1.vml"/><Relationship Id="rId14" Type="http://schemas.openxmlformats.org/officeDocument/2006/relationships/drawing" Target="../drawings/drawing1.xml"/><Relationship Id="rId5" Type="http://schemas.openxmlformats.org/officeDocument/2006/relationships/hyperlink" Target="https://scontent.xx.fbcdn.net/v/t1.15752-9/96585780_527507364585405_9191964723430555648_n.jpg?_nc_cat=105&amp;_nc_sid=b96e70&amp;_nc_ohc=AN3h9QR7wAEAX-kxcUs&amp;_nc_ad=z-m&amp;_nc_cid=0&amp;_nc_zor=9&amp;_nc_ht=scontent.xx&amp;oh=fa380bd2339bf23c7390ad643ce94352&amp;oe=5ED9D2C0" TargetMode="External"/><Relationship Id="rId6" Type="http://schemas.openxmlformats.org/officeDocument/2006/relationships/hyperlink" Target="https://scontent.xx.fbcdn.net/v/t1.15752-9/95709006_176877403559344_8571905058025766912_n.jpg?_nc_cat=111&amp;_nc_sid=b96e70&amp;_nc_ohc=VU1J6sWynQUAX-Twu8X&amp;_nc_ad=z-m&amp;_nc_cid=0&amp;_nc_zor=9&amp;_nc_ht=scontent.xx&amp;oh=050c62539c94fd8d9b2fc64be57f9f8c&amp;oe=5EDC8CE6" TargetMode="External"/><Relationship Id="rId7" Type="http://schemas.openxmlformats.org/officeDocument/2006/relationships/hyperlink" Target="https://scontent.xx.fbcdn.net/v/t1.15752-9/95709006_176877403559344_8571905058025766912_n.jpg?_nc_cat=111&amp;_nc_sid=b96e70&amp;_nc_ohc=VU1J6sWynQUAX-Twu8X&amp;_nc_ad=z-m&amp;_nc_cid=0&amp;_nc_zor=9&amp;_nc_ht=scontent.xx&amp;oh=050c62539c94fd8d9b2fc64be57f9f8c&amp;oe=5EDC8CE6" TargetMode="External"/><Relationship Id="rId8" Type="http://schemas.openxmlformats.org/officeDocument/2006/relationships/hyperlink" Target="https://scontent.xx.fbcdn.net/v/t1.15752-9/96157930_568082824110243_3129635560700772352_n.png?_nc_cat=111&amp;_nc_sid=b96e70&amp;_nc_ohc=9XmlkvU6TiQAX-oYipi&amp;_nc_ad=z-m&amp;_nc_cid=0&amp;_nc_zor=9&amp;_nc_ht=scontent.xx&amp;oh=76c77707702f0fa6ed45723de901d5c5&amp;oe=5EDBC967"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scontent.xx.fbcdn.net/v/t1.15752-9/96252214_906412559821726_5333948502269493248_n.jpg?_nc_cat=108&amp;_nc_sid=b96e70&amp;_nc_ohc=c2k1p5cDcBsAX8E6SPU&amp;_nc_ad=z-m&amp;_nc_cid=0&amp;_nc_zor=9&amp;_nc_ht=scontent.xx&amp;oh=72afd5b63f99fa94e3673940a29e5928&amp;oe=5EDE941A" TargetMode="External"/><Relationship Id="rId10" Type="http://schemas.openxmlformats.org/officeDocument/2006/relationships/hyperlink" Target="https://scontent.xx.fbcdn.net/v/t1.15752-9/96722232_971554866634590_327141087636357120_n.jpg?_nc_cat=108&amp;_nc_sid=b96e70&amp;_nc_ohc=GQcyEMbQSIgAX-23Eu8&amp;_nc_ad=z-m&amp;_nc_cid=0&amp;_nc_zor=9&amp;_nc_ht=scontent.xx&amp;oh=33cadc4305d1a1d29bb866420681cbb1&amp;oe=5EDEDA94" TargetMode="External"/><Relationship Id="rId13" Type="http://schemas.openxmlformats.org/officeDocument/2006/relationships/hyperlink" Target="https://scontent.xx.fbcdn.net/v/t1.15752-9/95882500_2626588870886548_1473212523133009920_n.jpg?_nc_cat=107&amp;_nc_sid=b96e70&amp;_nc_ohc=iTtX0BM2d5gAX-UATfF&amp;_nc_ad=z-m&amp;_nc_cid=0&amp;_nc_zor=9&amp;_nc_ht=scontent.xx&amp;oh=63efc668b2a32a32ea6b215c39d3a51b&amp;oe=5EDD4DE2" TargetMode="External"/><Relationship Id="rId12" Type="http://schemas.openxmlformats.org/officeDocument/2006/relationships/hyperlink" Target="https://scontent.xx.fbcdn.net/v/t39.1997-6/cp0/39178562_1505197616293642_5411344281094848512_n.png?_nc_cat=1&amp;_nc_sid=ac3552&amp;_nc_ohc=v3YyaOzZn_8AX8WmPwa&amp;_nc_ad=z-m&amp;_nc_cid=0&amp;_nc_zor=9&amp;_nc_ht=scontent.xx&amp;oh=9d935f1df9cc93d1245f183a529c138d&amp;oe=5EDFEFC9" TargetMode="External"/><Relationship Id="rId1" Type="http://schemas.openxmlformats.org/officeDocument/2006/relationships/hyperlink" Target="https://scontent.xx.fbcdn.net/v/t1.15752-9/97421651_613726062547412_2818290525260480512_n.jpg?_nc_cat=110&amp;_nc_sid=b96e70&amp;_nc_ohc=SVa-AnvsDJIAX83vfua&amp;_nc_ad=z-m&amp;_nc_cid=0&amp;_nc_zor=9&amp;_nc_ht=scontent.xx&amp;oh=ec50699f3457a518f3abd6ed0f9d42b6&amp;oe=5EDF0FB4" TargetMode="External"/><Relationship Id="rId2" Type="http://schemas.openxmlformats.org/officeDocument/2006/relationships/hyperlink" Target="https://scontent.xx.fbcdn.net/v/t1.15752-9/96854048_239232770724837_3855303146154754048_n.jpg?_nc_cat=111&amp;_nc_sid=b96e70&amp;_nc_ohc=jRoGD4e2bK8AX9r2alH&amp;_nc_ad=z-m&amp;_nc_cid=0&amp;_nc_zor=9&amp;_nc_ht=scontent.xx&amp;oh=42249ca51070df34f019edd1202239f1&amp;oe=5EDFE500" TargetMode="External"/><Relationship Id="rId3" Type="http://schemas.openxmlformats.org/officeDocument/2006/relationships/hyperlink" Target="https://scontent.xx.fbcdn.net/v/t1.15752-9/96854048_239232770724837_3855303146154754048_n.jpg?_nc_cat=111&amp;_nc_sid=b96e70&amp;_nc_ohc=jRoGD4e2bK8AX9r2alH&amp;_nc_ad=z-m&amp;_nc_cid=0&amp;_nc_zor=9&amp;_nc_ht=scontent.xx&amp;oh=42249ca51070df34f019edd1202239f1&amp;oe=5EDFE500" TargetMode="External"/><Relationship Id="rId4" Type="http://schemas.openxmlformats.org/officeDocument/2006/relationships/hyperlink" Target="https://scontent.xx.fbcdn.net/v/t1.15752-9/97211759_943424352779991_2901194638297661440_n.jpg?_nc_cat=111&amp;_nc_sid=b96e70&amp;_nc_ohc=rzAoLa0bIwMAX-1yrVs&amp;_nc_ad=z-m&amp;_nc_cid=0&amp;_nc_zor=9&amp;_nc_ht=scontent.xx&amp;oh=2e1df1ad637735cda150a448cefe816c&amp;oe=5EDD189B" TargetMode="External"/><Relationship Id="rId9" Type="http://schemas.openxmlformats.org/officeDocument/2006/relationships/hyperlink" Target="https://scontent.xx.fbcdn.net/v/t1.15752-9/97323213_597669911098919_7908137520494280704_n.jpg?_nc_cat=102&amp;_nc_sid=b96e70&amp;_nc_ohc=O_j9XJfecIYAX_N2Y8x&amp;_nc_ad=z-m&amp;_nc_cid=0&amp;_nc_zor=9&amp;_nc_ht=scontent.xx&amp;oh=4ec4c6f4488e8506fa7f6e0874558f0e&amp;oe=5EDD7899" TargetMode="External"/><Relationship Id="rId15" Type="http://schemas.openxmlformats.org/officeDocument/2006/relationships/hyperlink" Target="https://scontent.xx.fbcdn.net/v/t1.15752-9/96582949_1004063753329441_6104222067576537088_n.jpg?_nc_cat=106&amp;_nc_sid=b96e70&amp;_nc_ohc=Zf2cy8yK-TYAX9W7_a1&amp;_nc_ad=z-m&amp;_nc_cid=0&amp;_nc_zor=9&amp;_nc_ht=scontent.xx&amp;oh=89ebbc8f3c169a08c3e2235392a08b44&amp;oe=5EDE5F7D" TargetMode="External"/><Relationship Id="rId14" Type="http://schemas.openxmlformats.org/officeDocument/2006/relationships/hyperlink" Target="https://scontent.xx.fbcdn.net/v/t1.15752-9/96026019_657637931750476_4873088590034239488_n.jpg?_nc_cat=105&amp;_nc_sid=b96e70&amp;_nc_ohc=By4F1LIVguoAX83oci4&amp;_nc_ad=z-m&amp;_nc_cid=0&amp;_nc_zor=9&amp;_nc_ht=scontent.xx&amp;oh=211072ff500a6f0d80383cbeb1fcb2b6&amp;oe=5EE031CF" TargetMode="External"/><Relationship Id="rId16" Type="http://schemas.openxmlformats.org/officeDocument/2006/relationships/drawing" Target="../drawings/drawing2.xml"/><Relationship Id="rId5" Type="http://schemas.openxmlformats.org/officeDocument/2006/relationships/hyperlink" Target="https://scontent.xx.fbcdn.net/v/t1.15752-9/96358377_1169638216714553_7289176065342177280_n.jpg?_nc_cat=106&amp;_nc_sid=b96e70&amp;_nc_oc=AQn4bh7vi4ibKqMLyNHVUnHj940FQKxnlGYC4gF-WbizCoaRRweKkur9DXA718qbrDrf2rNBz6GPThfVdwObExtf&amp;_nc_ad=z-m&amp;_nc_cid=0&amp;_nc_zor=9&amp;_nc_ht=scontent.xx&amp;oh=ecfe758dee1f547ccccd7517e14a2193&amp;oe=5EDCE7DE" TargetMode="External"/><Relationship Id="rId6" Type="http://schemas.openxmlformats.org/officeDocument/2006/relationships/hyperlink" Target="https://scontent.xx.fbcdn.net/v/t1.15752-9/94404585_585586975647879_457012381747249152_n.jpg?_nc_cat=101&amp;_nc_sid=b96e70&amp;_nc_oc=AQkxUG_-4iM6sef6g-nD2DNG4fZmit-bYB8QZfczn3FJNl8aXsM54JMOtk0s230Sqoczjciv336VW2IdpqpIik-q&amp;_nc_ad=z-m&amp;_nc_cid=0&amp;_nc_zor=9&amp;_nc_ht=scontent.xx&amp;oh=e72d459f7883702d956424f68890149d&amp;oe=5EDFC885" TargetMode="External"/><Relationship Id="rId7" Type="http://schemas.openxmlformats.org/officeDocument/2006/relationships/hyperlink" Target="https://scontent.xx.fbcdn.net/v/t1.15752-9/96361641_229859644973521_5248467537703731200_n.jpg?_nc_cat=109&amp;_nc_sid=b96e70&amp;_nc_ohc=2FJWZ36UhtsAX-XYzhN&amp;_nc_ad=z-m&amp;_nc_cid=0&amp;_nc_zor=9&amp;_nc_ht=scontent.xx&amp;oh=ae0369106e5662cd237174d0c6484ff3&amp;oe=5EDEA67C" TargetMode="External"/><Relationship Id="rId8" Type="http://schemas.openxmlformats.org/officeDocument/2006/relationships/hyperlink" Target="https://scontent.xx.fbcdn.net/v/t1.15752-9/96797817_1776034085867742_5476797147439431680_n.jpg?_nc_cat=101&amp;_nc_sid=b96e70&amp;_nc_ohc=usvqDpwUZ4sAX8WQUZ7&amp;_nc_ad=z-m&amp;_nc_cid=0&amp;_nc_zor=9&amp;_nc_ht=scontent.xx&amp;oh=575e5d99e08cd828707c198de29101c1&amp;oe=5EDE725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scontent.xx.fbcdn.net/v/t1.15752-9/96380870_1404480503072256_5135663915346165760_n.jpg?_nc_cat=111&amp;_nc_sid=b96e70&amp;_nc_ohc=H_vpio3xDu0AX96XGhV&amp;_nc_ad=z-m&amp;_nc_cid=0&amp;_nc_zor=9&amp;_nc_ht=scontent.xx&amp;oh=2a9da9bb9350d13cd0629d7ab145ea7b&amp;oe=5EDFD48D" TargetMode="External"/><Relationship Id="rId2" Type="http://schemas.openxmlformats.org/officeDocument/2006/relationships/hyperlink" Target="https://scontent.xx.fbcdn.net/v/t1.15752-9/96584612_715102612610273_110459858704138240_n.jpg?_nc_cat=101&amp;_nc_sid=b96e70&amp;_nc_ohc=PBswL3SZOqAAX-2cGrv&amp;_nc_ad=z-m&amp;_nc_cid=0&amp;_nc_zor=9&amp;_nc_ht=scontent.xx&amp;oh=62d04f886daf9c895a6fceb61aa34734&amp;oe=5EDFBE27" TargetMode="External"/><Relationship Id="rId3" Type="http://schemas.openxmlformats.org/officeDocument/2006/relationships/hyperlink" Target="https://scontent.xx.fbcdn.net/v/t1.15752-9/96585380_1359643377560015_8491264689106321408_n.jpg?_nc_cat=108&amp;_nc_sid=b96e70&amp;_nc_ohc=NbhTzI5b6roAX9yU_0L&amp;_nc_ad=z-m&amp;_nc_cid=0&amp;_nc_zor=9&amp;_nc_ht=scontent.xx&amp;oh=bba7f0e797ba74343ae1515215cfe9f3&amp;oe=5EDFD549" TargetMode="External"/><Relationship Id="rId4" Type="http://schemas.openxmlformats.org/officeDocument/2006/relationships/hyperlink" Target="https://scontent.xx.fbcdn.net/v/t1.15752-9/97086752_1089867468052722_4489486278936494080_n.jpg?_nc_cat=101&amp;_nc_sid=b96e70&amp;_nc_ohc=SaCxjuYq8rIAX98H3lK&amp;_nc_ad=z-m&amp;_nc_cid=0&amp;_nc_zor=9&amp;_nc_ht=scontent.xx&amp;oh=49d318e0f7120a7aa3ec9b9bb7ea83fc&amp;oe=5EDEA25C" TargetMode="External"/><Relationship Id="rId5" Type="http://schemas.openxmlformats.org/officeDocument/2006/relationships/hyperlink" Target="https://scontent.xx.fbcdn.net/v/t1.15752-9/96574089_235450221046536_8848967484120760320_n.jpg?_nc_cat=109&amp;_nc_sid=b96e70&amp;_nc_oc=AQn3bRPXYvJ7t7G46dKv-CKQUTMsUKmuFIh7KTj0otuxBf85Gj5FB5TMl7ZNz8Z-9xWbPr3gG9YhegIC1OgmOJ3K&amp;_nc_ad=z-m&amp;_nc_cid=0&amp;_nc_zor=9&amp;_nc_ht=scontent.xx&amp;oh=1c7e21857ef91524ffa171ad4159c9cc&amp;oe=5EDF8203" TargetMode="External"/><Relationship Id="rId6" Type="http://schemas.openxmlformats.org/officeDocument/2006/relationships/hyperlink" Target="https://scontent.xx.fbcdn.net/v/t1.15752-9/96583962_3769368263133266_8347437933854195712_n.jpg?_nc_cat=109&amp;_nc_sid=b96e70&amp;_nc_ohc=cmLprtn2M4IAX9Hh3rO&amp;_nc_ad=z-m&amp;_nc_cid=0&amp;_nc_zor=9&amp;_nc_ht=scontent.xx&amp;oh=11128f49ba0f536f96787368411901dc&amp;oe=5EDE7A40" TargetMode="External"/><Relationship Id="rId7" Type="http://schemas.openxmlformats.org/officeDocument/2006/relationships/hyperlink" Target="https://scontent.xx.fbcdn.net/v/t1.15752-9/97671955_551724625764929_4905593314847227904_n.jpg?_nc_cat=105&amp;_nc_sid=b96e70&amp;_nc_ohc=3kaY5UALqvEAX92Rawz&amp;_nc_ad=z-m&amp;_nc_cid=0&amp;_nc_zor=9&amp;_nc_ht=scontent.xx&amp;oh=dafe16f35a7cf6e5efa30baaeeb39936&amp;oe=5EDEE54E"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scontent.xx.fbcdn.net/v/t1.15752-9/96507663_574965889809655_5270720961560182784_n.jpg?_nc_cat=102&amp;_nc_sid=b96e70&amp;_nc_ohc=ilBjUD3a93kAX_yzbgC&amp;_nc_ad=z-m&amp;_nc_cid=0&amp;_nc_zor=9&amp;_nc_ht=scontent.xx&amp;oh=9d2c0022536393c34875aaa2fc2e25cb&amp;oe=5EDF60B4" TargetMode="External"/><Relationship Id="rId10" Type="http://schemas.openxmlformats.org/officeDocument/2006/relationships/hyperlink" Target="https://scontent.xx.fbcdn.net/v/t1.15752-9/97974629_801460930379241_2755141277510008832_n.jpg?_nc_cat=110&amp;_nc_sid=b96e70&amp;_nc_ohc=akNptzX99a0AX8ZFX4q&amp;_nc_ad=z-m&amp;_nc_cid=0&amp;_nc_zor=9&amp;_nc_ht=scontent.xx&amp;oh=ffa683455fd7944d9e75b7f3fb9bc399&amp;oe=5EE316B0" TargetMode="External"/><Relationship Id="rId13" Type="http://schemas.openxmlformats.org/officeDocument/2006/relationships/drawing" Target="../drawings/drawing4.xml"/><Relationship Id="rId12" Type="http://schemas.openxmlformats.org/officeDocument/2006/relationships/hyperlink" Target="https://scontent.xx.fbcdn.net/v/t1.15752-9/97419477_2933043050083305_4775797332987871232_n.jpg?_nc_cat=105&amp;_nc_sid=b96e70&amp;_nc_ohc=zUmscktlicwAX8PYi1Q&amp;_nc_ad=z-m&amp;_nc_cid=0&amp;_nc_zor=9&amp;_nc_ht=scontent.xx&amp;oh=000bea2a8fa36528c0e3dcd0b3f6debd&amp;oe=5EE1E7A6" TargetMode="External"/><Relationship Id="rId1" Type="http://schemas.openxmlformats.org/officeDocument/2006/relationships/comments" Target="../comments2.xml"/><Relationship Id="rId2" Type="http://schemas.openxmlformats.org/officeDocument/2006/relationships/hyperlink" Target="https://scontent.xx.fbcdn.net/v/t1.15752-9/97111446_583472592067048_5481640393080569856_n.jpg?_nc_cat=102&amp;_nc_sid=b96e70&amp;_nc_oc=AQnzyEZkYIJ1O3eu6B6CxVFtXzIL8THeaSfZb9_MO6bf88pEA4szwpt_PAvB1GIIybtWTzjvZNgimAjN7hZJUjb4&amp;_nc_ad=z-m&amp;_nc_cid=0&amp;_nc_zor=9&amp;_nc_ht=scontent.xx&amp;oh=1a022510321a936fe3081f40dfde289b&amp;oe=5EE188F1" TargetMode="External"/><Relationship Id="rId3" Type="http://schemas.openxmlformats.org/officeDocument/2006/relationships/hyperlink" Target="https://scontent.xx.fbcdn.net/v/t1.15752-9/96855706_292879528386992_2784626283831623680_n.jpg?_nc_cat=107&amp;_nc_sid=b96e70&amp;_nc_oc=AQlqcBpEf7UPtl4CO8WQYCOfZ3bGKiRx5EJohYIG50fqCaiNI2_TBGtPEmBV_66iI55Z7TAMXPI-xy3su3fAMQuM&amp;_nc_ad=z-m&amp;_nc_cid=0&amp;_nc_zor=9&amp;_nc_ht=scontent.xx&amp;oh=147f521b467e0833b81bb18669256417&amp;oe=5EE26D58" TargetMode="External"/><Relationship Id="rId4" Type="http://schemas.openxmlformats.org/officeDocument/2006/relationships/hyperlink" Target="https://scontent.xx.fbcdn.net/v/t1.15752-9/97435034_233905851203054_6709050288596058112_n.jpg?_nc_cat=103&amp;_nc_sid=b96e70&amp;_nc_ohc=4jAvHySrm2sAX-RYtXc&amp;_nc_ad=z-m&amp;_nc_cid=0&amp;_nc_zor=9&amp;_nc_ht=scontent.xx&amp;oh=6cfbdf0cdfc03cd5831c7b966b9bfb3a&amp;oe=5EDFFEC8" TargetMode="External"/><Relationship Id="rId9" Type="http://schemas.openxmlformats.org/officeDocument/2006/relationships/hyperlink" Target="https://scontent.xx.fbcdn.net/v/t1.15752-9/96899807_1085791645140520_1120224884950040576_n.jpg?_nc_cat=103&amp;_nc_sid=b96e70&amp;_nc_ohc=upTMUVbyaQQAX8n44Ax&amp;_nc_ad=z-m&amp;_nc_cid=0&amp;_nc_zor=9&amp;_nc_ht=scontent.xx&amp;oh=14f9ae7540411d811d032f9b49c67a9f&amp;oe=5EE21D16" TargetMode="External"/><Relationship Id="rId14" Type="http://schemas.openxmlformats.org/officeDocument/2006/relationships/vmlDrawing" Target="../drawings/vmlDrawing2.vml"/><Relationship Id="rId5" Type="http://schemas.openxmlformats.org/officeDocument/2006/relationships/hyperlink" Target="https://scontent.xx.fbcdn.net/v/t1.15752-9/96551117_727339964686472_7805751272593686528_n.jpg?_nc_cat=100&amp;_nc_sid=b96e70&amp;_nc_ohc=r63fxxV3bgkAX_u-S_1&amp;_nc_ad=z-m&amp;_nc_cid=0&amp;_nc_zor=9&amp;_nc_ht=scontent.xx&amp;oh=2694f77c60fab505169360a00fcd65e0&amp;oe=5EE23484" TargetMode="External"/><Relationship Id="rId6" Type="http://schemas.openxmlformats.org/officeDocument/2006/relationships/hyperlink" Target="https://scontent.xx.fbcdn.net/v/t1.15752-9/96542295_560599491517556_3983196934243352576_n.jpg?_nc_cat=103&amp;_nc_sid=b96e70&amp;_nc_ohc=cul5kBkT1IoAX-qG6p2&amp;_nc_ad=z-m&amp;_nc_cid=0&amp;_nc_zor=9&amp;_nc_ht=scontent.xx&amp;oh=e5907035fcc419d587daf07d0f8f0012&amp;oe=5EE252B7" TargetMode="External"/><Relationship Id="rId7" Type="http://schemas.openxmlformats.org/officeDocument/2006/relationships/hyperlink" Target="https://scontent.xx.fbcdn.net/v/t1.15752-9/97090845_3340474982632418_3198623249554472960_n.jpg?_nc_cat=107&amp;_nc_sid=b96e70&amp;_nc_ohc=w0BKOYvQtTUAX_WEaKF&amp;_nc_ad=z-m&amp;_nc_cid=0&amp;_nc_zor=9&amp;_nc_ht=scontent.xx&amp;oh=beafca419b4a79df520881ef423c3906&amp;oe=5EE0AF50" TargetMode="External"/><Relationship Id="rId8" Type="http://schemas.openxmlformats.org/officeDocument/2006/relationships/hyperlink" Target="https://scontent.xx.fbcdn.net/v/t1.15752-9/96778942_670524317074250_54301318767968256_n.jpg?_nc_cat=106&amp;_nc_sid=b96e70&amp;_nc_ohc=Fq3SlClwwg4AX-VLQM-&amp;_nc_ad=z-m&amp;_nc_cid=0&amp;_nc_zor=9&amp;_nc_ht=scontent.xx&amp;oh=2a0f11c329476511a4e206f7290c4b47&amp;oe=5EE2B860"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s://scontent.xx.fbcdn.net/v/t1.15752-9/98021909_236393387648250_8358756156226666496_n.jpg?_nc_cat=111&amp;_nc_sid=b96e70&amp;_nc_oc=AQlhmlu7GzpIFL2ejYY-97aQRajIvpmitx8Uzbur3FXeHelpUaAkjv_1u02RCUWYk5mFR7iV_C9Wa8I8d1Ljwl9Z&amp;_nc_ad=z-m&amp;_nc_cid=0&amp;_nc_zor=9&amp;_nc_ht=scontent.xx&amp;oh=db5538f6f79f331296b96448b1d03a23&amp;oe=5EE3623F" TargetMode="External"/><Relationship Id="rId10" Type="http://schemas.openxmlformats.org/officeDocument/2006/relationships/hyperlink" Target="https://scontent.xx.fbcdn.net/v/t1.15752-9/98184502_238936560538303_4767814092591202304_n.jpg?_nc_cat=109&amp;_nc_sid=b96e70&amp;_nc_ohc=0ek-wsczBPAAX-M0TeI&amp;_nc_ad=z-m&amp;_nc_cid=0&amp;_nc_zor=9&amp;_nc_ht=scontent.xx&amp;oh=e46d3f696338a7ff7b560619202fbc7b&amp;oe=5EE2CA67" TargetMode="External"/><Relationship Id="rId13" Type="http://schemas.openxmlformats.org/officeDocument/2006/relationships/hyperlink" Target="https://scontent.xx.fbcdn.net/v/t1.15752-9/96867517_2625625291043241_153644182907387904_n.jpg?_nc_cat=104&amp;_nc_sid=b96e70&amp;_nc_ohc=XIX4rqQ9FKMAX9noDrE&amp;_nc_ad=z-m&amp;_nc_cid=0&amp;_nc_zor=9&amp;_nc_ht=scontent.xx&amp;oh=7071ff104ca198c194d1bfea242a58f9&amp;oe=5EE22374" TargetMode="External"/><Relationship Id="rId12" Type="http://schemas.openxmlformats.org/officeDocument/2006/relationships/hyperlink" Target="https://scontent.xx.fbcdn.net/v/t1.15752-9/96867517_2625625291043241_153644182907387904_n.jpg?_nc_cat=104&amp;_nc_sid=b96e70&amp;_nc_ohc=XIX4rqQ9FKMAX9noDrE&amp;_nc_ad=z-m&amp;_nc_cid=0&amp;_nc_zor=9&amp;_nc_ht=scontent.xx&amp;oh=7071ff104ca198c194d1bfea242a58f9&amp;oe=5EE22374" TargetMode="External"/><Relationship Id="rId1" Type="http://schemas.openxmlformats.org/officeDocument/2006/relationships/comments" Target="../comments3.xml"/><Relationship Id="rId2" Type="http://schemas.openxmlformats.org/officeDocument/2006/relationships/hyperlink" Target="https://scontent.xx.fbcdn.net/v/t1.15752-9/96465758_2290560261247124_8209490610873171968_n.png?_nc_cat=108&amp;_nc_sid=b96e70&amp;_nc_ohc=rpMdnzPr-q8AX8-7H3e&amp;_nc_ad=z-m&amp;_nc_cid=0&amp;_nc_zor=9&amp;_nc_ht=scontent.xx&amp;oh=0439a15a385c88009a145ecbe2d80b67&amp;oe=5EE3FF36" TargetMode="External"/><Relationship Id="rId3" Type="http://schemas.openxmlformats.org/officeDocument/2006/relationships/hyperlink" Target="https://scontent.xx.fbcdn.net/v/t1.15752-9/97415738_469057670557387_4850620808655011840_n.jpg?_nc_cat=101&amp;_nc_sid=b96e70&amp;_nc_ohc=dD_AEao5Yt4AX8OeVCI&amp;_nc_ad=z-m&amp;_nc_cid=0&amp;_nc_zor=9&amp;_nc_ht=scontent.xx&amp;oh=276dff5e857bcb371ef614dcb46de212&amp;oe=5EE39DD3" TargetMode="External"/><Relationship Id="rId4" Type="http://schemas.openxmlformats.org/officeDocument/2006/relationships/hyperlink" Target="https://scontent.xx.fbcdn.net/v/t1.15752-9/97907295_2528862514093784_6498139064758173696_n.jpg?_nc_cat=106&amp;_nc_sid=b96e70&amp;_nc_ohc=yOSC3MI11tMAX97jVRn&amp;_nc_ad=z-m&amp;_nc_cid=0&amp;_nc_zor=9&amp;_nc_ht=scontent.xx&amp;oh=9b24fc1d4bc6ddcb58dbd759896e7929&amp;oe=5EE357D8" TargetMode="External"/><Relationship Id="rId9" Type="http://schemas.openxmlformats.org/officeDocument/2006/relationships/hyperlink" Target="https://scontent.xx.fbcdn.net/v/t1.15752-9/96656208_3201428596543050_2978387162090700800_n.jpg?_nc_cat=104&amp;_nc_sid=b96e70&amp;_nc_ohc=Vhj5LbcP3kUAX9QmKST&amp;_nc_ad=z-m&amp;_nc_cid=0&amp;_nc_zor=9&amp;_nc_ht=scontent.xx&amp;oh=ac536de99607354291dca3c0c05ea789&amp;oe=5EE0A168" TargetMode="External"/><Relationship Id="rId15" Type="http://schemas.openxmlformats.org/officeDocument/2006/relationships/hyperlink" Target="https://scontent.xx.fbcdn.net/v/t1.15752-9/97106137_976169842801150_5473544096259768320_n.png?_nc_cat=110&amp;_nc_sid=b96e70&amp;_nc_ohc=Bh2IePFwq7AAX_3S4fm&amp;_nc_ad=z-m&amp;_nc_cid=0&amp;_nc_zor=9&amp;_nc_ht=scontent.xx&amp;oh=3f061da8a5163f4e7134eca833400519&amp;oe=5EE371F8" TargetMode="External"/><Relationship Id="rId14" Type="http://schemas.openxmlformats.org/officeDocument/2006/relationships/hyperlink" Target="https://scontent.xx.fbcdn.net/v/t1.15752-9/96519792_655859185257558_5816302943409799168_n.jpg?_nc_cat=105&amp;_nc_sid=b96e70&amp;_nc_ohc=OYAOUfemk88AX_iKPBj&amp;_nc_ad=z-m&amp;_nc_cid=0&amp;_nc_zor=9&amp;_nc_ht=scontent.xx&amp;oh=32406d5d8cef7cb771e9fa812ee1a406&amp;oe=5EE14E0C" TargetMode="External"/><Relationship Id="rId17" Type="http://schemas.openxmlformats.org/officeDocument/2006/relationships/vmlDrawing" Target="../drawings/vmlDrawing3.vml"/><Relationship Id="rId16" Type="http://schemas.openxmlformats.org/officeDocument/2006/relationships/drawing" Target="../drawings/drawing5.xml"/><Relationship Id="rId5" Type="http://schemas.openxmlformats.org/officeDocument/2006/relationships/hyperlink" Target="https://scontent.xx.fbcdn.net/v/t1.15752-9/96767604_242289060386579_4004584488397963264_n.jpg?_nc_cat=107&amp;_nc_sid=b96e70&amp;_nc_ohc=682kWJCnUGoAX_PyiPC&amp;_nc_ad=z-m&amp;_nc_cid=0&amp;_nc_zor=9&amp;_nc_ht=scontent.xx&amp;oh=1aef15d7845bc32ff950084f6637ebe5&amp;oe=5EE282F7" TargetMode="External"/><Relationship Id="rId6" Type="http://schemas.openxmlformats.org/officeDocument/2006/relationships/hyperlink" Target="https://scontent.xx.fbcdn.net/v/t1.15752-9/97806578_356247258666869_206118340983259136_n.jpg?_nc_cat=111&amp;_nc_sid=b96e70&amp;_nc_ohc=Gk22oP_utNcAX_E7MOe&amp;_nc_ad=z-m&amp;_nc_cid=0&amp;_nc_zor=9&amp;_nc_ht=scontent.xx&amp;oh=7e76e4da3c6d21a4ae8b3c8d6b85a300&amp;oe=5EE2094B" TargetMode="External"/><Relationship Id="rId7" Type="http://schemas.openxmlformats.org/officeDocument/2006/relationships/hyperlink" Target="https://scontent.xx.fbcdn.net/v/t1.15752-9/97799793_853769635104501_7291880808111931392_n.jpg?_nc_cat=102&amp;_nc_sid=b96e70&amp;_nc_ohc=tPYod4k_gdkAX-6ziWy&amp;_nc_ad=z-m&amp;_nc_cid=0&amp;_nc_zor=9&amp;_nc_ht=scontent.xx&amp;oh=590950eb5415160b515fa68b104468de&amp;oe=5EE2F141" TargetMode="External"/><Relationship Id="rId8" Type="http://schemas.openxmlformats.org/officeDocument/2006/relationships/hyperlink" Target="https://scontent.xx.fbcdn.net/v/t1.15752-9/97006891_691368674741882_4851328756704346112_n.jpg?_nc_cat=107&amp;_nc_sid=b96e70&amp;_nc_ohc=LKSScF7XriMAX-gf6ep&amp;_nc_ad=z-m&amp;_nc_cid=0&amp;_nc_zor=9&amp;_nc_ht=scontent.xx&amp;oh=6ccd202d0aacd817ba3a84c475216199&amp;oe=5EE43B27"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scontent.xx.fbcdn.net/v/t1.15752-9/98807582_1571684516328454_4274601789443014656_n.jpg?_nc_cat=101&amp;_nc_sid=b96e70&amp;_nc_ohc=ZPGiZBm8278AX_d5e-1&amp;_nc_ad=z-m&amp;_nc_cid=0&amp;_nc_zor=9&amp;_nc_ht=scontent.xx&amp;oh=acbf35b23ded8696095af080f21884fd&amp;oe=5EE3C21C" TargetMode="External"/><Relationship Id="rId3" Type="http://schemas.openxmlformats.org/officeDocument/2006/relationships/hyperlink" Target="https://scontent.xx.fbcdn.net/v/t1.15752-9/97360968_744071089752558_5209609362259050496_n.jpg?_nc_cat=100&amp;_nc_sid=b96e70&amp;_nc_ohc=0Jvz3gapRzAAX_wKq0-&amp;_nc_ad=z-m&amp;_nc_cid=0&amp;_nc_zor=9&amp;_nc_ht=scontent.xx&amp;oh=9d30c6cbc1179f51a1018431a22ad439&amp;oe=5EE24D98" TargetMode="External"/><Relationship Id="rId4" Type="http://schemas.openxmlformats.org/officeDocument/2006/relationships/hyperlink" Target="https://scontent.xx.fbcdn.net/v/t1.15752-9/97996120_176351427001896_4776895062204219392_n.jpg?_nc_cat=102&amp;_nc_sid=b96e70&amp;_nc_ohc=iusmDnSDZeYAX_D3-Xm&amp;_nc_ad=z-m&amp;_nc_cid=0&amp;_nc_zor=9&amp;_nc_ht=scontent.xx&amp;oh=8b2b38e9bd458ca2968ac6a6b0c50f55&amp;oe=5EE3B694" TargetMode="External"/><Relationship Id="rId5" Type="http://schemas.openxmlformats.org/officeDocument/2006/relationships/drawing" Target="../drawings/drawing6.xml"/><Relationship Id="rId6"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4.86"/>
    <col customWidth="1" min="2" max="2" width="7.86"/>
    <col customWidth="1" min="3" max="4" width="18.29"/>
    <col customWidth="1" min="5" max="5" width="26.86"/>
    <col customWidth="1" min="6" max="6" width="15.43"/>
    <col customWidth="1" min="7" max="7" width="14.43"/>
    <col customWidth="1" min="8" max="8" width="19.14"/>
    <col customWidth="1" min="9" max="9" width="21.29"/>
    <col hidden="1" min="10" max="10" width="14.43"/>
    <col customWidth="1" min="11" max="11" width="32.71"/>
  </cols>
  <sheetData>
    <row r="1">
      <c r="A1" s="1" t="s">
        <v>0</v>
      </c>
      <c r="B1" s="2" t="s">
        <v>1</v>
      </c>
      <c r="C1" s="1" t="s">
        <v>2</v>
      </c>
      <c r="D1" s="3" t="s">
        <v>3</v>
      </c>
      <c r="E1" s="1" t="s">
        <v>4</v>
      </c>
      <c r="F1" s="1" t="s">
        <v>5</v>
      </c>
      <c r="G1" s="1" t="s">
        <v>6</v>
      </c>
      <c r="H1" s="1" t="s">
        <v>7</v>
      </c>
      <c r="I1" s="1" t="s">
        <v>8</v>
      </c>
      <c r="J1" s="1" t="s">
        <v>9</v>
      </c>
      <c r="K1" s="4" t="s">
        <v>10</v>
      </c>
      <c r="L1" s="1" t="s">
        <v>11</v>
      </c>
      <c r="M1" s="1" t="s">
        <v>12</v>
      </c>
      <c r="N1" s="1" t="s">
        <v>13</v>
      </c>
      <c r="O1" s="5" t="s">
        <v>14</v>
      </c>
      <c r="P1" s="6"/>
      <c r="Q1" s="1" t="s">
        <v>15</v>
      </c>
      <c r="R1" s="7" t="s">
        <v>16</v>
      </c>
      <c r="S1" s="7" t="s">
        <v>17</v>
      </c>
      <c r="T1" s="1" t="s">
        <v>18</v>
      </c>
      <c r="U1" s="7" t="s">
        <v>19</v>
      </c>
      <c r="V1" s="7" t="s">
        <v>20</v>
      </c>
      <c r="W1" s="8"/>
      <c r="X1" s="8"/>
      <c r="Y1" s="8"/>
      <c r="Z1" s="8"/>
      <c r="AA1" s="8"/>
    </row>
    <row r="2">
      <c r="A2" s="9"/>
      <c r="B2" s="9"/>
      <c r="C2" s="9"/>
      <c r="D2" s="9"/>
      <c r="E2" s="9"/>
      <c r="F2" s="9"/>
      <c r="G2" s="9"/>
      <c r="H2" s="9"/>
      <c r="I2" s="9"/>
      <c r="J2" s="9"/>
      <c r="K2" s="9"/>
      <c r="L2" s="9"/>
      <c r="M2" s="9"/>
      <c r="N2" s="9"/>
      <c r="O2" s="10" t="s">
        <v>21</v>
      </c>
      <c r="P2" s="10" t="s">
        <v>22</v>
      </c>
      <c r="Q2" s="9"/>
      <c r="R2" s="9"/>
      <c r="S2" s="9"/>
      <c r="T2" s="9"/>
      <c r="U2" s="9"/>
      <c r="V2" s="9"/>
      <c r="W2" s="8"/>
      <c r="X2" s="8"/>
      <c r="Y2" s="8"/>
      <c r="Z2" s="8"/>
      <c r="AA2" s="8"/>
    </row>
    <row r="3" ht="141.0" customHeight="1">
      <c r="A3" s="11">
        <v>1.0</v>
      </c>
      <c r="B3" s="12" t="s">
        <v>23</v>
      </c>
      <c r="C3" s="13">
        <v>43959.39806712963</v>
      </c>
      <c r="D3" s="14" t="s">
        <v>24</v>
      </c>
      <c r="E3" s="15" t="s">
        <v>25</v>
      </c>
      <c r="F3" s="16" t="str">
        <f>image("https://scontent.xx.fbcdn.net/v/t1.15752-9/93714048_218901259388966_2316936076515606528_n.jpg?_nc_cat=104&amp;_nc_sid=b96e70&amp;_nc_ohc=drRLDuoSO5cAX88PErP&amp;_nc_ad=z-m&amp;_nc_cid=0&amp;_nc_zor=9&amp;_nc_ht=scontent.xx&amp;oh=743c566fa9c122e9cd88065eccc01c8f&amp;oe=5EDC3A7C")</f>
        <v/>
      </c>
      <c r="G3" s="17" t="s">
        <v>26</v>
      </c>
      <c r="H3" s="17" t="s">
        <v>27</v>
      </c>
      <c r="I3" s="17" t="s">
        <v>28</v>
      </c>
      <c r="J3" s="18" t="s">
        <v>29</v>
      </c>
      <c r="K3" s="19" t="s">
        <v>30</v>
      </c>
      <c r="L3" s="18" t="s">
        <v>31</v>
      </c>
      <c r="M3" s="17"/>
      <c r="N3" s="17"/>
      <c r="O3" s="16" t="s">
        <v>32</v>
      </c>
      <c r="P3" s="17" t="s">
        <v>33</v>
      </c>
      <c r="Q3" s="16" t="s">
        <v>32</v>
      </c>
      <c r="R3" s="16"/>
      <c r="S3" s="16"/>
      <c r="T3" s="16"/>
      <c r="U3" s="17"/>
      <c r="V3" s="17"/>
      <c r="W3" s="20"/>
      <c r="X3" s="20"/>
      <c r="Y3" s="20"/>
      <c r="Z3" s="20"/>
      <c r="AA3" s="20"/>
    </row>
    <row r="4" ht="28.5" customHeight="1">
      <c r="A4" s="21">
        <f t="shared" ref="A4:A91" si="1">if(left(D4,16)=left(D3,16),A3,A3+1)</f>
        <v>1</v>
      </c>
      <c r="B4" s="12" t="s">
        <v>23</v>
      </c>
      <c r="C4" s="13">
        <v>43959.39806712963</v>
      </c>
      <c r="D4" s="14" t="s">
        <v>24</v>
      </c>
      <c r="E4" s="19" t="s">
        <v>34</v>
      </c>
      <c r="F4" s="16" t="str">
        <f t="shared" ref="F4:F7" si="2">image("")</f>
        <v/>
      </c>
      <c r="G4" s="17" t="s">
        <v>26</v>
      </c>
      <c r="H4" s="17" t="s">
        <v>35</v>
      </c>
      <c r="I4" s="17" t="s">
        <v>28</v>
      </c>
      <c r="J4" s="18" t="s">
        <v>29</v>
      </c>
      <c r="K4" s="19" t="s">
        <v>36</v>
      </c>
      <c r="L4" s="17"/>
      <c r="M4" s="17"/>
      <c r="N4" s="17"/>
      <c r="O4" s="16" t="s">
        <v>32</v>
      </c>
      <c r="P4" s="17"/>
      <c r="Q4" s="16" t="s">
        <v>32</v>
      </c>
      <c r="R4" s="16"/>
      <c r="S4" s="16"/>
      <c r="T4" s="16"/>
      <c r="U4" s="17"/>
      <c r="V4" s="17"/>
      <c r="W4" s="20"/>
      <c r="X4" s="20"/>
      <c r="Y4" s="20"/>
      <c r="Z4" s="20"/>
      <c r="AA4" s="20"/>
    </row>
    <row r="5" ht="28.5" customHeight="1">
      <c r="A5" s="22">
        <f t="shared" si="1"/>
        <v>2</v>
      </c>
      <c r="B5" s="23" t="s">
        <v>23</v>
      </c>
      <c r="C5" s="24">
        <v>43959.37498842592</v>
      </c>
      <c r="D5" s="25" t="s">
        <v>37</v>
      </c>
      <c r="E5" s="26" t="s">
        <v>38</v>
      </c>
      <c r="F5" s="27" t="str">
        <f t="shared" si="2"/>
        <v/>
      </c>
      <c r="G5" s="28" t="s">
        <v>39</v>
      </c>
      <c r="H5" s="28"/>
      <c r="I5" s="28"/>
      <c r="J5" s="28"/>
      <c r="K5" s="28"/>
      <c r="L5" s="28"/>
      <c r="M5" s="28"/>
      <c r="N5" s="28"/>
      <c r="O5" s="27" t="s">
        <v>32</v>
      </c>
      <c r="P5" s="28"/>
      <c r="Q5" s="27" t="s">
        <v>40</v>
      </c>
      <c r="R5" s="27"/>
      <c r="S5" s="27"/>
      <c r="T5" s="27"/>
      <c r="U5" s="28"/>
      <c r="V5" s="28"/>
      <c r="W5" s="20"/>
      <c r="X5" s="20"/>
      <c r="Y5" s="20"/>
      <c r="Z5" s="20"/>
      <c r="AA5" s="20"/>
    </row>
    <row r="6" ht="28.5" customHeight="1">
      <c r="A6" s="22">
        <f t="shared" si="1"/>
        <v>2</v>
      </c>
      <c r="B6" s="23" t="s">
        <v>23</v>
      </c>
      <c r="C6" s="24">
        <v>43959.375972222224</v>
      </c>
      <c r="D6" s="25" t="s">
        <v>37</v>
      </c>
      <c r="E6" s="26" t="s">
        <v>41</v>
      </c>
      <c r="F6" s="27" t="str">
        <f t="shared" si="2"/>
        <v/>
      </c>
      <c r="G6" s="28"/>
      <c r="H6" s="28"/>
      <c r="I6" s="28" t="s">
        <v>42</v>
      </c>
      <c r="J6" s="29" t="s">
        <v>43</v>
      </c>
      <c r="K6" s="26" t="s">
        <v>44</v>
      </c>
      <c r="L6" s="28"/>
      <c r="M6" s="28"/>
      <c r="N6" s="28"/>
      <c r="O6" s="27" t="s">
        <v>32</v>
      </c>
      <c r="P6" s="28"/>
      <c r="Q6" s="27" t="s">
        <v>40</v>
      </c>
      <c r="R6" s="27"/>
      <c r="S6" s="27"/>
      <c r="T6" s="27"/>
      <c r="U6" s="28"/>
      <c r="V6" s="28"/>
      <c r="W6" s="20"/>
      <c r="X6" s="20"/>
      <c r="Y6" s="20"/>
      <c r="Z6" s="20"/>
      <c r="AA6" s="20"/>
    </row>
    <row r="7" ht="28.5" customHeight="1">
      <c r="A7" s="22">
        <f t="shared" si="1"/>
        <v>2</v>
      </c>
      <c r="B7" s="23" t="s">
        <v>23</v>
      </c>
      <c r="C7" s="24">
        <v>43959.379583333335</v>
      </c>
      <c r="D7" s="25" t="s">
        <v>37</v>
      </c>
      <c r="E7" s="26" t="s">
        <v>45</v>
      </c>
      <c r="F7" s="27" t="str">
        <f t="shared" si="2"/>
        <v/>
      </c>
      <c r="G7" s="28" t="s">
        <v>26</v>
      </c>
      <c r="H7" s="28" t="s">
        <v>46</v>
      </c>
      <c r="I7" s="28" t="s">
        <v>28</v>
      </c>
      <c r="J7" s="29" t="s">
        <v>43</v>
      </c>
      <c r="K7" s="26" t="s">
        <v>47</v>
      </c>
      <c r="L7" s="29" t="s">
        <v>48</v>
      </c>
      <c r="M7" s="28"/>
      <c r="N7" s="28"/>
      <c r="O7" s="27" t="s">
        <v>40</v>
      </c>
      <c r="P7" s="28" t="s">
        <v>49</v>
      </c>
      <c r="Q7" s="27" t="s">
        <v>40</v>
      </c>
      <c r="R7" s="27"/>
      <c r="S7" s="27"/>
      <c r="T7" s="27"/>
      <c r="U7" s="28"/>
      <c r="V7" s="28"/>
      <c r="W7" s="20"/>
      <c r="X7" s="20"/>
      <c r="Y7" s="20"/>
      <c r="Z7" s="20"/>
      <c r="AA7" s="20"/>
    </row>
    <row r="8" ht="28.5" customHeight="1">
      <c r="A8" s="22">
        <f t="shared" si="1"/>
        <v>2</v>
      </c>
      <c r="B8" s="23" t="s">
        <v>23</v>
      </c>
      <c r="C8" s="24">
        <v>43959.379745370374</v>
      </c>
      <c r="D8" s="25" t="s">
        <v>37</v>
      </c>
      <c r="E8" s="30" t="s">
        <v>50</v>
      </c>
      <c r="F8" s="27" t="str">
        <f>image("https://scontent.xx.fbcdn.net/v/t39.1997-6/cp0/39178562_1505197616293642_5411344281094848512_n.png?_nc_cat=1&amp;_nc_sid=ac3552&amp;_nc_ohc=8TXN3hM5K9gAX-8AWpv&amp;_nc_ad=z-m&amp;_nc_cid=0&amp;_nc_zor=9&amp;_nc_ht=scontent.xx&amp;oh=eaf3180a27be310ac17395a507b86e1f&amp;oe=5EDBFB49")</f>
        <v/>
      </c>
      <c r="G8" s="28" t="s">
        <v>51</v>
      </c>
      <c r="H8" s="28" t="s">
        <v>52</v>
      </c>
      <c r="I8" s="28" t="s">
        <v>53</v>
      </c>
      <c r="J8" s="29" t="s">
        <v>54</v>
      </c>
      <c r="K8" s="26" t="s">
        <v>30</v>
      </c>
      <c r="L8" s="29" t="s">
        <v>55</v>
      </c>
      <c r="M8" s="28" t="s">
        <v>56</v>
      </c>
      <c r="N8" s="28"/>
      <c r="O8" s="27" t="s">
        <v>40</v>
      </c>
      <c r="P8" s="28" t="s">
        <v>57</v>
      </c>
      <c r="Q8" s="27" t="s">
        <v>40</v>
      </c>
      <c r="R8" s="27"/>
      <c r="S8" s="27"/>
      <c r="T8" s="27"/>
      <c r="U8" s="28"/>
      <c r="V8" s="28"/>
      <c r="W8" s="20"/>
      <c r="X8" s="20"/>
      <c r="Y8" s="20"/>
      <c r="Z8" s="20"/>
      <c r="AA8" s="20"/>
    </row>
    <row r="9" ht="28.5" customHeight="1">
      <c r="A9" s="22">
        <f t="shared" si="1"/>
        <v>2</v>
      </c>
      <c r="B9" s="23" t="s">
        <v>23</v>
      </c>
      <c r="C9" s="24">
        <v>43959.379745370374</v>
      </c>
      <c r="D9" s="25" t="s">
        <v>37</v>
      </c>
      <c r="E9" s="26" t="s">
        <v>58</v>
      </c>
      <c r="F9" s="27" t="str">
        <f>image("")</f>
        <v/>
      </c>
      <c r="G9" s="28" t="s">
        <v>26</v>
      </c>
      <c r="H9" s="28" t="s">
        <v>46</v>
      </c>
      <c r="I9" s="28" t="s">
        <v>28</v>
      </c>
      <c r="J9" s="29" t="s">
        <v>29</v>
      </c>
      <c r="K9" s="26" t="s">
        <v>47</v>
      </c>
      <c r="L9" s="29" t="s">
        <v>48</v>
      </c>
      <c r="M9" s="28"/>
      <c r="N9" s="28"/>
      <c r="O9" s="27" t="s">
        <v>40</v>
      </c>
      <c r="P9" s="28" t="s">
        <v>49</v>
      </c>
      <c r="Q9" s="27" t="s">
        <v>40</v>
      </c>
      <c r="R9" s="27"/>
      <c r="S9" s="27"/>
      <c r="T9" s="27"/>
      <c r="U9" s="28"/>
      <c r="V9" s="28"/>
      <c r="W9" s="20"/>
      <c r="X9" s="20"/>
      <c r="Y9" s="20"/>
      <c r="Z9" s="20"/>
      <c r="AA9" s="20"/>
    </row>
    <row r="10" ht="95.25" customHeight="1">
      <c r="A10" s="21">
        <f t="shared" si="1"/>
        <v>3</v>
      </c>
      <c r="B10" s="12" t="s">
        <v>23</v>
      </c>
      <c r="C10" s="13">
        <v>43959.37354166667</v>
      </c>
      <c r="D10" s="14" t="s">
        <v>59</v>
      </c>
      <c r="E10" s="15" t="s">
        <v>60</v>
      </c>
      <c r="F10" s="16" t="str">
        <f>image("https://scontent.xx.fbcdn.net/v/t1.15752-9/96827019_585129588769005_4507039741555769344_n.jpg?_nc_cat=108&amp;_nc_sid=b96e70&amp;_nc_ohc=tmNVN0rb0V4AX-SOEoy&amp;_nc_ad=z-m&amp;_nc_cid=0&amp;_nc_zor=9&amp;_nc_ht=scontent.xx&amp;oh=a2c51705a941e891c982cbd2c60f9618&amp;oe=5EDABEC8")</f>
        <v/>
      </c>
      <c r="G10" s="17" t="s">
        <v>26</v>
      </c>
      <c r="H10" s="17" t="s">
        <v>61</v>
      </c>
      <c r="I10" s="17" t="s">
        <v>28</v>
      </c>
      <c r="J10" s="18" t="s">
        <v>29</v>
      </c>
      <c r="K10" s="19" t="s">
        <v>30</v>
      </c>
      <c r="L10" s="18" t="s">
        <v>62</v>
      </c>
      <c r="M10" s="17" t="s">
        <v>56</v>
      </c>
      <c r="N10" s="17"/>
      <c r="O10" s="16" t="s">
        <v>63</v>
      </c>
      <c r="P10" s="31" t="s">
        <v>64</v>
      </c>
      <c r="Q10" s="16" t="s">
        <v>63</v>
      </c>
      <c r="R10" s="16" t="s">
        <v>65</v>
      </c>
      <c r="S10" s="32" t="s">
        <v>66</v>
      </c>
      <c r="T10" s="32" t="s">
        <v>67</v>
      </c>
      <c r="U10" s="31" t="s">
        <v>68</v>
      </c>
      <c r="V10" s="17"/>
      <c r="W10" s="20"/>
      <c r="X10" s="20"/>
      <c r="Y10" s="20"/>
      <c r="Z10" s="20"/>
      <c r="AA10" s="20"/>
    </row>
    <row r="11" ht="28.5" customHeight="1">
      <c r="A11" s="21">
        <f t="shared" si="1"/>
        <v>3</v>
      </c>
      <c r="B11" s="12" t="s">
        <v>23</v>
      </c>
      <c r="C11" s="13">
        <v>43959.373611111114</v>
      </c>
      <c r="D11" s="14" t="s">
        <v>59</v>
      </c>
      <c r="E11" s="19" t="s">
        <v>69</v>
      </c>
      <c r="F11" s="16" t="str">
        <f t="shared" ref="F11:F17" si="3">image("")</f>
        <v/>
      </c>
      <c r="G11" s="17" t="s">
        <v>70</v>
      </c>
      <c r="H11" s="18" t="s">
        <v>71</v>
      </c>
      <c r="I11" s="17" t="s">
        <v>72</v>
      </c>
      <c r="J11" s="18" t="s">
        <v>73</v>
      </c>
      <c r="K11" s="19" t="s">
        <v>74</v>
      </c>
      <c r="L11" s="17"/>
      <c r="M11" s="17"/>
      <c r="N11" s="17"/>
      <c r="O11" s="16" t="s">
        <v>32</v>
      </c>
      <c r="P11" s="17"/>
      <c r="Q11" s="16" t="s">
        <v>63</v>
      </c>
      <c r="R11" s="16"/>
      <c r="S11" s="16"/>
      <c r="T11" s="16"/>
      <c r="U11" s="17"/>
      <c r="V11" s="17"/>
      <c r="W11" s="20"/>
      <c r="X11" s="20"/>
      <c r="Y11" s="20"/>
      <c r="Z11" s="20"/>
      <c r="AA11" s="20"/>
    </row>
    <row r="12" ht="28.5" customHeight="1">
      <c r="A12" s="21">
        <f t="shared" si="1"/>
        <v>3</v>
      </c>
      <c r="B12" s="12" t="s">
        <v>23</v>
      </c>
      <c r="C12" s="13">
        <v>43959.373611111114</v>
      </c>
      <c r="D12" s="14" t="s">
        <v>59</v>
      </c>
      <c r="E12" s="19" t="s">
        <v>75</v>
      </c>
      <c r="F12" s="16" t="str">
        <f t="shared" si="3"/>
        <v/>
      </c>
      <c r="G12" s="17" t="s">
        <v>76</v>
      </c>
      <c r="H12" s="17"/>
      <c r="I12" s="17" t="s">
        <v>77</v>
      </c>
      <c r="J12" s="18" t="s">
        <v>73</v>
      </c>
      <c r="K12" s="17"/>
      <c r="L12" s="17"/>
      <c r="M12" s="17"/>
      <c r="N12" s="17"/>
      <c r="O12" s="16" t="s">
        <v>32</v>
      </c>
      <c r="P12" s="17"/>
      <c r="Q12" s="16" t="s">
        <v>63</v>
      </c>
      <c r="R12" s="16"/>
      <c r="S12" s="16"/>
      <c r="T12" s="16"/>
      <c r="U12" s="17"/>
      <c r="V12" s="17"/>
      <c r="W12" s="20"/>
      <c r="X12" s="20"/>
      <c r="Y12" s="20"/>
      <c r="Z12" s="20"/>
      <c r="AA12" s="20"/>
    </row>
    <row r="13" ht="28.5" customHeight="1">
      <c r="A13" s="22">
        <f t="shared" si="1"/>
        <v>4</v>
      </c>
      <c r="B13" s="23" t="s">
        <v>23</v>
      </c>
      <c r="C13" s="24">
        <v>43959.36236111111</v>
      </c>
      <c r="D13" s="25" t="s">
        <v>78</v>
      </c>
      <c r="E13" s="26" t="s">
        <v>38</v>
      </c>
      <c r="F13" s="27" t="str">
        <f t="shared" si="3"/>
        <v/>
      </c>
      <c r="G13" s="28" t="s">
        <v>39</v>
      </c>
      <c r="H13" s="28"/>
      <c r="I13" s="28"/>
      <c r="J13" s="28"/>
      <c r="K13" s="28"/>
      <c r="L13" s="28"/>
      <c r="M13" s="28"/>
      <c r="N13" s="28"/>
      <c r="O13" s="27" t="s">
        <v>32</v>
      </c>
      <c r="P13" s="28"/>
      <c r="Q13" s="27" t="s">
        <v>32</v>
      </c>
      <c r="R13" s="27"/>
      <c r="S13" s="27"/>
      <c r="T13" s="27"/>
      <c r="U13" s="28"/>
      <c r="V13" s="28"/>
      <c r="W13" s="20"/>
      <c r="X13" s="20"/>
      <c r="Y13" s="20"/>
      <c r="Z13" s="20"/>
      <c r="AA13" s="20"/>
    </row>
    <row r="14" ht="28.5" customHeight="1">
      <c r="A14" s="22">
        <f t="shared" si="1"/>
        <v>4</v>
      </c>
      <c r="B14" s="23" t="s">
        <v>23</v>
      </c>
      <c r="C14" s="24">
        <v>43959.36247685185</v>
      </c>
      <c r="D14" s="25" t="s">
        <v>78</v>
      </c>
      <c r="E14" s="26" t="s">
        <v>41</v>
      </c>
      <c r="F14" s="27" t="str">
        <f t="shared" si="3"/>
        <v/>
      </c>
      <c r="G14" s="28"/>
      <c r="H14" s="28"/>
      <c r="I14" s="28" t="s">
        <v>42</v>
      </c>
      <c r="J14" s="29" t="s">
        <v>43</v>
      </c>
      <c r="K14" s="26" t="s">
        <v>79</v>
      </c>
      <c r="L14" s="28"/>
      <c r="M14" s="28"/>
      <c r="N14" s="28"/>
      <c r="O14" s="27" t="s">
        <v>32</v>
      </c>
      <c r="P14" s="28"/>
      <c r="Q14" s="27" t="s">
        <v>32</v>
      </c>
      <c r="R14" s="27"/>
      <c r="S14" s="27"/>
      <c r="T14" s="27"/>
      <c r="U14" s="28"/>
      <c r="V14" s="28"/>
      <c r="W14" s="20"/>
      <c r="X14" s="20"/>
      <c r="Y14" s="20"/>
      <c r="Z14" s="20"/>
      <c r="AA14" s="20"/>
    </row>
    <row r="15" ht="28.5" customHeight="1">
      <c r="A15" s="22">
        <f t="shared" si="1"/>
        <v>4</v>
      </c>
      <c r="B15" s="23" t="s">
        <v>23</v>
      </c>
      <c r="C15" s="24">
        <v>43959.36273148148</v>
      </c>
      <c r="D15" s="25" t="s">
        <v>78</v>
      </c>
      <c r="E15" s="26" t="s">
        <v>80</v>
      </c>
      <c r="F15" s="27" t="str">
        <f t="shared" si="3"/>
        <v/>
      </c>
      <c r="G15" s="28" t="s">
        <v>81</v>
      </c>
      <c r="H15" s="28"/>
      <c r="I15" s="28" t="s">
        <v>82</v>
      </c>
      <c r="J15" s="29" t="s">
        <v>29</v>
      </c>
      <c r="K15" s="26" t="s">
        <v>83</v>
      </c>
      <c r="L15" s="28"/>
      <c r="M15" s="28"/>
      <c r="N15" s="28"/>
      <c r="O15" s="27" t="s">
        <v>32</v>
      </c>
      <c r="P15" s="28"/>
      <c r="Q15" s="27" t="s">
        <v>32</v>
      </c>
      <c r="R15" s="27"/>
      <c r="S15" s="27"/>
      <c r="T15" s="27"/>
      <c r="U15" s="28"/>
      <c r="V15" s="28"/>
      <c r="W15" s="20"/>
      <c r="X15" s="20"/>
      <c r="Y15" s="20"/>
      <c r="Z15" s="20"/>
      <c r="AA15" s="20"/>
    </row>
    <row r="16" ht="28.5" customHeight="1">
      <c r="A16" s="22">
        <f t="shared" si="1"/>
        <v>4</v>
      </c>
      <c r="B16" s="23" t="s">
        <v>23</v>
      </c>
      <c r="C16" s="24">
        <v>43959.36336805556</v>
      </c>
      <c r="D16" s="25" t="s">
        <v>78</v>
      </c>
      <c r="E16" s="26" t="s">
        <v>84</v>
      </c>
      <c r="F16" s="27" t="str">
        <f t="shared" si="3"/>
        <v/>
      </c>
      <c r="G16" s="28" t="s">
        <v>26</v>
      </c>
      <c r="H16" s="28" t="s">
        <v>85</v>
      </c>
      <c r="I16" s="28" t="s">
        <v>86</v>
      </c>
      <c r="J16" s="29" t="s">
        <v>87</v>
      </c>
      <c r="K16" s="26" t="s">
        <v>88</v>
      </c>
      <c r="L16" s="28"/>
      <c r="M16" s="28"/>
      <c r="N16" s="28"/>
      <c r="O16" s="27" t="s">
        <v>40</v>
      </c>
      <c r="P16" s="28"/>
      <c r="Q16" s="27" t="s">
        <v>32</v>
      </c>
      <c r="R16" s="27"/>
      <c r="S16" s="27"/>
      <c r="T16" s="27"/>
      <c r="U16" s="28"/>
      <c r="V16" s="28"/>
      <c r="W16" s="20"/>
      <c r="X16" s="20"/>
      <c r="Y16" s="20"/>
      <c r="Z16" s="20"/>
      <c r="AA16" s="20"/>
    </row>
    <row r="17" ht="28.5" customHeight="1">
      <c r="A17" s="22">
        <f t="shared" si="1"/>
        <v>4</v>
      </c>
      <c r="B17" s="23" t="s">
        <v>23</v>
      </c>
      <c r="C17" s="24">
        <v>43959.36337962963</v>
      </c>
      <c r="D17" s="25" t="s">
        <v>78</v>
      </c>
      <c r="E17" s="26" t="s">
        <v>89</v>
      </c>
      <c r="F17" s="27" t="str">
        <f t="shared" si="3"/>
        <v/>
      </c>
      <c r="G17" s="28" t="s">
        <v>90</v>
      </c>
      <c r="H17" s="28" t="s">
        <v>91</v>
      </c>
      <c r="I17" s="28" t="s">
        <v>28</v>
      </c>
      <c r="J17" s="29" t="s">
        <v>73</v>
      </c>
      <c r="K17" s="26" t="s">
        <v>92</v>
      </c>
      <c r="L17" s="29" t="s">
        <v>93</v>
      </c>
      <c r="M17" s="28"/>
      <c r="N17" s="28"/>
      <c r="O17" s="27" t="s">
        <v>32</v>
      </c>
      <c r="P17" s="28"/>
      <c r="Q17" s="27" t="s">
        <v>32</v>
      </c>
      <c r="R17" s="27"/>
      <c r="S17" s="27"/>
      <c r="T17" s="27"/>
      <c r="U17" s="28"/>
      <c r="V17" s="28"/>
      <c r="W17" s="20"/>
      <c r="X17" s="20"/>
      <c r="Y17" s="20"/>
      <c r="Z17" s="20"/>
      <c r="AA17" s="20"/>
    </row>
    <row r="18" ht="108.0" customHeight="1">
      <c r="A18" s="21">
        <f t="shared" si="1"/>
        <v>5</v>
      </c>
      <c r="B18" s="12" t="s">
        <v>23</v>
      </c>
      <c r="C18" s="13">
        <v>43959.36069444445</v>
      </c>
      <c r="D18" s="14" t="s">
        <v>94</v>
      </c>
      <c r="E18" s="15" t="s">
        <v>95</v>
      </c>
      <c r="F18" s="16" t="str">
        <f>image("https://scontent.xx.fbcdn.net/v/t1.15752-9/96143238_1542293112596549_1826598300489351168_n.jpg?_nc_cat=110&amp;_nc_sid=b96e70&amp;_nc_ohc=_Ozhk5f64XUAX_vP_jm&amp;_nc_ad=z-m&amp;_nc_cid=0&amp;_nc_zor=9&amp;_nc_ht=scontent.xx&amp;oh=8ad9a9a8de94369f5fd74f5805019afb&amp;oe=5ED956A2")</f>
        <v/>
      </c>
      <c r="G18" s="17" t="s">
        <v>26</v>
      </c>
      <c r="H18" s="17" t="s">
        <v>96</v>
      </c>
      <c r="I18" s="17" t="s">
        <v>28</v>
      </c>
      <c r="J18" s="18" t="s">
        <v>29</v>
      </c>
      <c r="K18" s="19" t="s">
        <v>30</v>
      </c>
      <c r="L18" s="18" t="s">
        <v>97</v>
      </c>
      <c r="M18" s="17" t="s">
        <v>56</v>
      </c>
      <c r="N18" s="17"/>
      <c r="O18" s="16" t="s">
        <v>40</v>
      </c>
      <c r="P18" s="17" t="s">
        <v>98</v>
      </c>
      <c r="Q18" s="16" t="s">
        <v>40</v>
      </c>
      <c r="R18" s="16"/>
      <c r="S18" s="16"/>
      <c r="T18" s="16"/>
      <c r="U18" s="17"/>
      <c r="V18" s="17"/>
      <c r="W18" s="20"/>
      <c r="X18" s="20"/>
      <c r="Y18" s="20"/>
      <c r="Z18" s="20"/>
      <c r="AA18" s="20"/>
    </row>
    <row r="19" ht="28.5" customHeight="1">
      <c r="A19" s="21">
        <f t="shared" si="1"/>
        <v>5</v>
      </c>
      <c r="B19" s="12" t="s">
        <v>23</v>
      </c>
      <c r="C19" s="13">
        <v>43959.360914351855</v>
      </c>
      <c r="D19" s="14" t="s">
        <v>94</v>
      </c>
      <c r="E19" s="19" t="s">
        <v>69</v>
      </c>
      <c r="F19" s="16" t="str">
        <f>image("")</f>
        <v/>
      </c>
      <c r="G19" s="17" t="s">
        <v>70</v>
      </c>
      <c r="H19" s="17" t="s">
        <v>71</v>
      </c>
      <c r="I19" s="17" t="s">
        <v>72</v>
      </c>
      <c r="J19" s="18" t="s">
        <v>73</v>
      </c>
      <c r="K19" s="19" t="s">
        <v>74</v>
      </c>
      <c r="L19" s="17"/>
      <c r="M19" s="17"/>
      <c r="N19" s="17"/>
      <c r="O19" s="16" t="s">
        <v>32</v>
      </c>
      <c r="P19" s="17"/>
      <c r="Q19" s="16" t="s">
        <v>40</v>
      </c>
      <c r="R19" s="16"/>
      <c r="S19" s="16"/>
      <c r="T19" s="16"/>
      <c r="U19" s="17"/>
      <c r="V19" s="17"/>
      <c r="W19" s="20"/>
      <c r="X19" s="20"/>
      <c r="Y19" s="20"/>
      <c r="Z19" s="20"/>
      <c r="AA19" s="20"/>
    </row>
    <row r="20" ht="124.5" customHeight="1">
      <c r="A20" s="21">
        <f t="shared" si="1"/>
        <v>5</v>
      </c>
      <c r="B20" s="12" t="s">
        <v>23</v>
      </c>
      <c r="C20" s="13">
        <v>43959.361226851855</v>
      </c>
      <c r="D20" s="14" t="s">
        <v>94</v>
      </c>
      <c r="E20" s="15" t="s">
        <v>99</v>
      </c>
      <c r="F20" s="16" t="str">
        <f>image("https://scontent.xx.fbcdn.net/v/t1.15752-9/95815788_3237045086314292_4401095611466645504_n.jpg?_nc_cat=100&amp;_nc_sid=b96e70&amp;_nc_ohc=danupA-7w_UAX-VMVU7&amp;_nc_ad=z-m&amp;_nc_cid=0&amp;_nc_zor=9&amp;_nc_ht=scontent.xx&amp;oh=27d97b21d89e76e23e2f3ac3045fc988&amp;oe=5ED99808")</f>
        <v/>
      </c>
      <c r="G20" s="17" t="s">
        <v>51</v>
      </c>
      <c r="H20" s="17" t="s">
        <v>100</v>
      </c>
      <c r="I20" s="17" t="s">
        <v>101</v>
      </c>
      <c r="J20" s="18" t="s">
        <v>73</v>
      </c>
      <c r="K20" s="19" t="s">
        <v>102</v>
      </c>
      <c r="L20" s="17"/>
      <c r="M20" s="17"/>
      <c r="N20" s="17"/>
      <c r="O20" s="16" t="s">
        <v>32</v>
      </c>
      <c r="P20" s="17"/>
      <c r="Q20" s="16" t="s">
        <v>40</v>
      </c>
      <c r="R20" s="16"/>
      <c r="S20" s="16"/>
      <c r="T20" s="16"/>
      <c r="U20" s="17"/>
      <c r="V20" s="17"/>
      <c r="W20" s="20"/>
      <c r="X20" s="20"/>
      <c r="Y20" s="20"/>
      <c r="Z20" s="20"/>
      <c r="AA20" s="20"/>
    </row>
    <row r="21" ht="28.5" customHeight="1">
      <c r="A21" s="21">
        <f t="shared" si="1"/>
        <v>5</v>
      </c>
      <c r="B21" s="12" t="s">
        <v>23</v>
      </c>
      <c r="C21" s="13">
        <v>43959.361979166664</v>
      </c>
      <c r="D21" s="14" t="s">
        <v>94</v>
      </c>
      <c r="E21" s="19" t="s">
        <v>103</v>
      </c>
      <c r="F21" s="16" t="str">
        <f t="shared" ref="F21:F48" si="4">image("")</f>
        <v/>
      </c>
      <c r="G21" s="17" t="s">
        <v>26</v>
      </c>
      <c r="H21" s="17" t="s">
        <v>104</v>
      </c>
      <c r="I21" s="17" t="s">
        <v>28</v>
      </c>
      <c r="J21" s="18" t="s">
        <v>29</v>
      </c>
      <c r="K21" s="19" t="s">
        <v>30</v>
      </c>
      <c r="L21" s="18" t="s">
        <v>105</v>
      </c>
      <c r="M21" s="17" t="s">
        <v>56</v>
      </c>
      <c r="N21" s="17"/>
      <c r="O21" s="16" t="s">
        <v>40</v>
      </c>
      <c r="P21" s="17" t="s">
        <v>106</v>
      </c>
      <c r="Q21" s="16" t="s">
        <v>40</v>
      </c>
      <c r="R21" s="16"/>
      <c r="S21" s="16"/>
      <c r="T21" s="16"/>
      <c r="U21" s="17"/>
      <c r="V21" s="17"/>
      <c r="W21" s="20"/>
      <c r="X21" s="20"/>
      <c r="Y21" s="20"/>
      <c r="Z21" s="20"/>
      <c r="AA21" s="20"/>
    </row>
    <row r="22" ht="28.5" customHeight="1">
      <c r="A22" s="21">
        <f t="shared" si="1"/>
        <v>5</v>
      </c>
      <c r="B22" s="12" t="s">
        <v>23</v>
      </c>
      <c r="C22" s="13">
        <v>43959.362291666665</v>
      </c>
      <c r="D22" s="14" t="s">
        <v>94</v>
      </c>
      <c r="E22" s="19" t="s">
        <v>107</v>
      </c>
      <c r="F22" s="16" t="str">
        <f t="shared" si="4"/>
        <v/>
      </c>
      <c r="G22" s="17" t="s">
        <v>70</v>
      </c>
      <c r="H22" s="17"/>
      <c r="I22" s="17" t="s">
        <v>72</v>
      </c>
      <c r="J22" s="18" t="s">
        <v>73</v>
      </c>
      <c r="K22" s="19" t="s">
        <v>74</v>
      </c>
      <c r="L22" s="17"/>
      <c r="M22" s="17"/>
      <c r="N22" s="17"/>
      <c r="O22" s="16" t="s">
        <v>32</v>
      </c>
      <c r="P22" s="17"/>
      <c r="Q22" s="16" t="s">
        <v>40</v>
      </c>
      <c r="R22" s="16"/>
      <c r="S22" s="16"/>
      <c r="T22" s="16"/>
      <c r="U22" s="17"/>
      <c r="V22" s="17"/>
      <c r="W22" s="20"/>
      <c r="X22" s="20"/>
      <c r="Y22" s="20"/>
      <c r="Z22" s="20"/>
      <c r="AA22" s="20"/>
    </row>
    <row r="23" ht="28.5" customHeight="1">
      <c r="A23" s="21">
        <f t="shared" si="1"/>
        <v>5</v>
      </c>
      <c r="B23" s="12" t="s">
        <v>23</v>
      </c>
      <c r="C23" s="13">
        <v>43959.36230324074</v>
      </c>
      <c r="D23" s="14" t="s">
        <v>94</v>
      </c>
      <c r="E23" s="15" t="s">
        <v>108</v>
      </c>
      <c r="F23" s="16" t="str">
        <f t="shared" si="4"/>
        <v/>
      </c>
      <c r="G23" s="17" t="s">
        <v>109</v>
      </c>
      <c r="H23" s="17" t="s">
        <v>100</v>
      </c>
      <c r="I23" s="17" t="s">
        <v>77</v>
      </c>
      <c r="J23" s="18" t="s">
        <v>29</v>
      </c>
      <c r="K23" s="17"/>
      <c r="L23" s="17"/>
      <c r="M23" s="17"/>
      <c r="N23" s="17"/>
      <c r="O23" s="16" t="s">
        <v>63</v>
      </c>
      <c r="P23" s="17"/>
      <c r="Q23" s="16" t="s">
        <v>40</v>
      </c>
      <c r="R23" s="16" t="s">
        <v>110</v>
      </c>
      <c r="S23" s="32" t="s">
        <v>111</v>
      </c>
      <c r="T23" s="16"/>
      <c r="U23" s="31" t="s">
        <v>112</v>
      </c>
      <c r="V23" s="17"/>
      <c r="W23" s="20"/>
      <c r="X23" s="20"/>
      <c r="Y23" s="20"/>
      <c r="Z23" s="20"/>
      <c r="AA23" s="20"/>
    </row>
    <row r="24" ht="28.5" customHeight="1">
      <c r="A24" s="22">
        <f t="shared" si="1"/>
        <v>6</v>
      </c>
      <c r="B24" s="23" t="s">
        <v>23</v>
      </c>
      <c r="C24" s="24">
        <v>43959.35659722222</v>
      </c>
      <c r="D24" s="25" t="s">
        <v>113</v>
      </c>
      <c r="E24" s="26" t="s">
        <v>114</v>
      </c>
      <c r="F24" s="27" t="str">
        <f t="shared" si="4"/>
        <v/>
      </c>
      <c r="G24" s="28" t="s">
        <v>26</v>
      </c>
      <c r="H24" s="28" t="s">
        <v>115</v>
      </c>
      <c r="I24" s="28" t="s">
        <v>116</v>
      </c>
      <c r="J24" s="29" t="s">
        <v>117</v>
      </c>
      <c r="K24" s="26" t="s">
        <v>118</v>
      </c>
      <c r="L24" s="28"/>
      <c r="M24" s="28"/>
      <c r="N24" s="28"/>
      <c r="O24" s="27"/>
      <c r="P24" s="28"/>
      <c r="Q24" s="27" t="s">
        <v>119</v>
      </c>
      <c r="R24" s="27"/>
      <c r="S24" s="27"/>
      <c r="T24" s="27"/>
      <c r="U24" s="28"/>
      <c r="V24" s="28"/>
      <c r="W24" s="20"/>
      <c r="X24" s="20"/>
      <c r="Y24" s="20"/>
      <c r="Z24" s="20"/>
      <c r="AA24" s="20"/>
    </row>
    <row r="25" ht="28.5" customHeight="1">
      <c r="A25" s="21">
        <f t="shared" si="1"/>
        <v>7</v>
      </c>
      <c r="B25" s="12" t="s">
        <v>23</v>
      </c>
      <c r="C25" s="13">
        <v>43959.352164351854</v>
      </c>
      <c r="D25" s="14" t="s">
        <v>120</v>
      </c>
      <c r="E25" s="19" t="s">
        <v>121</v>
      </c>
      <c r="F25" s="16" t="str">
        <f t="shared" si="4"/>
        <v/>
      </c>
      <c r="G25" s="17" t="s">
        <v>26</v>
      </c>
      <c r="H25" s="17"/>
      <c r="I25" s="17" t="s">
        <v>116</v>
      </c>
      <c r="J25" s="18" t="s">
        <v>122</v>
      </c>
      <c r="K25" s="19" t="s">
        <v>118</v>
      </c>
      <c r="L25" s="17"/>
      <c r="M25" s="17"/>
      <c r="N25" s="17"/>
      <c r="O25" s="16"/>
      <c r="P25" s="17"/>
      <c r="Q25" s="16" t="s">
        <v>119</v>
      </c>
      <c r="R25" s="16"/>
      <c r="S25" s="16"/>
      <c r="T25" s="16"/>
      <c r="U25" s="17"/>
      <c r="V25" s="17"/>
      <c r="W25" s="20"/>
      <c r="X25" s="20"/>
      <c r="Y25" s="20"/>
      <c r="Z25" s="20"/>
      <c r="AA25" s="20"/>
    </row>
    <row r="26" ht="28.5" customHeight="1">
      <c r="A26" s="22">
        <f t="shared" si="1"/>
        <v>8</v>
      </c>
      <c r="B26" s="23" t="s">
        <v>23</v>
      </c>
      <c r="C26" s="24">
        <v>43959.33796296296</v>
      </c>
      <c r="D26" s="25" t="s">
        <v>123</v>
      </c>
      <c r="E26" s="26" t="s">
        <v>38</v>
      </c>
      <c r="F26" s="27" t="str">
        <f t="shared" si="4"/>
        <v/>
      </c>
      <c r="G26" s="28" t="s">
        <v>39</v>
      </c>
      <c r="H26" s="28"/>
      <c r="I26" s="28"/>
      <c r="J26" s="28"/>
      <c r="K26" s="28"/>
      <c r="L26" s="28"/>
      <c r="M26" s="28"/>
      <c r="N26" s="28"/>
      <c r="O26" s="27" t="s">
        <v>32</v>
      </c>
      <c r="P26" s="28"/>
      <c r="Q26" s="27" t="s">
        <v>32</v>
      </c>
      <c r="R26" s="27"/>
      <c r="S26" s="27"/>
      <c r="T26" s="27"/>
      <c r="U26" s="28"/>
      <c r="V26" s="28"/>
      <c r="W26" s="20"/>
      <c r="X26" s="20"/>
      <c r="Y26" s="20"/>
      <c r="Z26" s="20"/>
      <c r="AA26" s="20"/>
    </row>
    <row r="27" ht="28.5" customHeight="1">
      <c r="A27" s="22">
        <f t="shared" si="1"/>
        <v>8</v>
      </c>
      <c r="B27" s="23" t="s">
        <v>23</v>
      </c>
      <c r="C27" s="24">
        <v>43959.33810185185</v>
      </c>
      <c r="D27" s="25" t="s">
        <v>123</v>
      </c>
      <c r="E27" s="26" t="s">
        <v>41</v>
      </c>
      <c r="F27" s="27" t="str">
        <f t="shared" si="4"/>
        <v/>
      </c>
      <c r="G27" s="28"/>
      <c r="H27" s="28"/>
      <c r="I27" s="28" t="s">
        <v>42</v>
      </c>
      <c r="J27" s="29" t="s">
        <v>43</v>
      </c>
      <c r="K27" s="26" t="s">
        <v>124</v>
      </c>
      <c r="L27" s="28"/>
      <c r="M27" s="28"/>
      <c r="N27" s="28"/>
      <c r="O27" s="27" t="s">
        <v>32</v>
      </c>
      <c r="P27" s="28"/>
      <c r="Q27" s="27" t="s">
        <v>32</v>
      </c>
      <c r="R27" s="27"/>
      <c r="S27" s="27"/>
      <c r="T27" s="27"/>
      <c r="U27" s="28"/>
      <c r="V27" s="28"/>
      <c r="W27" s="20"/>
      <c r="X27" s="20"/>
      <c r="Y27" s="20"/>
      <c r="Z27" s="20"/>
      <c r="AA27" s="20"/>
    </row>
    <row r="28" ht="28.5" customHeight="1">
      <c r="A28" s="22">
        <f t="shared" si="1"/>
        <v>8</v>
      </c>
      <c r="B28" s="23" t="s">
        <v>23</v>
      </c>
      <c r="C28" s="24">
        <v>43959.338541666664</v>
      </c>
      <c r="D28" s="25" t="s">
        <v>123</v>
      </c>
      <c r="E28" s="26" t="s">
        <v>125</v>
      </c>
      <c r="F28" s="27" t="str">
        <f t="shared" si="4"/>
        <v/>
      </c>
      <c r="G28" s="28" t="s">
        <v>81</v>
      </c>
      <c r="H28" s="28"/>
      <c r="I28" s="28" t="s">
        <v>82</v>
      </c>
      <c r="J28" s="29" t="s">
        <v>29</v>
      </c>
      <c r="K28" s="26" t="s">
        <v>83</v>
      </c>
      <c r="L28" s="28"/>
      <c r="M28" s="28"/>
      <c r="N28" s="28"/>
      <c r="O28" s="27" t="s">
        <v>32</v>
      </c>
      <c r="P28" s="28"/>
      <c r="Q28" s="27" t="s">
        <v>32</v>
      </c>
      <c r="R28" s="27"/>
      <c r="S28" s="27"/>
      <c r="T28" s="27"/>
      <c r="U28" s="28"/>
      <c r="V28" s="28"/>
      <c r="W28" s="20"/>
      <c r="X28" s="20"/>
      <c r="Y28" s="20"/>
      <c r="Z28" s="20"/>
      <c r="AA28" s="20"/>
    </row>
    <row r="29" ht="40.5" customHeight="1">
      <c r="A29" s="22">
        <f t="shared" si="1"/>
        <v>8</v>
      </c>
      <c r="B29" s="23" t="s">
        <v>23</v>
      </c>
      <c r="C29" s="24">
        <v>43959.338541666664</v>
      </c>
      <c r="D29" s="33" t="s">
        <v>123</v>
      </c>
      <c r="E29" s="26" t="s">
        <v>126</v>
      </c>
      <c r="F29" s="27" t="str">
        <f t="shared" si="4"/>
        <v/>
      </c>
      <c r="G29" s="28" t="s">
        <v>26</v>
      </c>
      <c r="H29" s="28" t="s">
        <v>127</v>
      </c>
      <c r="I29" s="28" t="s">
        <v>28</v>
      </c>
      <c r="J29" s="29" t="s">
        <v>29</v>
      </c>
      <c r="K29" s="26" t="s">
        <v>128</v>
      </c>
      <c r="L29" s="29" t="s">
        <v>129</v>
      </c>
      <c r="M29" s="28"/>
      <c r="N29" s="28"/>
      <c r="O29" s="27" t="s">
        <v>32</v>
      </c>
      <c r="P29" s="28"/>
      <c r="Q29" s="27" t="s">
        <v>32</v>
      </c>
      <c r="R29" s="27"/>
      <c r="S29" s="27"/>
      <c r="T29" s="27"/>
      <c r="U29" s="28"/>
      <c r="V29" s="28"/>
      <c r="W29" s="20"/>
      <c r="X29" s="20"/>
      <c r="Y29" s="20"/>
      <c r="Z29" s="20"/>
      <c r="AA29" s="20"/>
    </row>
    <row r="30" ht="28.5" customHeight="1">
      <c r="A30" s="21">
        <f t="shared" si="1"/>
        <v>9</v>
      </c>
      <c r="B30" s="12" t="s">
        <v>23</v>
      </c>
      <c r="C30" s="13">
        <v>43959.33828703704</v>
      </c>
      <c r="D30" s="14" t="s">
        <v>130</v>
      </c>
      <c r="E30" s="19" t="s">
        <v>131</v>
      </c>
      <c r="F30" s="16" t="str">
        <f t="shared" si="4"/>
        <v/>
      </c>
      <c r="G30" s="17" t="s">
        <v>109</v>
      </c>
      <c r="H30" s="17" t="s">
        <v>132</v>
      </c>
      <c r="I30" s="17" t="s">
        <v>77</v>
      </c>
      <c r="J30" s="18" t="s">
        <v>29</v>
      </c>
      <c r="K30" s="17"/>
      <c r="L30" s="17"/>
      <c r="M30" s="17"/>
      <c r="N30" s="17"/>
      <c r="O30" s="16" t="s">
        <v>32</v>
      </c>
      <c r="P30" s="17"/>
      <c r="Q30" s="16" t="s">
        <v>32</v>
      </c>
      <c r="R30" s="16"/>
      <c r="S30" s="16"/>
      <c r="T30" s="16"/>
      <c r="U30" s="17"/>
      <c r="V30" s="17"/>
      <c r="W30" s="20"/>
      <c r="X30" s="20"/>
      <c r="Y30" s="20"/>
      <c r="Z30" s="20"/>
      <c r="AA30" s="20"/>
    </row>
    <row r="31" ht="28.5" customHeight="1">
      <c r="A31" s="22">
        <f t="shared" si="1"/>
        <v>10</v>
      </c>
      <c r="B31" s="23" t="s">
        <v>23</v>
      </c>
      <c r="C31" s="24">
        <v>43959.33259259259</v>
      </c>
      <c r="D31" s="25" t="s">
        <v>133</v>
      </c>
      <c r="E31" s="26" t="s">
        <v>134</v>
      </c>
      <c r="F31" s="27" t="str">
        <f t="shared" si="4"/>
        <v/>
      </c>
      <c r="G31" s="28" t="s">
        <v>26</v>
      </c>
      <c r="H31" s="29" t="s">
        <v>135</v>
      </c>
      <c r="I31" s="29" t="s">
        <v>86</v>
      </c>
      <c r="J31" s="29" t="s">
        <v>136</v>
      </c>
      <c r="K31" s="28"/>
      <c r="L31" s="28"/>
      <c r="M31" s="28"/>
      <c r="N31" s="28"/>
      <c r="O31" s="27" t="s">
        <v>40</v>
      </c>
      <c r="P31" s="28" t="s">
        <v>137</v>
      </c>
      <c r="Q31" s="34" t="s">
        <v>32</v>
      </c>
      <c r="R31" s="27"/>
      <c r="S31" s="27"/>
      <c r="T31" s="27"/>
      <c r="U31" s="28" t="s">
        <v>138</v>
      </c>
      <c r="V31" s="28" t="s">
        <v>139</v>
      </c>
      <c r="W31" s="20"/>
      <c r="X31" s="20"/>
      <c r="Y31" s="20"/>
      <c r="Z31" s="20"/>
      <c r="AA31" s="20"/>
    </row>
    <row r="32" ht="28.5" customHeight="1">
      <c r="A32" s="22">
        <f t="shared" si="1"/>
        <v>10</v>
      </c>
      <c r="B32" s="23" t="s">
        <v>23</v>
      </c>
      <c r="C32" s="24">
        <v>43959.33274305556</v>
      </c>
      <c r="D32" s="25" t="s">
        <v>133</v>
      </c>
      <c r="E32" s="26" t="s">
        <v>140</v>
      </c>
      <c r="F32" s="27" t="str">
        <f t="shared" si="4"/>
        <v/>
      </c>
      <c r="G32" s="28" t="s">
        <v>90</v>
      </c>
      <c r="H32" s="28" t="s">
        <v>141</v>
      </c>
      <c r="I32" s="28" t="s">
        <v>86</v>
      </c>
      <c r="J32" s="29" t="s">
        <v>54</v>
      </c>
      <c r="K32" s="28"/>
      <c r="L32" s="28"/>
      <c r="M32" s="28"/>
      <c r="N32" s="28"/>
      <c r="O32" s="27" t="s">
        <v>32</v>
      </c>
      <c r="P32" s="28"/>
      <c r="Q32" s="34" t="s">
        <v>32</v>
      </c>
      <c r="R32" s="27"/>
      <c r="S32" s="27"/>
      <c r="T32" s="27"/>
      <c r="U32" s="28"/>
      <c r="V32" s="28"/>
      <c r="W32" s="20"/>
      <c r="X32" s="20"/>
      <c r="Y32" s="20"/>
      <c r="Z32" s="20"/>
      <c r="AA32" s="20"/>
    </row>
    <row r="33" ht="28.5" customHeight="1">
      <c r="A33" s="22">
        <f t="shared" si="1"/>
        <v>10</v>
      </c>
      <c r="B33" s="23" t="s">
        <v>23</v>
      </c>
      <c r="C33" s="24">
        <v>43959.332824074074</v>
      </c>
      <c r="D33" s="25" t="s">
        <v>133</v>
      </c>
      <c r="E33" s="26" t="s">
        <v>142</v>
      </c>
      <c r="F33" s="27" t="str">
        <f t="shared" si="4"/>
        <v/>
      </c>
      <c r="G33" s="28" t="s">
        <v>90</v>
      </c>
      <c r="H33" s="29" t="s">
        <v>143</v>
      </c>
      <c r="I33" s="28" t="s">
        <v>86</v>
      </c>
      <c r="J33" s="29" t="s">
        <v>54</v>
      </c>
      <c r="K33" s="28"/>
      <c r="L33" s="28"/>
      <c r="M33" s="28"/>
      <c r="N33" s="28"/>
      <c r="O33" s="27" t="s">
        <v>32</v>
      </c>
      <c r="P33" s="28"/>
      <c r="Q33" s="34" t="s">
        <v>32</v>
      </c>
      <c r="R33" s="27"/>
      <c r="S33" s="27"/>
      <c r="T33" s="27"/>
      <c r="U33" s="28"/>
      <c r="V33" s="28"/>
      <c r="W33" s="20"/>
      <c r="X33" s="20"/>
      <c r="Y33" s="20"/>
      <c r="Z33" s="20"/>
      <c r="AA33" s="20"/>
    </row>
    <row r="34" ht="28.5" customHeight="1">
      <c r="A34" s="22">
        <f t="shared" si="1"/>
        <v>10</v>
      </c>
      <c r="B34" s="23" t="s">
        <v>23</v>
      </c>
      <c r="C34" s="24">
        <v>43959.33293981481</v>
      </c>
      <c r="D34" s="25" t="s">
        <v>133</v>
      </c>
      <c r="E34" s="26" t="s">
        <v>144</v>
      </c>
      <c r="F34" s="27" t="str">
        <f t="shared" si="4"/>
        <v/>
      </c>
      <c r="G34" s="28" t="s">
        <v>90</v>
      </c>
      <c r="H34" s="28" t="s">
        <v>145</v>
      </c>
      <c r="I34" s="28" t="s">
        <v>86</v>
      </c>
      <c r="J34" s="29" t="s">
        <v>54</v>
      </c>
      <c r="K34" s="28"/>
      <c r="L34" s="28"/>
      <c r="M34" s="28"/>
      <c r="N34" s="28"/>
      <c r="O34" s="27" t="s">
        <v>32</v>
      </c>
      <c r="P34" s="28"/>
      <c r="Q34" s="34" t="s">
        <v>32</v>
      </c>
      <c r="R34" s="27"/>
      <c r="S34" s="27"/>
      <c r="T34" s="27"/>
      <c r="U34" s="28"/>
      <c r="V34" s="28"/>
      <c r="W34" s="20"/>
      <c r="X34" s="20"/>
      <c r="Y34" s="20"/>
      <c r="Z34" s="20"/>
      <c r="AA34" s="20"/>
    </row>
    <row r="35" ht="28.5" customHeight="1">
      <c r="A35" s="22">
        <f t="shared" si="1"/>
        <v>10</v>
      </c>
      <c r="B35" s="23" t="s">
        <v>23</v>
      </c>
      <c r="C35" s="24">
        <v>43959.333032407405</v>
      </c>
      <c r="D35" s="25" t="s">
        <v>133</v>
      </c>
      <c r="E35" s="26" t="s">
        <v>146</v>
      </c>
      <c r="F35" s="27" t="str">
        <f t="shared" si="4"/>
        <v/>
      </c>
      <c r="G35" s="28" t="s">
        <v>90</v>
      </c>
      <c r="H35" s="28" t="s">
        <v>147</v>
      </c>
      <c r="I35" s="28" t="s">
        <v>86</v>
      </c>
      <c r="J35" s="29" t="s">
        <v>54</v>
      </c>
      <c r="K35" s="28"/>
      <c r="L35" s="28"/>
      <c r="M35" s="28"/>
      <c r="N35" s="28"/>
      <c r="O35" s="27" t="s">
        <v>32</v>
      </c>
      <c r="P35" s="28"/>
      <c r="Q35" s="34" t="s">
        <v>32</v>
      </c>
      <c r="R35" s="27"/>
      <c r="S35" s="27"/>
      <c r="T35" s="27"/>
      <c r="U35" s="28"/>
      <c r="V35" s="28"/>
      <c r="W35" s="20"/>
      <c r="X35" s="20"/>
      <c r="Y35" s="20"/>
      <c r="Z35" s="20"/>
      <c r="AA35" s="20"/>
    </row>
    <row r="36" ht="28.5" customHeight="1">
      <c r="A36" s="22">
        <f t="shared" si="1"/>
        <v>10</v>
      </c>
      <c r="B36" s="23" t="s">
        <v>23</v>
      </c>
      <c r="C36" s="24">
        <v>43959.33363425926</v>
      </c>
      <c r="D36" s="25" t="s">
        <v>133</v>
      </c>
      <c r="E36" s="26" t="s">
        <v>148</v>
      </c>
      <c r="F36" s="27" t="str">
        <f t="shared" si="4"/>
        <v/>
      </c>
      <c r="G36" s="28" t="s">
        <v>90</v>
      </c>
      <c r="H36" s="28" t="s">
        <v>149</v>
      </c>
      <c r="I36" s="28" t="s">
        <v>28</v>
      </c>
      <c r="J36" s="29" t="s">
        <v>73</v>
      </c>
      <c r="K36" s="26" t="s">
        <v>150</v>
      </c>
      <c r="L36" s="29" t="s">
        <v>151</v>
      </c>
      <c r="M36" s="28"/>
      <c r="N36" s="28"/>
      <c r="O36" s="27" t="s">
        <v>32</v>
      </c>
      <c r="P36" s="28"/>
      <c r="Q36" s="34" t="s">
        <v>32</v>
      </c>
      <c r="R36" s="27"/>
      <c r="S36" s="27"/>
      <c r="T36" s="27"/>
      <c r="U36" s="28"/>
      <c r="V36" s="28"/>
      <c r="W36" s="20"/>
      <c r="X36" s="20"/>
      <c r="Y36" s="20"/>
      <c r="Z36" s="20"/>
      <c r="AA36" s="20"/>
    </row>
    <row r="37" ht="28.5" customHeight="1">
      <c r="A37" s="22">
        <f t="shared" si="1"/>
        <v>10</v>
      </c>
      <c r="B37" s="23" t="s">
        <v>23</v>
      </c>
      <c r="C37" s="24">
        <v>43959.336018518516</v>
      </c>
      <c r="D37" s="25" t="s">
        <v>133</v>
      </c>
      <c r="E37" s="26" t="s">
        <v>152</v>
      </c>
      <c r="F37" s="27" t="str">
        <f t="shared" si="4"/>
        <v/>
      </c>
      <c r="G37" s="28" t="s">
        <v>26</v>
      </c>
      <c r="H37" s="28" t="s">
        <v>153</v>
      </c>
      <c r="I37" s="28" t="s">
        <v>86</v>
      </c>
      <c r="J37" s="29" t="s">
        <v>87</v>
      </c>
      <c r="K37" s="28"/>
      <c r="L37" s="28"/>
      <c r="M37" s="28"/>
      <c r="N37" s="28"/>
      <c r="O37" s="27" t="s">
        <v>32</v>
      </c>
      <c r="P37" s="28"/>
      <c r="Q37" s="34" t="s">
        <v>32</v>
      </c>
      <c r="R37" s="27"/>
      <c r="S37" s="27"/>
      <c r="T37" s="27"/>
      <c r="U37" s="28"/>
      <c r="V37" s="28"/>
      <c r="W37" s="20"/>
      <c r="X37" s="20"/>
      <c r="Y37" s="20"/>
      <c r="Z37" s="20"/>
      <c r="AA37" s="20"/>
    </row>
    <row r="38" ht="28.5" customHeight="1">
      <c r="A38" s="22">
        <f t="shared" si="1"/>
        <v>10</v>
      </c>
      <c r="B38" s="23" t="s">
        <v>23</v>
      </c>
      <c r="C38" s="24">
        <v>43959.336018518516</v>
      </c>
      <c r="D38" s="25" t="s">
        <v>133</v>
      </c>
      <c r="E38" s="26" t="s">
        <v>154</v>
      </c>
      <c r="F38" s="27" t="str">
        <f t="shared" si="4"/>
        <v/>
      </c>
      <c r="G38" s="28" t="s">
        <v>76</v>
      </c>
      <c r="H38" s="28"/>
      <c r="I38" s="28" t="s">
        <v>77</v>
      </c>
      <c r="J38" s="29" t="s">
        <v>73</v>
      </c>
      <c r="K38" s="28"/>
      <c r="L38" s="28"/>
      <c r="M38" s="28"/>
      <c r="N38" s="28"/>
      <c r="O38" s="27" t="s">
        <v>32</v>
      </c>
      <c r="P38" s="28"/>
      <c r="Q38" s="34" t="s">
        <v>32</v>
      </c>
      <c r="R38" s="27"/>
      <c r="S38" s="27"/>
      <c r="T38" s="27"/>
      <c r="U38" s="28"/>
      <c r="V38" s="28"/>
      <c r="W38" s="20"/>
      <c r="X38" s="20"/>
      <c r="Y38" s="20"/>
      <c r="Z38" s="20"/>
      <c r="AA38" s="20"/>
    </row>
    <row r="39" ht="28.5" customHeight="1">
      <c r="A39" s="21">
        <f t="shared" si="1"/>
        <v>11</v>
      </c>
      <c r="B39" s="12" t="s">
        <v>23</v>
      </c>
      <c r="C39" s="13">
        <v>43959.32648148148</v>
      </c>
      <c r="D39" s="14" t="s">
        <v>155</v>
      </c>
      <c r="E39" s="19" t="s">
        <v>38</v>
      </c>
      <c r="F39" s="16" t="str">
        <f t="shared" si="4"/>
        <v/>
      </c>
      <c r="G39" s="17" t="s">
        <v>39</v>
      </c>
      <c r="H39" s="17"/>
      <c r="I39" s="17"/>
      <c r="J39" s="17"/>
      <c r="K39" s="17"/>
      <c r="L39" s="17"/>
      <c r="M39" s="17"/>
      <c r="N39" s="17"/>
      <c r="O39" s="16" t="s">
        <v>32</v>
      </c>
      <c r="P39" s="17"/>
      <c r="Q39" s="16" t="s">
        <v>32</v>
      </c>
      <c r="R39" s="16"/>
      <c r="S39" s="16"/>
      <c r="T39" s="16"/>
      <c r="U39" s="17"/>
      <c r="V39" s="17"/>
      <c r="W39" s="20"/>
      <c r="X39" s="20"/>
      <c r="Y39" s="20"/>
      <c r="Z39" s="20"/>
      <c r="AA39" s="20"/>
    </row>
    <row r="40" ht="28.5" customHeight="1">
      <c r="A40" s="21">
        <f t="shared" si="1"/>
        <v>11</v>
      </c>
      <c r="B40" s="12" t="s">
        <v>23</v>
      </c>
      <c r="C40" s="13">
        <v>43959.32667824074</v>
      </c>
      <c r="D40" s="14" t="s">
        <v>155</v>
      </c>
      <c r="E40" s="19" t="s">
        <v>41</v>
      </c>
      <c r="F40" s="16" t="str">
        <f t="shared" si="4"/>
        <v/>
      </c>
      <c r="G40" s="17"/>
      <c r="H40" s="17"/>
      <c r="I40" s="17" t="s">
        <v>42</v>
      </c>
      <c r="J40" s="18" t="s">
        <v>43</v>
      </c>
      <c r="K40" s="19" t="s">
        <v>156</v>
      </c>
      <c r="L40" s="17"/>
      <c r="M40" s="17"/>
      <c r="N40" s="17"/>
      <c r="O40" s="16" t="s">
        <v>32</v>
      </c>
      <c r="P40" s="17"/>
      <c r="Q40" s="16" t="s">
        <v>32</v>
      </c>
      <c r="R40" s="16"/>
      <c r="S40" s="16"/>
      <c r="T40" s="16"/>
      <c r="U40" s="17"/>
      <c r="V40" s="17"/>
      <c r="W40" s="20"/>
      <c r="X40" s="20"/>
      <c r="Y40" s="20"/>
      <c r="Z40" s="20"/>
      <c r="AA40" s="20"/>
    </row>
    <row r="41" ht="28.5" customHeight="1">
      <c r="A41" s="21">
        <f t="shared" si="1"/>
        <v>11</v>
      </c>
      <c r="B41" s="12" t="s">
        <v>23</v>
      </c>
      <c r="C41" s="13">
        <v>43959.32696759259</v>
      </c>
      <c r="D41" s="14" t="s">
        <v>155</v>
      </c>
      <c r="E41" s="19" t="s">
        <v>157</v>
      </c>
      <c r="F41" s="16" t="str">
        <f t="shared" si="4"/>
        <v/>
      </c>
      <c r="G41" s="17" t="s">
        <v>26</v>
      </c>
      <c r="H41" s="17"/>
      <c r="I41" s="17" t="s">
        <v>116</v>
      </c>
      <c r="J41" s="18" t="s">
        <v>158</v>
      </c>
      <c r="K41" s="19" t="s">
        <v>118</v>
      </c>
      <c r="L41" s="17"/>
      <c r="M41" s="17"/>
      <c r="N41" s="17"/>
      <c r="O41" s="16" t="s">
        <v>32</v>
      </c>
      <c r="P41" s="17"/>
      <c r="Q41" s="16" t="s">
        <v>32</v>
      </c>
      <c r="R41" s="16"/>
      <c r="S41" s="16"/>
      <c r="T41" s="16"/>
      <c r="U41" s="17"/>
      <c r="V41" s="17"/>
      <c r="W41" s="20"/>
      <c r="X41" s="20"/>
      <c r="Y41" s="20"/>
      <c r="Z41" s="20"/>
      <c r="AA41" s="20"/>
    </row>
    <row r="42" ht="28.5" customHeight="1">
      <c r="A42" s="21">
        <f t="shared" si="1"/>
        <v>11</v>
      </c>
      <c r="B42" s="12" t="s">
        <v>23</v>
      </c>
      <c r="C42" s="13">
        <v>43959.3271875</v>
      </c>
      <c r="D42" s="14" t="s">
        <v>155</v>
      </c>
      <c r="E42" s="19" t="s">
        <v>159</v>
      </c>
      <c r="F42" s="16" t="str">
        <f t="shared" si="4"/>
        <v/>
      </c>
      <c r="G42" s="17" t="s">
        <v>26</v>
      </c>
      <c r="H42" s="17" t="s">
        <v>160</v>
      </c>
      <c r="I42" s="17" t="s">
        <v>86</v>
      </c>
      <c r="J42" s="18" t="s">
        <v>87</v>
      </c>
      <c r="K42" s="19" t="s">
        <v>161</v>
      </c>
      <c r="L42" s="17"/>
      <c r="M42" s="17"/>
      <c r="N42" s="17"/>
      <c r="O42" s="16" t="s">
        <v>40</v>
      </c>
      <c r="P42" s="17"/>
      <c r="Q42" s="16" t="s">
        <v>32</v>
      </c>
      <c r="R42" s="16"/>
      <c r="S42" s="16"/>
      <c r="T42" s="16"/>
      <c r="U42" s="17" t="s">
        <v>162</v>
      </c>
      <c r="V42" s="17"/>
      <c r="W42" s="20"/>
      <c r="X42" s="20"/>
      <c r="Y42" s="20"/>
      <c r="Z42" s="20"/>
      <c r="AA42" s="20"/>
    </row>
    <row r="43" ht="28.5" customHeight="1">
      <c r="A43" s="21">
        <f t="shared" si="1"/>
        <v>11</v>
      </c>
      <c r="B43" s="12" t="s">
        <v>23</v>
      </c>
      <c r="C43" s="13">
        <v>43959.329722222225</v>
      </c>
      <c r="D43" s="14" t="s">
        <v>155</v>
      </c>
      <c r="E43" s="19" t="s">
        <v>163</v>
      </c>
      <c r="F43" s="16" t="str">
        <f t="shared" si="4"/>
        <v/>
      </c>
      <c r="G43" s="17" t="s">
        <v>90</v>
      </c>
      <c r="H43" s="17" t="s">
        <v>164</v>
      </c>
      <c r="I43" s="17" t="s">
        <v>28</v>
      </c>
      <c r="J43" s="18" t="s">
        <v>73</v>
      </c>
      <c r="K43" s="19" t="s">
        <v>165</v>
      </c>
      <c r="L43" s="18" t="s">
        <v>166</v>
      </c>
      <c r="M43" s="17"/>
      <c r="N43" s="17"/>
      <c r="O43" s="16" t="s">
        <v>32</v>
      </c>
      <c r="P43" s="17"/>
      <c r="Q43" s="16" t="s">
        <v>32</v>
      </c>
      <c r="R43" s="16"/>
      <c r="S43" s="16"/>
      <c r="T43" s="16"/>
      <c r="U43" s="17"/>
      <c r="V43" s="17"/>
      <c r="W43" s="20"/>
      <c r="X43" s="20"/>
      <c r="Y43" s="20"/>
      <c r="Z43" s="20"/>
      <c r="AA43" s="20"/>
    </row>
    <row r="44" ht="28.5" customHeight="1">
      <c r="A44" s="21">
        <f t="shared" si="1"/>
        <v>11</v>
      </c>
      <c r="B44" s="12" t="s">
        <v>23</v>
      </c>
      <c r="C44" s="13">
        <v>43959.329733796294</v>
      </c>
      <c r="D44" s="14" t="s">
        <v>155</v>
      </c>
      <c r="E44" s="19" t="s">
        <v>167</v>
      </c>
      <c r="F44" s="16" t="str">
        <f t="shared" si="4"/>
        <v/>
      </c>
      <c r="G44" s="17" t="s">
        <v>26</v>
      </c>
      <c r="H44" s="17" t="s">
        <v>168</v>
      </c>
      <c r="I44" s="17" t="s">
        <v>169</v>
      </c>
      <c r="J44" s="18" t="s">
        <v>87</v>
      </c>
      <c r="K44" s="17"/>
      <c r="L44" s="17"/>
      <c r="M44" s="17"/>
      <c r="N44" s="17"/>
      <c r="O44" s="16" t="s">
        <v>32</v>
      </c>
      <c r="P44" s="17"/>
      <c r="Q44" s="16" t="s">
        <v>32</v>
      </c>
      <c r="R44" s="16"/>
      <c r="S44" s="16"/>
      <c r="T44" s="16"/>
      <c r="U44" s="17"/>
      <c r="V44" s="17"/>
      <c r="W44" s="20"/>
      <c r="X44" s="20"/>
      <c r="Y44" s="20"/>
      <c r="Z44" s="20"/>
      <c r="AA44" s="20"/>
    </row>
    <row r="45" ht="28.5" customHeight="1">
      <c r="A45" s="22">
        <f t="shared" si="1"/>
        <v>12</v>
      </c>
      <c r="B45" s="23" t="s">
        <v>23</v>
      </c>
      <c r="C45" s="24">
        <v>43959.3272337963</v>
      </c>
      <c r="D45" s="25" t="s">
        <v>170</v>
      </c>
      <c r="E45" s="26" t="s">
        <v>171</v>
      </c>
      <c r="F45" s="27" t="str">
        <f t="shared" si="4"/>
        <v/>
      </c>
      <c r="G45" s="28" t="s">
        <v>26</v>
      </c>
      <c r="H45" s="28" t="s">
        <v>172</v>
      </c>
      <c r="I45" s="28" t="s">
        <v>116</v>
      </c>
      <c r="J45" s="29" t="s">
        <v>117</v>
      </c>
      <c r="K45" s="26" t="s">
        <v>118</v>
      </c>
      <c r="L45" s="28"/>
      <c r="M45" s="28"/>
      <c r="N45" s="28"/>
      <c r="O45" s="27" t="s">
        <v>40</v>
      </c>
      <c r="P45" s="28"/>
      <c r="Q45" s="27" t="s">
        <v>40</v>
      </c>
      <c r="R45" s="34"/>
      <c r="S45" s="27"/>
      <c r="T45" s="27"/>
      <c r="U45" s="28"/>
      <c r="V45" s="28"/>
      <c r="W45" s="20"/>
      <c r="X45" s="20"/>
      <c r="Y45" s="20"/>
      <c r="Z45" s="20"/>
      <c r="AA45" s="20"/>
    </row>
    <row r="46" ht="28.5" customHeight="1">
      <c r="A46" s="22">
        <f t="shared" si="1"/>
        <v>12</v>
      </c>
      <c r="B46" s="23" t="s">
        <v>23</v>
      </c>
      <c r="C46" s="24">
        <v>43959.32724537037</v>
      </c>
      <c r="D46" s="25" t="s">
        <v>170</v>
      </c>
      <c r="E46" s="26" t="s">
        <v>173</v>
      </c>
      <c r="F46" s="27" t="str">
        <f t="shared" si="4"/>
        <v/>
      </c>
      <c r="G46" s="28" t="s">
        <v>26</v>
      </c>
      <c r="H46" s="28"/>
      <c r="I46" s="28" t="s">
        <v>169</v>
      </c>
      <c r="J46" s="29" t="s">
        <v>117</v>
      </c>
      <c r="K46" s="28"/>
      <c r="L46" s="28"/>
      <c r="M46" s="28"/>
      <c r="N46" s="28"/>
      <c r="O46" s="27" t="s">
        <v>40</v>
      </c>
      <c r="P46" s="28"/>
      <c r="Q46" s="27" t="s">
        <v>40</v>
      </c>
      <c r="R46" s="27"/>
      <c r="S46" s="27"/>
      <c r="T46" s="27"/>
      <c r="U46" s="28"/>
      <c r="V46" s="28"/>
      <c r="W46" s="20"/>
      <c r="X46" s="20"/>
      <c r="Y46" s="20"/>
      <c r="Z46" s="20"/>
      <c r="AA46" s="20"/>
    </row>
    <row r="47" ht="28.5" customHeight="1">
      <c r="A47" s="21">
        <f t="shared" si="1"/>
        <v>13</v>
      </c>
      <c r="B47" s="12" t="s">
        <v>23</v>
      </c>
      <c r="C47" s="13">
        <v>43959.30559027778</v>
      </c>
      <c r="D47" s="14" t="s">
        <v>174</v>
      </c>
      <c r="E47" s="19" t="s">
        <v>175</v>
      </c>
      <c r="F47" s="16" t="str">
        <f t="shared" si="4"/>
        <v/>
      </c>
      <c r="G47" s="17" t="s">
        <v>26</v>
      </c>
      <c r="H47" s="17" t="s">
        <v>176</v>
      </c>
      <c r="I47" s="17" t="s">
        <v>177</v>
      </c>
      <c r="J47" s="18" t="s">
        <v>136</v>
      </c>
      <c r="K47" s="17"/>
      <c r="L47" s="17"/>
      <c r="M47" s="17"/>
      <c r="N47" s="17"/>
      <c r="O47" s="16" t="s">
        <v>32</v>
      </c>
      <c r="P47" s="17"/>
      <c r="Q47" s="16" t="s">
        <v>32</v>
      </c>
      <c r="R47" s="16"/>
      <c r="S47" s="16"/>
      <c r="T47" s="16"/>
      <c r="U47" s="17"/>
      <c r="V47" s="17"/>
      <c r="W47" s="20"/>
      <c r="X47" s="20"/>
      <c r="Y47" s="20"/>
      <c r="Z47" s="20"/>
      <c r="AA47" s="20"/>
    </row>
    <row r="48" ht="28.5" customHeight="1">
      <c r="A48" s="21">
        <f t="shared" si="1"/>
        <v>13</v>
      </c>
      <c r="B48" s="12" t="s">
        <v>23</v>
      </c>
      <c r="C48" s="13">
        <v>43959.30601851852</v>
      </c>
      <c r="D48" s="14" t="s">
        <v>174</v>
      </c>
      <c r="E48" s="19" t="s">
        <v>178</v>
      </c>
      <c r="F48" s="16" t="str">
        <f t="shared" si="4"/>
        <v/>
      </c>
      <c r="G48" s="17" t="s">
        <v>26</v>
      </c>
      <c r="H48" s="17" t="s">
        <v>179</v>
      </c>
      <c r="I48" s="17" t="s">
        <v>116</v>
      </c>
      <c r="J48" s="18" t="s">
        <v>117</v>
      </c>
      <c r="K48" s="19" t="s">
        <v>118</v>
      </c>
      <c r="L48" s="17"/>
      <c r="M48" s="17"/>
      <c r="N48" s="17"/>
      <c r="O48" s="16" t="s">
        <v>32</v>
      </c>
      <c r="P48" s="17"/>
      <c r="Q48" s="16" t="s">
        <v>32</v>
      </c>
      <c r="R48" s="16"/>
      <c r="S48" s="16"/>
      <c r="T48" s="16"/>
      <c r="U48" s="17"/>
      <c r="V48" s="17"/>
      <c r="W48" s="20"/>
      <c r="X48" s="20"/>
      <c r="Y48" s="20"/>
      <c r="Z48" s="20"/>
      <c r="AA48" s="20"/>
    </row>
    <row r="49" ht="114.75" customHeight="1">
      <c r="A49" s="21">
        <f t="shared" si="1"/>
        <v>13</v>
      </c>
      <c r="B49" s="12" t="s">
        <v>23</v>
      </c>
      <c r="C49" s="13">
        <v>43959.30658564815</v>
      </c>
      <c r="D49" s="14" t="s">
        <v>174</v>
      </c>
      <c r="E49" s="15" t="s">
        <v>180</v>
      </c>
      <c r="F49" s="16" t="str">
        <f>image("https://scontent.xx.fbcdn.net/v/t1.15752-9/96157930_568082824110243_3129635560700772352_n.png?_nc_cat=111&amp;_nc_sid=b96e70&amp;_nc_ohc=9XmlkvU6TiQAX-oYipi&amp;_nc_ad=z-m&amp;_nc_cid=0&amp;_nc_zor=9&amp;_nc_ht=scontent.xx&amp;oh=76c77707702f0fa6ed45723de901d5c5&amp;oe=5EDBC967")</f>
        <v/>
      </c>
      <c r="G49" s="17" t="s">
        <v>51</v>
      </c>
      <c r="H49" s="17" t="s">
        <v>181</v>
      </c>
      <c r="I49" s="17" t="s">
        <v>53</v>
      </c>
      <c r="J49" s="18" t="s">
        <v>54</v>
      </c>
      <c r="K49" s="19" t="s">
        <v>182</v>
      </c>
      <c r="L49" s="18" t="s">
        <v>183</v>
      </c>
      <c r="M49" s="17" t="s">
        <v>184</v>
      </c>
      <c r="N49" s="17"/>
      <c r="O49" s="16" t="s">
        <v>32</v>
      </c>
      <c r="P49" s="17"/>
      <c r="Q49" s="16" t="s">
        <v>32</v>
      </c>
      <c r="R49" s="16"/>
      <c r="S49" s="16"/>
      <c r="T49" s="16"/>
      <c r="U49" s="17"/>
      <c r="V49" s="17"/>
      <c r="W49" s="20"/>
      <c r="X49" s="20"/>
      <c r="Y49" s="20"/>
      <c r="Z49" s="20"/>
      <c r="AA49" s="20"/>
    </row>
    <row r="50" ht="28.5" customHeight="1">
      <c r="A50" s="21">
        <f t="shared" si="1"/>
        <v>13</v>
      </c>
      <c r="B50" s="12" t="s">
        <v>23</v>
      </c>
      <c r="C50" s="13">
        <v>43959.30658564815</v>
      </c>
      <c r="D50" s="14" t="s">
        <v>174</v>
      </c>
      <c r="E50" s="19" t="s">
        <v>185</v>
      </c>
      <c r="F50" s="16" t="str">
        <f t="shared" ref="F50:F62" si="5">image("")</f>
        <v/>
      </c>
      <c r="G50" s="17" t="s">
        <v>109</v>
      </c>
      <c r="H50" s="17"/>
      <c r="I50" s="17" t="s">
        <v>77</v>
      </c>
      <c r="J50" s="18" t="s">
        <v>29</v>
      </c>
      <c r="K50" s="17"/>
      <c r="L50" s="17"/>
      <c r="M50" s="17"/>
      <c r="N50" s="17"/>
      <c r="O50" s="16" t="s">
        <v>32</v>
      </c>
      <c r="P50" s="17"/>
      <c r="Q50" s="16" t="s">
        <v>32</v>
      </c>
      <c r="R50" s="16"/>
      <c r="S50" s="16"/>
      <c r="T50" s="16"/>
      <c r="U50" s="17"/>
      <c r="V50" s="17"/>
      <c r="W50" s="20"/>
      <c r="X50" s="20"/>
      <c r="Y50" s="20"/>
      <c r="Z50" s="20"/>
      <c r="AA50" s="20"/>
    </row>
    <row r="51" ht="28.5" customHeight="1">
      <c r="A51" s="22">
        <f t="shared" si="1"/>
        <v>14</v>
      </c>
      <c r="B51" s="23" t="s">
        <v>23</v>
      </c>
      <c r="C51" s="24">
        <v>43959.28803240741</v>
      </c>
      <c r="D51" s="25" t="s">
        <v>186</v>
      </c>
      <c r="E51" s="26" t="s">
        <v>187</v>
      </c>
      <c r="F51" s="27" t="str">
        <f t="shared" si="5"/>
        <v/>
      </c>
      <c r="G51" s="28" t="s">
        <v>26</v>
      </c>
      <c r="H51" s="29" t="s">
        <v>188</v>
      </c>
      <c r="I51" s="29" t="s">
        <v>28</v>
      </c>
      <c r="J51" s="29" t="s">
        <v>43</v>
      </c>
      <c r="K51" s="26" t="s">
        <v>189</v>
      </c>
      <c r="L51" s="28"/>
      <c r="M51" s="28"/>
      <c r="N51" s="28"/>
      <c r="O51" s="27" t="s">
        <v>32</v>
      </c>
      <c r="P51" s="28"/>
      <c r="Q51" s="27" t="s">
        <v>32</v>
      </c>
      <c r="R51" s="27"/>
      <c r="S51" s="27"/>
      <c r="T51" s="27"/>
      <c r="U51" s="28"/>
      <c r="V51" s="28"/>
      <c r="W51" s="20"/>
      <c r="X51" s="20"/>
      <c r="Y51" s="20"/>
      <c r="Z51" s="20"/>
      <c r="AA51" s="20"/>
    </row>
    <row r="52" ht="28.5" customHeight="1">
      <c r="A52" s="22">
        <f t="shared" si="1"/>
        <v>14</v>
      </c>
      <c r="B52" s="23" t="s">
        <v>23</v>
      </c>
      <c r="C52" s="24">
        <v>43959.28855324074</v>
      </c>
      <c r="D52" s="25" t="s">
        <v>186</v>
      </c>
      <c r="E52" s="26" t="s">
        <v>190</v>
      </c>
      <c r="F52" s="27" t="str">
        <f t="shared" si="5"/>
        <v/>
      </c>
      <c r="G52" s="28" t="s">
        <v>26</v>
      </c>
      <c r="H52" s="28" t="s">
        <v>191</v>
      </c>
      <c r="I52" s="28" t="s">
        <v>86</v>
      </c>
      <c r="J52" s="29" t="s">
        <v>87</v>
      </c>
      <c r="K52" s="28"/>
      <c r="L52" s="28"/>
      <c r="M52" s="28"/>
      <c r="N52" s="28"/>
      <c r="O52" s="27" t="s">
        <v>32</v>
      </c>
      <c r="P52" s="28"/>
      <c r="Q52" s="27" t="s">
        <v>32</v>
      </c>
      <c r="R52" s="27"/>
      <c r="S52" s="27"/>
      <c r="T52" s="27"/>
      <c r="U52" s="28"/>
      <c r="V52" s="28"/>
      <c r="W52" s="20"/>
      <c r="X52" s="20"/>
      <c r="Y52" s="20"/>
      <c r="Z52" s="20"/>
      <c r="AA52" s="20"/>
    </row>
    <row r="53" ht="28.5" customHeight="1">
      <c r="A53" s="22">
        <f t="shared" si="1"/>
        <v>14</v>
      </c>
      <c r="B53" s="23" t="s">
        <v>23</v>
      </c>
      <c r="C53" s="24">
        <v>43959.28890046296</v>
      </c>
      <c r="D53" s="25" t="s">
        <v>186</v>
      </c>
      <c r="E53" s="26" t="s">
        <v>192</v>
      </c>
      <c r="F53" s="27" t="str">
        <f t="shared" si="5"/>
        <v/>
      </c>
      <c r="G53" s="28" t="s">
        <v>90</v>
      </c>
      <c r="H53" s="28" t="s">
        <v>193</v>
      </c>
      <c r="I53" s="28" t="s">
        <v>86</v>
      </c>
      <c r="J53" s="29" t="s">
        <v>54</v>
      </c>
      <c r="K53" s="28"/>
      <c r="L53" s="28"/>
      <c r="M53" s="28"/>
      <c r="N53" s="28"/>
      <c r="O53" s="27" t="s">
        <v>32</v>
      </c>
      <c r="P53" s="28"/>
      <c r="Q53" s="27" t="s">
        <v>32</v>
      </c>
      <c r="R53" s="27"/>
      <c r="S53" s="27"/>
      <c r="T53" s="27"/>
      <c r="U53" s="28"/>
      <c r="V53" s="28"/>
      <c r="W53" s="20"/>
      <c r="X53" s="20"/>
      <c r="Y53" s="20"/>
      <c r="Z53" s="20"/>
      <c r="AA53" s="20"/>
    </row>
    <row r="54" ht="28.5" customHeight="1">
      <c r="A54" s="22">
        <f t="shared" si="1"/>
        <v>14</v>
      </c>
      <c r="B54" s="23" t="s">
        <v>23</v>
      </c>
      <c r="C54" s="24">
        <v>43959.28890046296</v>
      </c>
      <c r="D54" s="25" t="s">
        <v>186</v>
      </c>
      <c r="E54" s="26" t="s">
        <v>194</v>
      </c>
      <c r="F54" s="27" t="str">
        <f t="shared" si="5"/>
        <v/>
      </c>
      <c r="G54" s="28" t="s">
        <v>109</v>
      </c>
      <c r="H54" s="28" t="s">
        <v>172</v>
      </c>
      <c r="I54" s="28" t="s">
        <v>77</v>
      </c>
      <c r="J54" s="29" t="s">
        <v>29</v>
      </c>
      <c r="K54" s="28"/>
      <c r="L54" s="28"/>
      <c r="M54" s="28"/>
      <c r="N54" s="28"/>
      <c r="O54" s="27" t="s">
        <v>40</v>
      </c>
      <c r="P54" s="28"/>
      <c r="Q54" s="27" t="s">
        <v>32</v>
      </c>
      <c r="R54" s="27"/>
      <c r="S54" s="27"/>
      <c r="T54" s="27"/>
      <c r="U54" s="28"/>
      <c r="V54" s="28"/>
      <c r="W54" s="20"/>
      <c r="X54" s="20"/>
      <c r="Y54" s="20"/>
      <c r="Z54" s="20"/>
      <c r="AA54" s="20"/>
    </row>
    <row r="55" ht="28.5" customHeight="1">
      <c r="A55" s="21">
        <f t="shared" si="1"/>
        <v>15</v>
      </c>
      <c r="B55" s="12" t="s">
        <v>23</v>
      </c>
      <c r="C55" s="13">
        <v>43959.28728009259</v>
      </c>
      <c r="D55" s="14" t="s">
        <v>195</v>
      </c>
      <c r="E55" s="19" t="s">
        <v>38</v>
      </c>
      <c r="F55" s="16" t="str">
        <f t="shared" si="5"/>
        <v/>
      </c>
      <c r="G55" s="18" t="s">
        <v>39</v>
      </c>
      <c r="H55" s="17"/>
      <c r="I55" s="17"/>
      <c r="J55" s="17"/>
      <c r="K55" s="17"/>
      <c r="L55" s="17"/>
      <c r="M55" s="17"/>
      <c r="N55" s="17"/>
      <c r="O55" s="16" t="s">
        <v>32</v>
      </c>
      <c r="P55" s="17"/>
      <c r="Q55" s="32" t="s">
        <v>32</v>
      </c>
      <c r="R55" s="16"/>
      <c r="S55" s="16"/>
      <c r="T55" s="16"/>
      <c r="U55" s="17"/>
      <c r="V55" s="17"/>
      <c r="W55" s="20"/>
      <c r="X55" s="20"/>
      <c r="Y55" s="20"/>
      <c r="Z55" s="20"/>
      <c r="AA55" s="20"/>
    </row>
    <row r="56" ht="28.5" customHeight="1">
      <c r="A56" s="21">
        <f t="shared" si="1"/>
        <v>15</v>
      </c>
      <c r="B56" s="12" t="s">
        <v>23</v>
      </c>
      <c r="C56" s="13">
        <v>43959.28748842593</v>
      </c>
      <c r="D56" s="14" t="s">
        <v>195</v>
      </c>
      <c r="E56" s="19" t="s">
        <v>41</v>
      </c>
      <c r="F56" s="16" t="str">
        <f t="shared" si="5"/>
        <v/>
      </c>
      <c r="G56" s="17"/>
      <c r="H56" s="17"/>
      <c r="I56" s="17" t="s">
        <v>42</v>
      </c>
      <c r="J56" s="18" t="s">
        <v>43</v>
      </c>
      <c r="K56" s="19" t="s">
        <v>196</v>
      </c>
      <c r="L56" s="17"/>
      <c r="M56" s="17"/>
      <c r="N56" s="17"/>
      <c r="O56" s="16" t="s">
        <v>32</v>
      </c>
      <c r="P56" s="17"/>
      <c r="Q56" s="32" t="s">
        <v>32</v>
      </c>
      <c r="R56" s="16"/>
      <c r="S56" s="16"/>
      <c r="T56" s="16"/>
      <c r="U56" s="17"/>
      <c r="V56" s="17"/>
      <c r="W56" s="20"/>
      <c r="X56" s="20"/>
      <c r="Y56" s="20"/>
      <c r="Z56" s="20"/>
      <c r="AA56" s="20"/>
    </row>
    <row r="57" ht="28.5" customHeight="1">
      <c r="A57" s="21">
        <f t="shared" si="1"/>
        <v>15</v>
      </c>
      <c r="B57" s="12" t="s">
        <v>23</v>
      </c>
      <c r="C57" s="13">
        <v>43959.2875</v>
      </c>
      <c r="D57" s="14" t="s">
        <v>195</v>
      </c>
      <c r="E57" s="19" t="s">
        <v>197</v>
      </c>
      <c r="F57" s="16" t="str">
        <f t="shared" si="5"/>
        <v/>
      </c>
      <c r="G57" s="17" t="s">
        <v>26</v>
      </c>
      <c r="H57" s="17"/>
      <c r="I57" s="17" t="s">
        <v>116</v>
      </c>
      <c r="J57" s="18" t="s">
        <v>158</v>
      </c>
      <c r="K57" s="19" t="s">
        <v>118</v>
      </c>
      <c r="L57" s="17"/>
      <c r="M57" s="17"/>
      <c r="N57" s="17"/>
      <c r="O57" s="16" t="s">
        <v>40</v>
      </c>
      <c r="P57" s="17"/>
      <c r="Q57" s="32" t="s">
        <v>32</v>
      </c>
      <c r="R57" s="16"/>
      <c r="S57" s="16"/>
      <c r="T57" s="16"/>
      <c r="U57" s="17" t="s">
        <v>198</v>
      </c>
      <c r="V57" s="17"/>
      <c r="W57" s="20"/>
      <c r="X57" s="20"/>
      <c r="Y57" s="20"/>
      <c r="Z57" s="20"/>
      <c r="AA57" s="20"/>
    </row>
    <row r="58" ht="28.5" customHeight="1">
      <c r="A58" s="22">
        <f t="shared" si="1"/>
        <v>16</v>
      </c>
      <c r="B58" s="23" t="s">
        <v>199</v>
      </c>
      <c r="C58" s="24">
        <v>43959.20112268518</v>
      </c>
      <c r="D58" s="25" t="s">
        <v>200</v>
      </c>
      <c r="E58" s="26" t="s">
        <v>38</v>
      </c>
      <c r="F58" s="27" t="str">
        <f t="shared" si="5"/>
        <v/>
      </c>
      <c r="G58" s="28" t="s">
        <v>39</v>
      </c>
      <c r="H58" s="28"/>
      <c r="I58" s="28"/>
      <c r="J58" s="28"/>
      <c r="K58" s="28"/>
      <c r="L58" s="28"/>
      <c r="M58" s="28"/>
      <c r="N58" s="28"/>
      <c r="O58" s="27" t="s">
        <v>32</v>
      </c>
      <c r="P58" s="28"/>
      <c r="Q58" s="27" t="s">
        <v>32</v>
      </c>
      <c r="R58" s="27"/>
      <c r="S58" s="27"/>
      <c r="T58" s="27"/>
      <c r="U58" s="28"/>
      <c r="V58" s="28"/>
      <c r="W58" s="20"/>
      <c r="X58" s="20"/>
      <c r="Y58" s="20"/>
      <c r="Z58" s="20"/>
      <c r="AA58" s="20"/>
    </row>
    <row r="59" ht="28.5" customHeight="1">
      <c r="A59" s="22">
        <f t="shared" si="1"/>
        <v>16</v>
      </c>
      <c r="B59" s="23" t="s">
        <v>199</v>
      </c>
      <c r="C59" s="24">
        <v>43959.201527777775</v>
      </c>
      <c r="D59" s="33" t="s">
        <v>200</v>
      </c>
      <c r="E59" s="26" t="s">
        <v>41</v>
      </c>
      <c r="F59" s="27" t="str">
        <f t="shared" si="5"/>
        <v/>
      </c>
      <c r="G59" s="28"/>
      <c r="H59" s="28"/>
      <c r="I59" s="28" t="s">
        <v>42</v>
      </c>
      <c r="J59" s="29" t="s">
        <v>43</v>
      </c>
      <c r="K59" s="26" t="s">
        <v>201</v>
      </c>
      <c r="L59" s="28"/>
      <c r="M59" s="28"/>
      <c r="N59" s="28"/>
      <c r="O59" s="27" t="s">
        <v>32</v>
      </c>
      <c r="P59" s="28"/>
      <c r="Q59" s="27" t="s">
        <v>32</v>
      </c>
      <c r="R59" s="27"/>
      <c r="S59" s="27"/>
      <c r="T59" s="27"/>
      <c r="U59" s="28"/>
      <c r="V59" s="28"/>
      <c r="W59" s="20"/>
      <c r="X59" s="20"/>
      <c r="Y59" s="20"/>
      <c r="Z59" s="20"/>
      <c r="AA59" s="20"/>
    </row>
    <row r="60" ht="28.5" customHeight="1">
      <c r="A60" s="22">
        <f t="shared" si="1"/>
        <v>16</v>
      </c>
      <c r="B60" s="23" t="s">
        <v>199</v>
      </c>
      <c r="C60" s="24">
        <v>43959.21331018519</v>
      </c>
      <c r="D60" s="25" t="s">
        <v>200</v>
      </c>
      <c r="E60" s="26" t="s">
        <v>202</v>
      </c>
      <c r="F60" s="27" t="str">
        <f t="shared" si="5"/>
        <v/>
      </c>
      <c r="G60" s="28" t="s">
        <v>26</v>
      </c>
      <c r="H60" s="28" t="s">
        <v>203</v>
      </c>
      <c r="I60" s="28" t="s">
        <v>177</v>
      </c>
      <c r="J60" s="29" t="s">
        <v>117</v>
      </c>
      <c r="K60" s="26" t="s">
        <v>204</v>
      </c>
      <c r="L60" s="29" t="s">
        <v>48</v>
      </c>
      <c r="M60" s="28"/>
      <c r="N60" s="28"/>
      <c r="O60" s="34" t="s">
        <v>32</v>
      </c>
      <c r="P60" s="28"/>
      <c r="Q60" s="27" t="s">
        <v>32</v>
      </c>
      <c r="R60" s="27"/>
      <c r="S60" s="27"/>
      <c r="T60" s="27"/>
      <c r="U60" s="28"/>
      <c r="V60" s="28"/>
      <c r="W60" s="20"/>
      <c r="X60" s="20"/>
      <c r="Y60" s="20"/>
      <c r="Z60" s="20"/>
      <c r="AA60" s="20"/>
    </row>
    <row r="61" ht="28.5" customHeight="1">
      <c r="A61" s="22">
        <f t="shared" si="1"/>
        <v>16</v>
      </c>
      <c r="B61" s="23" t="s">
        <v>199</v>
      </c>
      <c r="C61" s="24">
        <v>43959.213321759256</v>
      </c>
      <c r="D61" s="25" t="s">
        <v>200</v>
      </c>
      <c r="E61" s="26" t="s">
        <v>205</v>
      </c>
      <c r="F61" s="27" t="str">
        <f t="shared" si="5"/>
        <v/>
      </c>
      <c r="G61" s="28" t="s">
        <v>109</v>
      </c>
      <c r="H61" s="28" t="s">
        <v>206</v>
      </c>
      <c r="I61" s="28" t="s">
        <v>77</v>
      </c>
      <c r="J61" s="29" t="s">
        <v>29</v>
      </c>
      <c r="K61" s="28"/>
      <c r="L61" s="28"/>
      <c r="M61" s="28"/>
      <c r="N61" s="28"/>
      <c r="O61" s="27" t="s">
        <v>32</v>
      </c>
      <c r="P61" s="28"/>
      <c r="Q61" s="27" t="s">
        <v>32</v>
      </c>
      <c r="R61" s="27"/>
      <c r="S61" s="27"/>
      <c r="T61" s="27"/>
      <c r="U61" s="28"/>
      <c r="V61" s="28"/>
      <c r="W61" s="20"/>
      <c r="X61" s="20"/>
      <c r="Y61" s="20"/>
      <c r="Z61" s="20"/>
      <c r="AA61" s="20"/>
    </row>
    <row r="62" ht="28.5" customHeight="1">
      <c r="A62" s="21">
        <f t="shared" si="1"/>
        <v>17</v>
      </c>
      <c r="B62" s="12" t="s">
        <v>199</v>
      </c>
      <c r="C62" s="13">
        <v>43959.19474537037</v>
      </c>
      <c r="D62" s="14" t="s">
        <v>207</v>
      </c>
      <c r="E62" s="19" t="s">
        <v>208</v>
      </c>
      <c r="F62" s="16" t="str">
        <f t="shared" si="5"/>
        <v/>
      </c>
      <c r="G62" s="17" t="s">
        <v>109</v>
      </c>
      <c r="H62" s="17"/>
      <c r="I62" s="17" t="s">
        <v>77</v>
      </c>
      <c r="J62" s="18" t="s">
        <v>43</v>
      </c>
      <c r="K62" s="17"/>
      <c r="L62" s="17"/>
      <c r="M62" s="17"/>
      <c r="N62" s="17"/>
      <c r="O62" s="16" t="s">
        <v>40</v>
      </c>
      <c r="P62" s="17"/>
      <c r="Q62" s="32" t="s">
        <v>32</v>
      </c>
      <c r="R62" s="16"/>
      <c r="S62" s="16"/>
      <c r="T62" s="16"/>
      <c r="U62" s="17"/>
      <c r="V62" s="17"/>
      <c r="W62" s="20"/>
      <c r="X62" s="20"/>
      <c r="Y62" s="20"/>
      <c r="Z62" s="20"/>
      <c r="AA62" s="20"/>
    </row>
    <row r="63" ht="135.75" customHeight="1">
      <c r="A63" s="22">
        <f t="shared" si="1"/>
        <v>18</v>
      </c>
      <c r="B63" s="23" t="s">
        <v>199</v>
      </c>
      <c r="C63" s="24">
        <v>43959.16368055555</v>
      </c>
      <c r="D63" s="25" t="s">
        <v>209</v>
      </c>
      <c r="E63" s="26" t="s">
        <v>210</v>
      </c>
      <c r="F63" s="27" t="str">
        <f>image("https://scontent.xx.fbcdn.net/v/t1.15752-9/95781577_250982106102628_9000980193635991552_n.jpg?_nc_cat=108&amp;_nc_sid=b96e70&amp;_nc_ohc=En2WdhLYDdkAX9pwlCe&amp;_nc_ad=z-m&amp;_nc_cid=0&amp;_nc_zor=9&amp;_nc_ht=scontent.xx&amp;oh=98162f939dfa13e0ea1b906578f1615f&amp;oe=5EDAA676")</f>
        <v/>
      </c>
      <c r="G63" s="28" t="s">
        <v>26</v>
      </c>
      <c r="H63" s="29" t="s">
        <v>211</v>
      </c>
      <c r="I63" s="28" t="s">
        <v>28</v>
      </c>
      <c r="J63" s="29" t="s">
        <v>29</v>
      </c>
      <c r="K63" s="26" t="s">
        <v>212</v>
      </c>
      <c r="L63" s="29" t="s">
        <v>213</v>
      </c>
      <c r="M63" s="28" t="s">
        <v>214</v>
      </c>
      <c r="N63" s="28" t="s">
        <v>215</v>
      </c>
      <c r="O63" s="27" t="s">
        <v>63</v>
      </c>
      <c r="P63" s="28" t="s">
        <v>118</v>
      </c>
      <c r="Q63" s="27" t="s">
        <v>63</v>
      </c>
      <c r="R63" s="27" t="s">
        <v>65</v>
      </c>
      <c r="S63" s="34" t="s">
        <v>66</v>
      </c>
      <c r="T63" s="34" t="s">
        <v>67</v>
      </c>
      <c r="U63" s="35" t="s">
        <v>216</v>
      </c>
      <c r="V63" s="28"/>
      <c r="W63" s="20"/>
      <c r="X63" s="20"/>
      <c r="Y63" s="20"/>
      <c r="Z63" s="20"/>
      <c r="AA63" s="20"/>
    </row>
    <row r="64" ht="28.5" customHeight="1">
      <c r="A64" s="22">
        <f t="shared" si="1"/>
        <v>18</v>
      </c>
      <c r="B64" s="23" t="s">
        <v>199</v>
      </c>
      <c r="C64" s="24">
        <v>43959.16438657408</v>
      </c>
      <c r="D64" s="25" t="s">
        <v>209</v>
      </c>
      <c r="E64" s="26" t="s">
        <v>217</v>
      </c>
      <c r="F64" s="27" t="str">
        <f t="shared" ref="F64:F69" si="6">image("")</f>
        <v/>
      </c>
      <c r="G64" s="29" t="s">
        <v>26</v>
      </c>
      <c r="H64" s="29" t="s">
        <v>218</v>
      </c>
      <c r="I64" s="28" t="s">
        <v>86</v>
      </c>
      <c r="J64" s="29" t="s">
        <v>87</v>
      </c>
      <c r="K64" s="26" t="s">
        <v>219</v>
      </c>
      <c r="L64" s="28"/>
      <c r="M64" s="28"/>
      <c r="N64" s="28"/>
      <c r="O64" s="27" t="s">
        <v>32</v>
      </c>
      <c r="P64" s="28"/>
      <c r="Q64" s="27" t="s">
        <v>63</v>
      </c>
      <c r="R64" s="27"/>
      <c r="S64" s="27"/>
      <c r="T64" s="27"/>
      <c r="U64" s="28"/>
      <c r="V64" s="28"/>
      <c r="W64" s="20"/>
      <c r="X64" s="20"/>
      <c r="Y64" s="20"/>
      <c r="Z64" s="20"/>
      <c r="AA64" s="20"/>
    </row>
    <row r="65" ht="28.5" customHeight="1">
      <c r="A65" s="22">
        <f t="shared" si="1"/>
        <v>18</v>
      </c>
      <c r="B65" s="23" t="s">
        <v>199</v>
      </c>
      <c r="C65" s="24">
        <v>43959.16439814815</v>
      </c>
      <c r="D65" s="25" t="s">
        <v>209</v>
      </c>
      <c r="E65" s="26" t="s">
        <v>220</v>
      </c>
      <c r="F65" s="27" t="str">
        <f t="shared" si="6"/>
        <v/>
      </c>
      <c r="G65" s="28" t="s">
        <v>109</v>
      </c>
      <c r="H65" s="28"/>
      <c r="I65" s="28" t="s">
        <v>77</v>
      </c>
      <c r="J65" s="29" t="s">
        <v>29</v>
      </c>
      <c r="K65" s="28"/>
      <c r="L65" s="28"/>
      <c r="M65" s="28"/>
      <c r="N65" s="28"/>
      <c r="O65" s="27" t="s">
        <v>32</v>
      </c>
      <c r="P65" s="28"/>
      <c r="Q65" s="27" t="s">
        <v>63</v>
      </c>
      <c r="R65" s="27"/>
      <c r="S65" s="27"/>
      <c r="T65" s="27"/>
      <c r="U65" s="28"/>
      <c r="V65" s="28"/>
      <c r="W65" s="20"/>
      <c r="X65" s="20"/>
      <c r="Y65" s="20"/>
      <c r="Z65" s="20"/>
      <c r="AA65" s="20"/>
    </row>
    <row r="66" ht="28.5" customHeight="1">
      <c r="A66" s="21">
        <f t="shared" si="1"/>
        <v>19</v>
      </c>
      <c r="B66" s="12" t="s">
        <v>199</v>
      </c>
      <c r="C66" s="13">
        <v>43959.16049768519</v>
      </c>
      <c r="D66" s="14" t="s">
        <v>221</v>
      </c>
      <c r="E66" s="19" t="s">
        <v>38</v>
      </c>
      <c r="F66" s="16" t="str">
        <f t="shared" si="6"/>
        <v/>
      </c>
      <c r="G66" s="17" t="s">
        <v>39</v>
      </c>
      <c r="H66" s="17"/>
      <c r="I66" s="17"/>
      <c r="J66" s="17"/>
      <c r="K66" s="17"/>
      <c r="L66" s="17"/>
      <c r="M66" s="17"/>
      <c r="N66" s="17"/>
      <c r="O66" s="16" t="s">
        <v>32</v>
      </c>
      <c r="P66" s="17"/>
      <c r="Q66" s="16" t="s">
        <v>40</v>
      </c>
      <c r="R66" s="16"/>
      <c r="S66" s="16"/>
      <c r="T66" s="16"/>
      <c r="U66" s="17"/>
      <c r="V66" s="17"/>
      <c r="W66" s="20"/>
      <c r="X66" s="20"/>
      <c r="Y66" s="20"/>
      <c r="Z66" s="20"/>
      <c r="AA66" s="20"/>
    </row>
    <row r="67" ht="28.5" customHeight="1">
      <c r="A67" s="21">
        <f t="shared" si="1"/>
        <v>19</v>
      </c>
      <c r="B67" s="12" t="s">
        <v>199</v>
      </c>
      <c r="C67" s="13">
        <v>43959.160891203705</v>
      </c>
      <c r="D67" s="36" t="s">
        <v>221</v>
      </c>
      <c r="E67" s="19" t="s">
        <v>41</v>
      </c>
      <c r="F67" s="16" t="str">
        <f t="shared" si="6"/>
        <v/>
      </c>
      <c r="G67" s="17"/>
      <c r="H67" s="17"/>
      <c r="I67" s="17" t="s">
        <v>42</v>
      </c>
      <c r="J67" s="18" t="s">
        <v>43</v>
      </c>
      <c r="K67" s="19" t="s">
        <v>222</v>
      </c>
      <c r="L67" s="17"/>
      <c r="M67" s="17"/>
      <c r="N67" s="17"/>
      <c r="O67" s="16" t="s">
        <v>32</v>
      </c>
      <c r="P67" s="17"/>
      <c r="Q67" s="16" t="s">
        <v>40</v>
      </c>
      <c r="R67" s="16"/>
      <c r="S67" s="16"/>
      <c r="T67" s="16"/>
      <c r="U67" s="17"/>
      <c r="V67" s="17"/>
      <c r="W67" s="20"/>
      <c r="X67" s="20"/>
      <c r="Y67" s="20"/>
      <c r="Z67" s="20"/>
      <c r="AA67" s="20"/>
    </row>
    <row r="68" ht="28.5" customHeight="1">
      <c r="A68" s="21">
        <f t="shared" si="1"/>
        <v>19</v>
      </c>
      <c r="B68" s="12" t="s">
        <v>199</v>
      </c>
      <c r="C68" s="37">
        <v>43959.16136574074</v>
      </c>
      <c r="D68" s="14" t="s">
        <v>221</v>
      </c>
      <c r="E68" s="19" t="s">
        <v>223</v>
      </c>
      <c r="F68" s="16" t="str">
        <f t="shared" si="6"/>
        <v/>
      </c>
      <c r="G68" s="17" t="s">
        <v>26</v>
      </c>
      <c r="H68" s="17" t="s">
        <v>224</v>
      </c>
      <c r="I68" s="17" t="s">
        <v>86</v>
      </c>
      <c r="J68" s="18" t="s">
        <v>136</v>
      </c>
      <c r="K68" s="19" t="s">
        <v>225</v>
      </c>
      <c r="L68" s="17"/>
      <c r="M68" s="17"/>
      <c r="N68" s="17"/>
      <c r="O68" s="16" t="s">
        <v>40</v>
      </c>
      <c r="P68" s="17"/>
      <c r="Q68" s="16" t="s">
        <v>40</v>
      </c>
      <c r="R68" s="16"/>
      <c r="S68" s="16"/>
      <c r="T68" s="16"/>
      <c r="U68" s="17"/>
      <c r="V68" s="17"/>
      <c r="W68" s="20"/>
      <c r="X68" s="20"/>
      <c r="Y68" s="20"/>
      <c r="Z68" s="20"/>
      <c r="AA68" s="20"/>
    </row>
    <row r="69" ht="28.5" customHeight="1">
      <c r="A69" s="21">
        <f t="shared" si="1"/>
        <v>19</v>
      </c>
      <c r="B69" s="12" t="s">
        <v>199</v>
      </c>
      <c r="C69" s="37">
        <v>43959.16137731481</v>
      </c>
      <c r="D69" s="14" t="s">
        <v>221</v>
      </c>
      <c r="E69" s="19" t="s">
        <v>226</v>
      </c>
      <c r="F69" s="16" t="str">
        <f t="shared" si="6"/>
        <v/>
      </c>
      <c r="G69" s="17" t="s">
        <v>109</v>
      </c>
      <c r="H69" s="17"/>
      <c r="I69" s="17" t="s">
        <v>77</v>
      </c>
      <c r="J69" s="18" t="s">
        <v>29</v>
      </c>
      <c r="K69" s="17"/>
      <c r="L69" s="17"/>
      <c r="M69" s="17"/>
      <c r="N69" s="17"/>
      <c r="O69" s="16" t="s">
        <v>32</v>
      </c>
      <c r="P69" s="17"/>
      <c r="Q69" s="16" t="s">
        <v>40</v>
      </c>
      <c r="R69" s="16"/>
      <c r="S69" s="16"/>
      <c r="T69" s="16"/>
      <c r="U69" s="17"/>
      <c r="V69" s="17"/>
      <c r="W69" s="20"/>
      <c r="X69" s="20"/>
      <c r="Y69" s="20"/>
      <c r="Z69" s="20"/>
      <c r="AA69" s="20"/>
    </row>
    <row r="70" ht="130.5" customHeight="1">
      <c r="A70" s="22">
        <f t="shared" si="1"/>
        <v>20</v>
      </c>
      <c r="B70" s="23" t="s">
        <v>199</v>
      </c>
      <c r="C70" s="38">
        <v>43959.13712962963</v>
      </c>
      <c r="D70" s="25" t="s">
        <v>227</v>
      </c>
      <c r="E70" s="30" t="s">
        <v>228</v>
      </c>
      <c r="F70" s="27" t="str">
        <f>image("https://scontent.xx.fbcdn.net/v/t1.15752-9/96793295_1471218289724625_8028605713855021056_n.jpg?_nc_cat=105&amp;_nc_sid=b96e70&amp;_nc_ohc=SR7nMGl2eeMAX97FdtR&amp;_nc_ad=z-m&amp;_nc_cid=0&amp;_nc_zor=9&amp;_nc_ht=scontent.xx&amp;oh=c2762da5a58cefad0d537b9ba19ad3aa&amp;oe=5EDC0B2F")</f>
        <v/>
      </c>
      <c r="G70" s="28" t="s">
        <v>26</v>
      </c>
      <c r="H70" s="28" t="s">
        <v>229</v>
      </c>
      <c r="I70" s="28" t="s">
        <v>169</v>
      </c>
      <c r="J70" s="29" t="s">
        <v>87</v>
      </c>
      <c r="K70" s="28"/>
      <c r="L70" s="28"/>
      <c r="M70" s="28" t="s">
        <v>230</v>
      </c>
      <c r="N70" s="28"/>
      <c r="O70" s="27" t="s">
        <v>40</v>
      </c>
      <c r="P70" s="28"/>
      <c r="Q70" s="27" t="s">
        <v>40</v>
      </c>
      <c r="R70" s="27"/>
      <c r="S70" s="27"/>
      <c r="T70" s="27"/>
      <c r="U70" s="28"/>
      <c r="V70" s="28"/>
      <c r="W70" s="20"/>
      <c r="X70" s="20"/>
      <c r="Y70" s="20"/>
      <c r="Z70" s="20"/>
      <c r="AA70" s="20"/>
    </row>
    <row r="71" ht="28.5" customHeight="1">
      <c r="A71" s="21">
        <f t="shared" si="1"/>
        <v>21</v>
      </c>
      <c r="B71" s="12" t="s">
        <v>199</v>
      </c>
      <c r="C71" s="37">
        <v>43959.13508101852</v>
      </c>
      <c r="D71" s="14" t="s">
        <v>231</v>
      </c>
      <c r="E71" s="19" t="s">
        <v>232</v>
      </c>
      <c r="F71" s="16" t="str">
        <f t="shared" ref="F71:F72" si="7">image("")</f>
        <v/>
      </c>
      <c r="G71" s="17" t="s">
        <v>26</v>
      </c>
      <c r="H71" s="17"/>
      <c r="I71" s="17" t="s">
        <v>116</v>
      </c>
      <c r="J71" s="18" t="s">
        <v>122</v>
      </c>
      <c r="K71" s="19" t="s">
        <v>118</v>
      </c>
      <c r="L71" s="17"/>
      <c r="M71" s="17"/>
      <c r="N71" s="17"/>
      <c r="O71" s="16" t="s">
        <v>40</v>
      </c>
      <c r="P71" s="17"/>
      <c r="Q71" s="16" t="s">
        <v>40</v>
      </c>
      <c r="R71" s="16"/>
      <c r="S71" s="16"/>
      <c r="T71" s="16"/>
      <c r="U71" s="17"/>
      <c r="V71" s="17"/>
      <c r="W71" s="20"/>
      <c r="X71" s="20"/>
      <c r="Y71" s="20"/>
      <c r="Z71" s="20"/>
      <c r="AA71" s="20"/>
    </row>
    <row r="72" ht="28.5" customHeight="1">
      <c r="A72" s="21">
        <f t="shared" si="1"/>
        <v>21</v>
      </c>
      <c r="B72" s="12" t="s">
        <v>199</v>
      </c>
      <c r="C72" s="37">
        <v>43959.135092592594</v>
      </c>
      <c r="D72" s="14" t="s">
        <v>231</v>
      </c>
      <c r="E72" s="19" t="s">
        <v>233</v>
      </c>
      <c r="F72" s="16" t="str">
        <f t="shared" si="7"/>
        <v/>
      </c>
      <c r="G72" s="17" t="s">
        <v>109</v>
      </c>
      <c r="H72" s="17"/>
      <c r="I72" s="17" t="s">
        <v>77</v>
      </c>
      <c r="J72" s="18" t="s">
        <v>29</v>
      </c>
      <c r="K72" s="17"/>
      <c r="L72" s="17"/>
      <c r="M72" s="17"/>
      <c r="N72" s="17"/>
      <c r="O72" s="16" t="s">
        <v>32</v>
      </c>
      <c r="P72" s="17"/>
      <c r="Q72" s="16" t="s">
        <v>40</v>
      </c>
      <c r="R72" s="16"/>
      <c r="S72" s="16"/>
      <c r="T72" s="16"/>
      <c r="U72" s="17"/>
      <c r="V72" s="17"/>
      <c r="W72" s="20"/>
      <c r="X72" s="20"/>
      <c r="Y72" s="20"/>
      <c r="Z72" s="20"/>
      <c r="AA72" s="20"/>
    </row>
    <row r="73" ht="145.5" customHeight="1">
      <c r="A73" s="22">
        <f t="shared" si="1"/>
        <v>22</v>
      </c>
      <c r="B73" s="23" t="s">
        <v>199</v>
      </c>
      <c r="C73" s="38">
        <v>43959.125555555554</v>
      </c>
      <c r="D73" s="25" t="s">
        <v>234</v>
      </c>
      <c r="E73" s="30" t="s">
        <v>235</v>
      </c>
      <c r="F73" s="27" t="str">
        <f>image("https://scontent.xx.fbcdn.net/v/t1.15752-9/95926703_184319979376499_2917129572556210176_n.jpg?_nc_cat=104&amp;_nc_sid=b96e70&amp;_nc_ohc=VqwOlQ25g54AX9YXf8d&amp;_nc_ad=z-m&amp;_nc_cid=0&amp;_nc_zor=9&amp;_nc_ht=scontent.xx&amp;oh=7257d9a8ec591cc3e87f148757acc697&amp;oe=5EDB7B35")</f>
        <v/>
      </c>
      <c r="G73" s="28" t="s">
        <v>109</v>
      </c>
      <c r="H73" s="28" t="s">
        <v>236</v>
      </c>
      <c r="I73" s="28" t="s">
        <v>77</v>
      </c>
      <c r="J73" s="29" t="s">
        <v>29</v>
      </c>
      <c r="K73" s="28"/>
      <c r="L73" s="28"/>
      <c r="M73" s="28"/>
      <c r="N73" s="28"/>
      <c r="O73" s="27" t="s">
        <v>63</v>
      </c>
      <c r="P73" s="28" t="s">
        <v>237</v>
      </c>
      <c r="Q73" s="27" t="s">
        <v>63</v>
      </c>
      <c r="R73" s="27" t="s">
        <v>110</v>
      </c>
      <c r="S73" s="34" t="s">
        <v>66</v>
      </c>
      <c r="T73" s="34" t="s">
        <v>67</v>
      </c>
      <c r="U73" s="28" t="s">
        <v>238</v>
      </c>
      <c r="V73" s="28"/>
      <c r="W73" s="20"/>
      <c r="X73" s="20"/>
      <c r="Y73" s="20"/>
      <c r="Z73" s="20"/>
      <c r="AA73" s="20"/>
    </row>
    <row r="74" ht="28.5" customHeight="1">
      <c r="A74" s="21">
        <f t="shared" si="1"/>
        <v>23</v>
      </c>
      <c r="B74" s="12" t="s">
        <v>199</v>
      </c>
      <c r="C74" s="37">
        <v>43959.12479166667</v>
      </c>
      <c r="D74" s="14" t="s">
        <v>239</v>
      </c>
      <c r="E74" s="19" t="s">
        <v>240</v>
      </c>
      <c r="F74" s="16" t="str">
        <f>image("")</f>
        <v/>
      </c>
      <c r="G74" s="17" t="s">
        <v>26</v>
      </c>
      <c r="H74" s="17" t="s">
        <v>241</v>
      </c>
      <c r="I74" s="17" t="s">
        <v>86</v>
      </c>
      <c r="J74" s="18" t="s">
        <v>87</v>
      </c>
      <c r="K74" s="17"/>
      <c r="L74" s="17"/>
      <c r="M74" s="17"/>
      <c r="N74" s="17"/>
      <c r="O74" s="16" t="s">
        <v>32</v>
      </c>
      <c r="P74" s="17"/>
      <c r="Q74" s="16" t="s">
        <v>32</v>
      </c>
      <c r="R74" s="16"/>
      <c r="S74" s="16"/>
      <c r="T74" s="16"/>
      <c r="U74" s="17"/>
      <c r="V74" s="17"/>
      <c r="W74" s="20"/>
      <c r="X74" s="20"/>
      <c r="Y74" s="20"/>
      <c r="Z74" s="20"/>
      <c r="AA74" s="20"/>
    </row>
    <row r="75" ht="88.5" customHeight="1">
      <c r="A75" s="21">
        <f t="shared" si="1"/>
        <v>23</v>
      </c>
      <c r="B75" s="12" t="s">
        <v>199</v>
      </c>
      <c r="C75" s="37">
        <v>43959.12482638889</v>
      </c>
      <c r="D75" s="14" t="s">
        <v>239</v>
      </c>
      <c r="E75" s="15" t="s">
        <v>242</v>
      </c>
      <c r="F75" s="16" t="str">
        <f>image("https://scontent.xx.fbcdn.net/v/t1.15752-9/95749780_260974768360820_4157817634345189376_n.png?_nc_cat=105&amp;_nc_sid=b96e70&amp;_nc_ohc=8dRu7r49RmsAX_X6M_F&amp;_nc_ad=z-m&amp;_nc_cid=0&amp;_nc_zor=9&amp;_nc_ht=scontent.xx&amp;oh=cb0a41a91a3cdee2b48d83d50b6cccb8&amp;oe=5EDA3AB3")</f>
        <v/>
      </c>
      <c r="G75" s="17" t="s">
        <v>51</v>
      </c>
      <c r="H75" s="17" t="s">
        <v>243</v>
      </c>
      <c r="I75" s="17" t="s">
        <v>53</v>
      </c>
      <c r="J75" s="18" t="s">
        <v>54</v>
      </c>
      <c r="K75" s="19" t="s">
        <v>244</v>
      </c>
      <c r="L75" s="17" t="s">
        <v>245</v>
      </c>
      <c r="M75" s="17" t="s">
        <v>246</v>
      </c>
      <c r="N75" s="17"/>
      <c r="O75" s="16" t="s">
        <v>32</v>
      </c>
      <c r="P75" s="17"/>
      <c r="Q75" s="16" t="s">
        <v>32</v>
      </c>
      <c r="R75" s="16"/>
      <c r="S75" s="16"/>
      <c r="T75" s="16"/>
      <c r="U75" s="17"/>
      <c r="V75" s="17"/>
      <c r="W75" s="20"/>
      <c r="X75" s="20"/>
      <c r="Y75" s="20"/>
      <c r="Z75" s="20"/>
      <c r="AA75" s="20"/>
    </row>
    <row r="76" ht="28.5" customHeight="1">
      <c r="A76" s="22">
        <f t="shared" si="1"/>
        <v>24</v>
      </c>
      <c r="B76" s="23" t="s">
        <v>199</v>
      </c>
      <c r="C76" s="38">
        <v>43959.12201388889</v>
      </c>
      <c r="D76" s="25" t="s">
        <v>247</v>
      </c>
      <c r="E76" s="26" t="s">
        <v>38</v>
      </c>
      <c r="F76" s="27" t="str">
        <f t="shared" ref="F76:F82" si="8">image("")</f>
        <v/>
      </c>
      <c r="G76" s="28" t="s">
        <v>39</v>
      </c>
      <c r="H76" s="28"/>
      <c r="I76" s="28"/>
      <c r="J76" s="28"/>
      <c r="K76" s="28"/>
      <c r="L76" s="28"/>
      <c r="M76" s="28"/>
      <c r="N76" s="28"/>
      <c r="O76" s="27" t="s">
        <v>32</v>
      </c>
      <c r="P76" s="28"/>
      <c r="Q76" s="27" t="s">
        <v>63</v>
      </c>
      <c r="R76" s="27"/>
      <c r="S76" s="27"/>
      <c r="T76" s="27"/>
      <c r="U76" s="28"/>
      <c r="V76" s="28"/>
      <c r="W76" s="20"/>
      <c r="X76" s="20"/>
      <c r="Y76" s="20"/>
      <c r="Z76" s="20"/>
      <c r="AA76" s="20"/>
    </row>
    <row r="77" ht="28.5" customHeight="1">
      <c r="A77" s="22">
        <f t="shared" si="1"/>
        <v>24</v>
      </c>
      <c r="B77" s="23" t="s">
        <v>199</v>
      </c>
      <c r="C77" s="38">
        <v>43959.122569444444</v>
      </c>
      <c r="D77" s="33" t="s">
        <v>247</v>
      </c>
      <c r="E77" s="26" t="s">
        <v>41</v>
      </c>
      <c r="F77" s="27" t="str">
        <f t="shared" si="8"/>
        <v/>
      </c>
      <c r="G77" s="28"/>
      <c r="H77" s="28"/>
      <c r="I77" s="28" t="s">
        <v>42</v>
      </c>
      <c r="J77" s="28" t="s">
        <v>43</v>
      </c>
      <c r="K77" s="26" t="s">
        <v>248</v>
      </c>
      <c r="L77" s="28"/>
      <c r="M77" s="28"/>
      <c r="N77" s="28"/>
      <c r="O77" s="27" t="s">
        <v>32</v>
      </c>
      <c r="P77" s="28"/>
      <c r="Q77" s="27" t="s">
        <v>63</v>
      </c>
      <c r="R77" s="27"/>
      <c r="S77" s="27"/>
      <c r="T77" s="27"/>
      <c r="U77" s="28"/>
      <c r="V77" s="28"/>
      <c r="W77" s="20"/>
      <c r="X77" s="20"/>
      <c r="Y77" s="20"/>
      <c r="Z77" s="20"/>
      <c r="AA77" s="20"/>
    </row>
    <row r="78" ht="28.5" customHeight="1">
      <c r="A78" s="22">
        <f t="shared" si="1"/>
        <v>24</v>
      </c>
      <c r="B78" s="23" t="s">
        <v>199</v>
      </c>
      <c r="C78" s="38">
        <v>43959.12258101852</v>
      </c>
      <c r="D78" s="25" t="s">
        <v>247</v>
      </c>
      <c r="E78" s="26" t="s">
        <v>249</v>
      </c>
      <c r="F78" s="27" t="str">
        <f t="shared" si="8"/>
        <v/>
      </c>
      <c r="G78" s="28" t="s">
        <v>26</v>
      </c>
      <c r="H78" s="28" t="s">
        <v>250</v>
      </c>
      <c r="I78" s="28" t="s">
        <v>28</v>
      </c>
      <c r="J78" s="28" t="s">
        <v>43</v>
      </c>
      <c r="K78" s="28"/>
      <c r="L78" s="28"/>
      <c r="M78" s="28"/>
      <c r="N78" s="28"/>
      <c r="O78" s="27" t="s">
        <v>63</v>
      </c>
      <c r="P78" s="28" t="s">
        <v>251</v>
      </c>
      <c r="Q78" s="27" t="s">
        <v>63</v>
      </c>
      <c r="R78" s="27" t="s">
        <v>252</v>
      </c>
      <c r="S78" s="34" t="s">
        <v>111</v>
      </c>
      <c r="T78" s="27"/>
      <c r="U78" s="28" t="s">
        <v>253</v>
      </c>
      <c r="V78" s="28"/>
      <c r="W78" s="20"/>
      <c r="X78" s="20"/>
      <c r="Y78" s="20"/>
      <c r="Z78" s="20"/>
      <c r="AA78" s="20"/>
    </row>
    <row r="79" ht="28.5" customHeight="1">
      <c r="A79" s="21">
        <f t="shared" si="1"/>
        <v>25</v>
      </c>
      <c r="B79" s="12" t="s">
        <v>199</v>
      </c>
      <c r="C79" s="37">
        <v>43959.11415509259</v>
      </c>
      <c r="D79" s="14" t="s">
        <v>254</v>
      </c>
      <c r="E79" s="19" t="s">
        <v>255</v>
      </c>
      <c r="F79" s="16" t="str">
        <f t="shared" si="8"/>
        <v/>
      </c>
      <c r="G79" s="17" t="s">
        <v>81</v>
      </c>
      <c r="H79" s="17"/>
      <c r="I79" s="17" t="s">
        <v>82</v>
      </c>
      <c r="J79" s="17" t="s">
        <v>43</v>
      </c>
      <c r="K79" s="19" t="s">
        <v>83</v>
      </c>
      <c r="L79" s="17"/>
      <c r="M79" s="17"/>
      <c r="N79" s="17"/>
      <c r="O79" s="16" t="s">
        <v>32</v>
      </c>
      <c r="P79" s="17"/>
      <c r="Q79" s="16" t="s">
        <v>40</v>
      </c>
      <c r="R79" s="16"/>
      <c r="S79" s="16"/>
      <c r="T79" s="16"/>
      <c r="U79" s="17"/>
      <c r="V79" s="17"/>
      <c r="W79" s="20"/>
      <c r="X79" s="20"/>
      <c r="Y79" s="20"/>
      <c r="Z79" s="20"/>
      <c r="AA79" s="20"/>
    </row>
    <row r="80" ht="28.5" customHeight="1">
      <c r="A80" s="21">
        <f t="shared" si="1"/>
        <v>25</v>
      </c>
      <c r="B80" s="12" t="s">
        <v>199</v>
      </c>
      <c r="C80" s="37">
        <v>43959.114282407405</v>
      </c>
      <c r="D80" s="14" t="s">
        <v>254</v>
      </c>
      <c r="E80" s="19" t="s">
        <v>256</v>
      </c>
      <c r="F80" s="16" t="str">
        <f t="shared" si="8"/>
        <v/>
      </c>
      <c r="G80" s="17" t="s">
        <v>26</v>
      </c>
      <c r="H80" s="17"/>
      <c r="I80" s="17" t="s">
        <v>116</v>
      </c>
      <c r="J80" s="17" t="s">
        <v>117</v>
      </c>
      <c r="K80" s="19" t="s">
        <v>118</v>
      </c>
      <c r="L80" s="17"/>
      <c r="M80" s="17"/>
      <c r="N80" s="17"/>
      <c r="O80" s="16" t="s">
        <v>40</v>
      </c>
      <c r="P80" s="17"/>
      <c r="Q80" s="16" t="s">
        <v>40</v>
      </c>
      <c r="R80" s="16"/>
      <c r="S80" s="16"/>
      <c r="T80" s="16"/>
      <c r="U80" s="17"/>
      <c r="V80" s="17"/>
      <c r="W80" s="20"/>
      <c r="X80" s="20"/>
      <c r="Y80" s="20"/>
      <c r="Z80" s="20"/>
      <c r="AA80" s="20"/>
    </row>
    <row r="81" ht="28.5" customHeight="1">
      <c r="A81" s="21">
        <f t="shared" si="1"/>
        <v>25</v>
      </c>
      <c r="B81" s="12" t="s">
        <v>199</v>
      </c>
      <c r="C81" s="37">
        <v>43959.114282407405</v>
      </c>
      <c r="D81" s="14" t="s">
        <v>254</v>
      </c>
      <c r="E81" s="19" t="s">
        <v>257</v>
      </c>
      <c r="F81" s="16" t="str">
        <f t="shared" si="8"/>
        <v/>
      </c>
      <c r="G81" s="17" t="s">
        <v>109</v>
      </c>
      <c r="H81" s="17"/>
      <c r="I81" s="17" t="s">
        <v>77</v>
      </c>
      <c r="J81" s="17" t="s">
        <v>29</v>
      </c>
      <c r="K81" s="17"/>
      <c r="L81" s="17"/>
      <c r="M81" s="17"/>
      <c r="N81" s="17"/>
      <c r="O81" s="16" t="s">
        <v>40</v>
      </c>
      <c r="P81" s="17"/>
      <c r="Q81" s="16" t="s">
        <v>40</v>
      </c>
      <c r="R81" s="16"/>
      <c r="S81" s="16"/>
      <c r="T81" s="16"/>
      <c r="U81" s="17"/>
      <c r="V81" s="17"/>
      <c r="W81" s="20"/>
      <c r="X81" s="20"/>
      <c r="Y81" s="20"/>
      <c r="Z81" s="20"/>
      <c r="AA81" s="20"/>
    </row>
    <row r="82" ht="28.5" customHeight="1">
      <c r="A82" s="22">
        <f t="shared" si="1"/>
        <v>26</v>
      </c>
      <c r="B82" s="23" t="s">
        <v>199</v>
      </c>
      <c r="C82" s="38">
        <v>43959.10975694445</v>
      </c>
      <c r="D82" s="25" t="s">
        <v>258</v>
      </c>
      <c r="E82" s="26" t="s">
        <v>259</v>
      </c>
      <c r="F82" s="27" t="str">
        <f t="shared" si="8"/>
        <v/>
      </c>
      <c r="G82" s="28" t="s">
        <v>26</v>
      </c>
      <c r="H82" s="28" t="s">
        <v>260</v>
      </c>
      <c r="I82" s="28" t="s">
        <v>177</v>
      </c>
      <c r="J82" s="28" t="s">
        <v>87</v>
      </c>
      <c r="K82" s="28"/>
      <c r="L82" s="28"/>
      <c r="M82" s="28"/>
      <c r="N82" s="28"/>
      <c r="O82" s="27"/>
      <c r="P82" s="28"/>
      <c r="Q82" s="27"/>
      <c r="R82" s="27"/>
      <c r="S82" s="27"/>
      <c r="T82" s="27"/>
      <c r="U82" s="28"/>
      <c r="V82" s="28"/>
      <c r="W82" s="20"/>
      <c r="X82" s="20"/>
      <c r="Y82" s="20"/>
      <c r="Z82" s="20"/>
      <c r="AA82" s="20"/>
    </row>
    <row r="83" ht="126.0" customHeight="1">
      <c r="A83" s="22">
        <f t="shared" si="1"/>
        <v>26</v>
      </c>
      <c r="B83" s="23" t="s">
        <v>199</v>
      </c>
      <c r="C83" s="38">
        <v>43959.11038194445</v>
      </c>
      <c r="D83" s="25" t="s">
        <v>258</v>
      </c>
      <c r="E83" s="30" t="s">
        <v>261</v>
      </c>
      <c r="F83" s="27" t="str">
        <f>image("https://scontent.xx.fbcdn.net/v/t1.15752-9/95583187_252941196064154_6724795797616984064_n.jpg?_nc_cat=109&amp;_nc_sid=b96e70&amp;_nc_ohc=iCTO3qlf58YAX9WllLf&amp;_nc_ad=z-m&amp;_nc_cid=0&amp;_nc_zor=9&amp;_nc_ht=scontent.xx&amp;oh=07f2a7481637e81404abda51d1547048&amp;oe=5EDC0F2F")</f>
        <v/>
      </c>
      <c r="G83" s="28" t="s">
        <v>51</v>
      </c>
      <c r="H83" s="28" t="s">
        <v>262</v>
      </c>
      <c r="I83" s="28" t="s">
        <v>53</v>
      </c>
      <c r="J83" s="28" t="s">
        <v>54</v>
      </c>
      <c r="K83" s="26" t="s">
        <v>263</v>
      </c>
      <c r="L83" s="28" t="s">
        <v>264</v>
      </c>
      <c r="M83" s="28" t="s">
        <v>265</v>
      </c>
      <c r="N83" s="28"/>
      <c r="O83" s="27" t="s">
        <v>63</v>
      </c>
      <c r="P83" s="28" t="s">
        <v>266</v>
      </c>
      <c r="Q83" s="27" t="s">
        <v>63</v>
      </c>
      <c r="R83" s="27" t="s">
        <v>65</v>
      </c>
      <c r="S83" s="34" t="s">
        <v>66</v>
      </c>
      <c r="T83" s="34" t="s">
        <v>67</v>
      </c>
      <c r="U83" s="35" t="s">
        <v>267</v>
      </c>
      <c r="V83" s="28"/>
      <c r="W83" s="20"/>
      <c r="X83" s="20"/>
      <c r="Y83" s="20"/>
      <c r="Z83" s="20"/>
      <c r="AA83" s="20"/>
    </row>
    <row r="84" ht="28.5" customHeight="1">
      <c r="A84" s="22">
        <f t="shared" si="1"/>
        <v>26</v>
      </c>
      <c r="B84" s="23" t="s">
        <v>199</v>
      </c>
      <c r="C84" s="38">
        <v>43959.11038194445</v>
      </c>
      <c r="D84" s="25" t="s">
        <v>258</v>
      </c>
      <c r="E84" s="26" t="s">
        <v>268</v>
      </c>
      <c r="F84" s="27" t="str">
        <f>image("")</f>
        <v/>
      </c>
      <c r="G84" s="28" t="s">
        <v>81</v>
      </c>
      <c r="H84" s="28" t="s">
        <v>269</v>
      </c>
      <c r="I84" s="28" t="s">
        <v>82</v>
      </c>
      <c r="J84" s="28" t="s">
        <v>29</v>
      </c>
      <c r="K84" s="26" t="s">
        <v>83</v>
      </c>
      <c r="L84" s="28"/>
      <c r="M84" s="28"/>
      <c r="N84" s="28"/>
      <c r="O84" s="34" t="s">
        <v>63</v>
      </c>
      <c r="P84" s="28"/>
      <c r="Q84" s="34" t="s">
        <v>63</v>
      </c>
      <c r="R84" s="27" t="s">
        <v>110</v>
      </c>
      <c r="S84" s="34" t="s">
        <v>66</v>
      </c>
      <c r="T84" s="34" t="s">
        <v>67</v>
      </c>
      <c r="U84" s="28" t="s">
        <v>270</v>
      </c>
      <c r="V84" s="35" t="s">
        <v>271</v>
      </c>
      <c r="W84" s="20"/>
      <c r="X84" s="20"/>
      <c r="Y84" s="20"/>
      <c r="Z84" s="20"/>
      <c r="AA84" s="20"/>
    </row>
    <row r="85" ht="135.0" customHeight="1">
      <c r="A85" s="21">
        <f t="shared" si="1"/>
        <v>27</v>
      </c>
      <c r="B85" s="12" t="s">
        <v>199</v>
      </c>
      <c r="C85" s="37">
        <v>43959.10267361111</v>
      </c>
      <c r="D85" s="14" t="s">
        <v>272</v>
      </c>
      <c r="E85" s="19" t="s">
        <v>273</v>
      </c>
      <c r="F85" s="16" t="str">
        <f>image("https://scontent.xx.fbcdn.net/v/t1.15752-9/96571295_554935862075787_1143441803114971136_n.jpg?_nc_cat=105&amp;_nc_sid=b96e70&amp;_nc_ohc=CmheNyIPyjUAX8bdk6N&amp;_nc_ad=z-m&amp;_nc_cid=0&amp;_nc_zor=9&amp;_nc_ht=scontent.xx&amp;oh=77b6f9994418b2d0fdf364aab5fd9de6&amp;oe=5EDA0788")</f>
        <v/>
      </c>
      <c r="G85" s="17" t="s">
        <v>109</v>
      </c>
      <c r="H85" s="15" t="s">
        <v>274</v>
      </c>
      <c r="I85" s="17" t="s">
        <v>77</v>
      </c>
      <c r="J85" s="17" t="s">
        <v>29</v>
      </c>
      <c r="K85" s="17"/>
      <c r="L85" s="17"/>
      <c r="M85" s="17"/>
      <c r="N85" s="17"/>
      <c r="O85" s="32" t="s">
        <v>119</v>
      </c>
      <c r="P85" s="17"/>
      <c r="Q85" s="16" t="s">
        <v>32</v>
      </c>
      <c r="R85" s="16"/>
      <c r="S85" s="16"/>
      <c r="T85" s="16"/>
      <c r="U85" s="17"/>
      <c r="V85" s="17"/>
      <c r="W85" s="20"/>
      <c r="X85" s="20"/>
      <c r="Y85" s="20"/>
      <c r="Z85" s="20"/>
      <c r="AA85" s="20"/>
    </row>
    <row r="86" ht="28.5" customHeight="1">
      <c r="A86" s="22">
        <f t="shared" si="1"/>
        <v>28</v>
      </c>
      <c r="B86" s="23" t="s">
        <v>199</v>
      </c>
      <c r="C86" s="38">
        <v>43959.09166666667</v>
      </c>
      <c r="D86" s="25" t="s">
        <v>275</v>
      </c>
      <c r="E86" s="26" t="s">
        <v>38</v>
      </c>
      <c r="F86" s="27" t="str">
        <f t="shared" ref="F86:F91" si="9">image("")</f>
        <v/>
      </c>
      <c r="G86" s="28" t="s">
        <v>39</v>
      </c>
      <c r="H86" s="28"/>
      <c r="I86" s="28"/>
      <c r="J86" s="28"/>
      <c r="K86" s="28"/>
      <c r="L86" s="28"/>
      <c r="M86" s="28"/>
      <c r="N86" s="28"/>
      <c r="O86" s="27" t="s">
        <v>32</v>
      </c>
      <c r="P86" s="28"/>
      <c r="Q86" s="27" t="s">
        <v>32</v>
      </c>
      <c r="R86" s="27"/>
      <c r="S86" s="27"/>
      <c r="T86" s="27"/>
      <c r="U86" s="28"/>
      <c r="V86" s="28"/>
      <c r="W86" s="20"/>
      <c r="X86" s="20"/>
      <c r="Y86" s="20"/>
      <c r="Z86" s="20"/>
      <c r="AA86" s="20"/>
    </row>
    <row r="87" ht="28.5" customHeight="1">
      <c r="A87" s="22">
        <f t="shared" si="1"/>
        <v>28</v>
      </c>
      <c r="B87" s="23" t="s">
        <v>199</v>
      </c>
      <c r="C87" s="38">
        <v>43959.09179398148</v>
      </c>
      <c r="D87" s="25" t="s">
        <v>275</v>
      </c>
      <c r="E87" s="26" t="s">
        <v>41</v>
      </c>
      <c r="F87" s="27" t="str">
        <f t="shared" si="9"/>
        <v/>
      </c>
      <c r="G87" s="28"/>
      <c r="H87" s="28"/>
      <c r="I87" s="28" t="s">
        <v>42</v>
      </c>
      <c r="J87" s="28" t="s">
        <v>43</v>
      </c>
      <c r="K87" s="26" t="s">
        <v>276</v>
      </c>
      <c r="L87" s="28"/>
      <c r="M87" s="28"/>
      <c r="N87" s="28"/>
      <c r="O87" s="27" t="s">
        <v>32</v>
      </c>
      <c r="P87" s="28"/>
      <c r="Q87" s="27" t="s">
        <v>32</v>
      </c>
      <c r="R87" s="27"/>
      <c r="S87" s="27"/>
      <c r="T87" s="27"/>
      <c r="U87" s="28"/>
      <c r="V87" s="28"/>
      <c r="W87" s="20"/>
      <c r="X87" s="20"/>
      <c r="Y87" s="20"/>
      <c r="Z87" s="20"/>
      <c r="AA87" s="20"/>
    </row>
    <row r="88" ht="28.5" customHeight="1">
      <c r="A88" s="22">
        <f t="shared" si="1"/>
        <v>28</v>
      </c>
      <c r="B88" s="23" t="s">
        <v>199</v>
      </c>
      <c r="C88" s="38">
        <v>43959.09204861111</v>
      </c>
      <c r="D88" s="25" t="s">
        <v>275</v>
      </c>
      <c r="E88" s="26" t="s">
        <v>277</v>
      </c>
      <c r="F88" s="27" t="str">
        <f t="shared" si="9"/>
        <v/>
      </c>
      <c r="G88" s="28" t="s">
        <v>81</v>
      </c>
      <c r="H88" s="28"/>
      <c r="I88" s="28" t="s">
        <v>82</v>
      </c>
      <c r="J88" s="28" t="s">
        <v>29</v>
      </c>
      <c r="K88" s="26" t="s">
        <v>83</v>
      </c>
      <c r="L88" s="28"/>
      <c r="M88" s="28"/>
      <c r="N88" s="28"/>
      <c r="O88" s="27" t="s">
        <v>32</v>
      </c>
      <c r="P88" s="28"/>
      <c r="Q88" s="27" t="s">
        <v>32</v>
      </c>
      <c r="R88" s="27"/>
      <c r="S88" s="27"/>
      <c r="T88" s="27"/>
      <c r="U88" s="28"/>
      <c r="V88" s="28"/>
      <c r="W88" s="20"/>
      <c r="X88" s="20"/>
      <c r="Y88" s="20"/>
      <c r="Z88" s="20"/>
      <c r="AA88" s="20"/>
    </row>
    <row r="89" ht="28.5" customHeight="1">
      <c r="A89" s="22">
        <f t="shared" si="1"/>
        <v>28</v>
      </c>
      <c r="B89" s="23" t="s">
        <v>199</v>
      </c>
      <c r="C89" s="38">
        <v>43959.09226851852</v>
      </c>
      <c r="D89" s="25" t="s">
        <v>275</v>
      </c>
      <c r="E89" s="26" t="s">
        <v>278</v>
      </c>
      <c r="F89" s="27" t="str">
        <f t="shared" si="9"/>
        <v/>
      </c>
      <c r="G89" s="28" t="s">
        <v>26</v>
      </c>
      <c r="H89" s="28" t="s">
        <v>279</v>
      </c>
      <c r="I89" s="28" t="s">
        <v>177</v>
      </c>
      <c r="J89" s="28" t="s">
        <v>87</v>
      </c>
      <c r="K89" s="28"/>
      <c r="L89" s="28"/>
      <c r="M89" s="28"/>
      <c r="N89" s="28"/>
      <c r="O89" s="27" t="s">
        <v>32</v>
      </c>
      <c r="P89" s="28" t="s">
        <v>280</v>
      </c>
      <c r="Q89" s="27" t="s">
        <v>32</v>
      </c>
      <c r="R89" s="27"/>
      <c r="S89" s="27"/>
      <c r="T89" s="27"/>
      <c r="U89" s="28"/>
      <c r="V89" s="28"/>
      <c r="W89" s="20"/>
      <c r="X89" s="20"/>
      <c r="Y89" s="20"/>
      <c r="Z89" s="20"/>
      <c r="AA89" s="20"/>
    </row>
    <row r="90" ht="28.5" customHeight="1">
      <c r="A90" s="22">
        <f t="shared" si="1"/>
        <v>28</v>
      </c>
      <c r="B90" s="23" t="s">
        <v>199</v>
      </c>
      <c r="C90" s="38">
        <v>43959.09237268518</v>
      </c>
      <c r="D90" s="25" t="s">
        <v>275</v>
      </c>
      <c r="E90" s="26" t="s">
        <v>281</v>
      </c>
      <c r="F90" s="27" t="str">
        <f t="shared" si="9"/>
        <v/>
      </c>
      <c r="G90" s="28" t="s">
        <v>282</v>
      </c>
      <c r="H90" s="28" t="s">
        <v>71</v>
      </c>
      <c r="I90" s="28" t="s">
        <v>72</v>
      </c>
      <c r="J90" s="28" t="s">
        <v>29</v>
      </c>
      <c r="K90" s="26" t="s">
        <v>74</v>
      </c>
      <c r="L90" s="28"/>
      <c r="M90" s="28"/>
      <c r="N90" s="28"/>
      <c r="O90" s="27" t="s">
        <v>32</v>
      </c>
      <c r="P90" s="28"/>
      <c r="Q90" s="27" t="s">
        <v>32</v>
      </c>
      <c r="R90" s="27"/>
      <c r="S90" s="27"/>
      <c r="T90" s="27"/>
      <c r="U90" s="28"/>
      <c r="V90" s="28"/>
      <c r="W90" s="20"/>
      <c r="X90" s="20"/>
      <c r="Y90" s="20"/>
      <c r="Z90" s="20"/>
      <c r="AA90" s="20"/>
    </row>
    <row r="91" ht="28.5" customHeight="1">
      <c r="A91" s="22">
        <f t="shared" si="1"/>
        <v>28</v>
      </c>
      <c r="B91" s="23" t="s">
        <v>199</v>
      </c>
      <c r="C91" s="38">
        <v>43959.09238425926</v>
      </c>
      <c r="D91" s="25" t="s">
        <v>275</v>
      </c>
      <c r="E91" s="26" t="s">
        <v>75</v>
      </c>
      <c r="F91" s="27" t="str">
        <f t="shared" si="9"/>
        <v/>
      </c>
      <c r="G91" s="28" t="s">
        <v>76</v>
      </c>
      <c r="H91" s="28"/>
      <c r="I91" s="28" t="s">
        <v>77</v>
      </c>
      <c r="J91" s="28" t="s">
        <v>73</v>
      </c>
      <c r="K91" s="28"/>
      <c r="L91" s="28"/>
      <c r="M91" s="28"/>
      <c r="N91" s="28"/>
      <c r="O91" s="27" t="s">
        <v>32</v>
      </c>
      <c r="P91" s="28"/>
      <c r="Q91" s="27" t="s">
        <v>32</v>
      </c>
      <c r="R91" s="27"/>
      <c r="S91" s="27"/>
      <c r="T91" s="27"/>
      <c r="U91" s="28"/>
      <c r="V91" s="28"/>
      <c r="W91" s="20"/>
      <c r="X91" s="20"/>
      <c r="Y91" s="20"/>
      <c r="Z91" s="20"/>
      <c r="AA91" s="20"/>
    </row>
    <row r="92">
      <c r="A92" s="39"/>
      <c r="B92" s="40"/>
      <c r="C92" s="41"/>
      <c r="D92" s="42"/>
      <c r="E92" s="41"/>
      <c r="F92" s="41"/>
      <c r="G92" s="41"/>
      <c r="H92" s="41"/>
      <c r="I92" s="41"/>
      <c r="J92" s="41"/>
      <c r="K92" s="41"/>
      <c r="L92" s="41"/>
      <c r="M92" s="41"/>
      <c r="N92" s="41"/>
      <c r="O92" s="41"/>
      <c r="P92" s="41"/>
      <c r="Q92" s="41"/>
      <c r="R92" s="43"/>
      <c r="S92" s="43"/>
      <c r="T92" s="41"/>
      <c r="U92" s="43"/>
      <c r="V92" s="41"/>
      <c r="W92" s="44"/>
    </row>
    <row r="93">
      <c r="A93" s="45"/>
      <c r="B93" s="46"/>
      <c r="C93" s="44"/>
      <c r="D93" s="47"/>
      <c r="E93" s="44"/>
      <c r="F93" s="44"/>
      <c r="G93" s="44"/>
      <c r="H93" s="44"/>
      <c r="I93" s="44"/>
      <c r="J93" s="44"/>
      <c r="K93" s="44"/>
      <c r="L93" s="44"/>
      <c r="M93" s="44"/>
      <c r="N93" s="44"/>
      <c r="O93" s="44"/>
      <c r="P93" s="44"/>
      <c r="Q93" s="44"/>
      <c r="R93" s="48"/>
      <c r="S93" s="48"/>
      <c r="T93" s="44"/>
      <c r="U93" s="48"/>
      <c r="V93" s="44"/>
      <c r="W93" s="44"/>
    </row>
    <row r="94">
      <c r="A94" s="45"/>
      <c r="B94" s="46"/>
      <c r="C94" s="44"/>
      <c r="D94" s="47"/>
      <c r="E94" s="44"/>
      <c r="F94" s="44"/>
      <c r="G94" s="44"/>
      <c r="H94" s="44"/>
      <c r="I94" s="44"/>
      <c r="J94" s="44"/>
      <c r="K94" s="44"/>
      <c r="L94" s="44"/>
      <c r="M94" s="44"/>
      <c r="N94" s="44"/>
      <c r="O94" s="44"/>
      <c r="P94" s="44"/>
      <c r="Q94" s="44"/>
      <c r="R94" s="48"/>
      <c r="S94" s="48"/>
      <c r="T94" s="44"/>
      <c r="U94" s="48"/>
      <c r="V94" s="44"/>
      <c r="W94" s="44"/>
    </row>
    <row r="95">
      <c r="A95" s="45"/>
      <c r="B95" s="46"/>
      <c r="C95" s="44"/>
      <c r="D95" s="47"/>
      <c r="E95" s="44"/>
      <c r="F95" s="44"/>
      <c r="G95" s="44"/>
      <c r="H95" s="44"/>
      <c r="I95" s="44"/>
      <c r="J95" s="44"/>
      <c r="K95" s="44"/>
      <c r="L95" s="44"/>
      <c r="M95" s="44"/>
      <c r="N95" s="44"/>
      <c r="O95" s="44"/>
      <c r="P95" s="44"/>
      <c r="Q95" s="44"/>
      <c r="R95" s="48"/>
      <c r="S95" s="48"/>
      <c r="T95" s="44"/>
      <c r="U95" s="48"/>
      <c r="V95" s="44"/>
      <c r="W95" s="44"/>
    </row>
    <row r="96">
      <c r="A96" s="45"/>
      <c r="B96" s="46"/>
      <c r="C96" s="44"/>
      <c r="D96" s="47"/>
      <c r="E96" s="44"/>
      <c r="F96" s="44"/>
      <c r="G96" s="44"/>
      <c r="H96" s="44"/>
      <c r="I96" s="44"/>
      <c r="J96" s="44"/>
      <c r="K96" s="44"/>
      <c r="L96" s="44"/>
      <c r="M96" s="44"/>
      <c r="N96" s="44"/>
      <c r="O96" s="44"/>
      <c r="P96" s="44"/>
      <c r="Q96" s="44"/>
      <c r="R96" s="48"/>
      <c r="S96" s="48"/>
      <c r="T96" s="44"/>
      <c r="U96" s="48"/>
      <c r="V96" s="44"/>
      <c r="W96" s="44"/>
    </row>
    <row r="97">
      <c r="A97" s="45"/>
      <c r="B97" s="46"/>
      <c r="C97" s="44"/>
      <c r="D97" s="47"/>
      <c r="E97" s="44"/>
      <c r="F97" s="44"/>
      <c r="G97" s="44"/>
      <c r="H97" s="44"/>
      <c r="I97" s="44"/>
      <c r="J97" s="44"/>
      <c r="K97" s="44"/>
      <c r="L97" s="44"/>
      <c r="M97" s="44"/>
      <c r="N97" s="44"/>
      <c r="O97" s="44"/>
      <c r="P97" s="44"/>
      <c r="Q97" s="44"/>
      <c r="R97" s="48"/>
      <c r="S97" s="48"/>
      <c r="T97" s="44"/>
      <c r="U97" s="48"/>
      <c r="V97" s="44"/>
      <c r="W97" s="44"/>
    </row>
    <row r="98">
      <c r="A98" s="45"/>
      <c r="B98" s="46"/>
      <c r="C98" s="44"/>
      <c r="D98" s="47"/>
      <c r="E98" s="44"/>
      <c r="F98" s="44"/>
      <c r="G98" s="44"/>
      <c r="H98" s="44"/>
      <c r="I98" s="44"/>
      <c r="J98" s="44"/>
      <c r="K98" s="44"/>
      <c r="L98" s="44"/>
      <c r="M98" s="44"/>
      <c r="N98" s="44"/>
      <c r="O98" s="44"/>
      <c r="P98" s="44"/>
      <c r="Q98" s="44"/>
      <c r="R98" s="48"/>
      <c r="S98" s="48"/>
      <c r="T98" s="44"/>
      <c r="U98" s="48"/>
      <c r="V98" s="44"/>
      <c r="W98" s="44"/>
    </row>
    <row r="99">
      <c r="A99" s="45"/>
      <c r="B99" s="46"/>
      <c r="C99" s="44"/>
      <c r="D99" s="47"/>
      <c r="E99" s="44"/>
      <c r="F99" s="44"/>
      <c r="G99" s="44"/>
      <c r="H99" s="44"/>
      <c r="I99" s="44"/>
      <c r="J99" s="44"/>
      <c r="K99" s="44"/>
      <c r="L99" s="44"/>
      <c r="M99" s="44"/>
      <c r="N99" s="44"/>
      <c r="O99" s="44"/>
      <c r="P99" s="44"/>
      <c r="Q99" s="44"/>
      <c r="R99" s="48"/>
      <c r="S99" s="48"/>
      <c r="T99" s="44"/>
      <c r="U99" s="48"/>
      <c r="V99" s="44"/>
      <c r="W99" s="44"/>
    </row>
    <row r="100">
      <c r="A100" s="45"/>
      <c r="B100" s="46"/>
      <c r="C100" s="44"/>
      <c r="D100" s="47"/>
      <c r="E100" s="44"/>
      <c r="F100" s="44"/>
      <c r="G100" s="44"/>
      <c r="H100" s="44"/>
      <c r="I100" s="44"/>
      <c r="J100" s="44"/>
      <c r="K100" s="44"/>
      <c r="L100" s="44"/>
      <c r="M100" s="44"/>
      <c r="N100" s="44"/>
      <c r="O100" s="44"/>
      <c r="P100" s="44"/>
      <c r="Q100" s="44"/>
      <c r="R100" s="48"/>
      <c r="S100" s="48"/>
      <c r="T100" s="44"/>
      <c r="U100" s="48"/>
      <c r="V100" s="44"/>
      <c r="W100" s="44"/>
    </row>
    <row r="101">
      <c r="A101" s="45"/>
      <c r="B101" s="46"/>
      <c r="C101" s="44"/>
      <c r="D101" s="47"/>
      <c r="E101" s="44"/>
      <c r="F101" s="44"/>
      <c r="G101" s="44"/>
      <c r="H101" s="44"/>
      <c r="I101" s="44"/>
      <c r="J101" s="44"/>
      <c r="K101" s="44"/>
      <c r="L101" s="44"/>
      <c r="M101" s="44"/>
      <c r="N101" s="44"/>
      <c r="O101" s="44"/>
      <c r="P101" s="44"/>
      <c r="Q101" s="44"/>
      <c r="R101" s="48"/>
      <c r="S101" s="48"/>
      <c r="T101" s="44"/>
      <c r="U101" s="48"/>
      <c r="V101" s="44"/>
      <c r="W101" s="44"/>
    </row>
    <row r="102">
      <c r="A102" s="45"/>
      <c r="B102" s="46"/>
      <c r="C102" s="44"/>
      <c r="D102" s="47"/>
      <c r="E102" s="44"/>
      <c r="F102" s="44"/>
      <c r="G102" s="44"/>
      <c r="H102" s="44"/>
      <c r="I102" s="44"/>
      <c r="J102" s="44"/>
      <c r="K102" s="44"/>
      <c r="L102" s="44"/>
      <c r="M102" s="44"/>
      <c r="N102" s="44"/>
      <c r="O102" s="44"/>
      <c r="P102" s="44"/>
      <c r="Q102" s="44"/>
      <c r="R102" s="48"/>
      <c r="S102" s="48"/>
      <c r="T102" s="44"/>
      <c r="U102" s="48"/>
      <c r="V102" s="44"/>
      <c r="W102" s="44"/>
    </row>
    <row r="103">
      <c r="A103" s="45"/>
      <c r="B103" s="46"/>
      <c r="C103" s="44"/>
      <c r="D103" s="47"/>
      <c r="E103" s="44"/>
      <c r="F103" s="44"/>
      <c r="G103" s="44"/>
      <c r="H103" s="44"/>
      <c r="I103" s="44"/>
      <c r="J103" s="44"/>
      <c r="K103" s="44"/>
      <c r="L103" s="44"/>
      <c r="M103" s="44"/>
      <c r="N103" s="44"/>
      <c r="O103" s="44"/>
      <c r="P103" s="44"/>
      <c r="Q103" s="44"/>
      <c r="R103" s="48"/>
      <c r="S103" s="48"/>
      <c r="T103" s="44"/>
      <c r="U103" s="48"/>
      <c r="V103" s="44"/>
      <c r="W103" s="44"/>
    </row>
    <row r="104">
      <c r="A104" s="45"/>
      <c r="B104" s="46"/>
      <c r="C104" s="44"/>
      <c r="D104" s="47"/>
      <c r="E104" s="44"/>
      <c r="F104" s="44"/>
      <c r="G104" s="44"/>
      <c r="H104" s="44"/>
      <c r="I104" s="44"/>
      <c r="J104" s="44"/>
      <c r="K104" s="44"/>
      <c r="L104" s="44"/>
      <c r="M104" s="44"/>
      <c r="N104" s="44"/>
      <c r="O104" s="44"/>
      <c r="P104" s="44"/>
      <c r="Q104" s="44"/>
      <c r="R104" s="48"/>
      <c r="S104" s="48"/>
      <c r="T104" s="44"/>
      <c r="U104" s="48"/>
      <c r="V104" s="44"/>
      <c r="W104" s="44"/>
    </row>
    <row r="105">
      <c r="A105" s="45"/>
      <c r="B105" s="46"/>
      <c r="C105" s="44"/>
      <c r="D105" s="47"/>
      <c r="E105" s="44"/>
      <c r="F105" s="44"/>
      <c r="G105" s="44"/>
      <c r="H105" s="44"/>
      <c r="I105" s="44"/>
      <c r="J105" s="44"/>
      <c r="K105" s="44"/>
      <c r="L105" s="44"/>
      <c r="M105" s="44"/>
      <c r="N105" s="44"/>
      <c r="O105" s="44"/>
      <c r="P105" s="44"/>
      <c r="Q105" s="44"/>
      <c r="R105" s="48"/>
      <c r="S105" s="48"/>
      <c r="T105" s="44"/>
      <c r="U105" s="48"/>
      <c r="V105" s="44"/>
      <c r="W105" s="44"/>
    </row>
    <row r="106">
      <c r="A106" s="45"/>
      <c r="B106" s="46"/>
      <c r="C106" s="44"/>
      <c r="D106" s="47"/>
      <c r="E106" s="44"/>
      <c r="F106" s="44"/>
      <c r="G106" s="44"/>
      <c r="H106" s="44"/>
      <c r="I106" s="44"/>
      <c r="J106" s="44"/>
      <c r="K106" s="44"/>
      <c r="L106" s="44"/>
      <c r="M106" s="44"/>
      <c r="N106" s="44"/>
      <c r="O106" s="44"/>
      <c r="P106" s="44"/>
      <c r="Q106" s="44"/>
      <c r="R106" s="48"/>
      <c r="S106" s="48"/>
      <c r="T106" s="44"/>
      <c r="U106" s="48"/>
      <c r="V106" s="44"/>
      <c r="W106" s="44"/>
    </row>
    <row r="107">
      <c r="A107" s="45"/>
      <c r="B107" s="46"/>
      <c r="C107" s="44"/>
      <c r="D107" s="47"/>
      <c r="E107" s="44"/>
      <c r="F107" s="44"/>
      <c r="G107" s="44"/>
      <c r="H107" s="44"/>
      <c r="I107" s="44"/>
      <c r="J107" s="44"/>
      <c r="K107" s="44"/>
      <c r="L107" s="44"/>
      <c r="M107" s="44"/>
      <c r="N107" s="44"/>
      <c r="O107" s="44"/>
      <c r="P107" s="44"/>
      <c r="Q107" s="44"/>
      <c r="R107" s="48"/>
      <c r="S107" s="48"/>
      <c r="T107" s="44"/>
      <c r="U107" s="48"/>
      <c r="V107" s="44"/>
      <c r="W107" s="44"/>
    </row>
    <row r="108">
      <c r="A108" s="45"/>
      <c r="B108" s="46"/>
      <c r="C108" s="44"/>
      <c r="D108" s="47"/>
      <c r="E108" s="44"/>
      <c r="F108" s="44"/>
      <c r="G108" s="44"/>
      <c r="H108" s="44"/>
      <c r="I108" s="44"/>
      <c r="J108" s="44"/>
      <c r="K108" s="44"/>
      <c r="L108" s="44"/>
      <c r="M108" s="44"/>
      <c r="N108" s="44"/>
      <c r="O108" s="44"/>
      <c r="P108" s="44"/>
      <c r="Q108" s="44"/>
      <c r="R108" s="48"/>
      <c r="S108" s="48"/>
      <c r="T108" s="44"/>
      <c r="U108" s="48"/>
      <c r="V108" s="44"/>
      <c r="W108" s="44"/>
    </row>
    <row r="109">
      <c r="A109" s="45"/>
      <c r="B109" s="46"/>
      <c r="C109" s="44"/>
      <c r="D109" s="47"/>
      <c r="E109" s="44"/>
      <c r="F109" s="44"/>
      <c r="G109" s="44"/>
      <c r="H109" s="44"/>
      <c r="I109" s="44"/>
      <c r="J109" s="44"/>
      <c r="K109" s="44"/>
      <c r="L109" s="44"/>
      <c r="M109" s="44"/>
      <c r="N109" s="44"/>
      <c r="O109" s="44"/>
      <c r="P109" s="44"/>
      <c r="Q109" s="44"/>
      <c r="R109" s="48"/>
      <c r="S109" s="48"/>
      <c r="T109" s="44"/>
      <c r="U109" s="48"/>
      <c r="V109" s="44"/>
      <c r="W109" s="44"/>
    </row>
    <row r="110">
      <c r="A110" s="45"/>
      <c r="B110" s="46"/>
      <c r="C110" s="44"/>
      <c r="D110" s="47"/>
      <c r="E110" s="44"/>
      <c r="F110" s="44"/>
      <c r="G110" s="44"/>
      <c r="H110" s="44"/>
      <c r="I110" s="44"/>
      <c r="J110" s="44"/>
      <c r="K110" s="44"/>
      <c r="L110" s="44"/>
      <c r="M110" s="44"/>
      <c r="N110" s="44"/>
      <c r="O110" s="44"/>
      <c r="P110" s="44"/>
      <c r="Q110" s="44"/>
      <c r="R110" s="48"/>
      <c r="S110" s="48"/>
      <c r="T110" s="44"/>
      <c r="U110" s="48"/>
      <c r="V110" s="44"/>
      <c r="W110" s="44"/>
    </row>
    <row r="111">
      <c r="A111" s="45"/>
      <c r="B111" s="46"/>
      <c r="C111" s="44"/>
      <c r="D111" s="47"/>
      <c r="E111" s="44"/>
      <c r="F111" s="44"/>
      <c r="G111" s="44"/>
      <c r="H111" s="44"/>
      <c r="I111" s="44"/>
      <c r="J111" s="44"/>
      <c r="K111" s="44"/>
      <c r="L111" s="44"/>
      <c r="M111" s="44"/>
      <c r="N111" s="44"/>
      <c r="O111" s="44"/>
      <c r="P111" s="44"/>
      <c r="Q111" s="44"/>
      <c r="R111" s="48"/>
      <c r="S111" s="48"/>
      <c r="T111" s="44"/>
      <c r="U111" s="48"/>
      <c r="V111" s="44"/>
      <c r="W111" s="44"/>
    </row>
    <row r="112">
      <c r="A112" s="45"/>
      <c r="B112" s="46"/>
      <c r="C112" s="44"/>
      <c r="D112" s="47"/>
      <c r="E112" s="44"/>
      <c r="F112" s="44"/>
      <c r="G112" s="44"/>
      <c r="H112" s="44"/>
      <c r="I112" s="44"/>
      <c r="J112" s="44"/>
      <c r="K112" s="44"/>
      <c r="L112" s="44"/>
      <c r="M112" s="44"/>
      <c r="N112" s="44"/>
      <c r="O112" s="44"/>
      <c r="P112" s="44"/>
      <c r="Q112" s="44"/>
      <c r="R112" s="48"/>
      <c r="S112" s="48"/>
      <c r="T112" s="44"/>
      <c r="U112" s="48"/>
      <c r="V112" s="44"/>
      <c r="W112" s="44"/>
    </row>
    <row r="113">
      <c r="A113" s="45"/>
      <c r="B113" s="46"/>
      <c r="C113" s="44"/>
      <c r="D113" s="47"/>
      <c r="E113" s="44"/>
      <c r="F113" s="44"/>
      <c r="G113" s="44"/>
      <c r="H113" s="44"/>
      <c r="I113" s="44"/>
      <c r="J113" s="44"/>
      <c r="K113" s="44"/>
      <c r="L113" s="44"/>
      <c r="M113" s="44"/>
      <c r="N113" s="44"/>
      <c r="O113" s="44"/>
      <c r="P113" s="44"/>
      <c r="Q113" s="44"/>
      <c r="R113" s="48"/>
      <c r="S113" s="48"/>
      <c r="T113" s="44"/>
      <c r="U113" s="48"/>
      <c r="V113" s="44"/>
      <c r="W113" s="44"/>
    </row>
    <row r="114">
      <c r="A114" s="45"/>
      <c r="B114" s="46"/>
      <c r="C114" s="44"/>
      <c r="D114" s="47"/>
      <c r="E114" s="44"/>
      <c r="F114" s="44"/>
      <c r="G114" s="44"/>
      <c r="H114" s="44"/>
      <c r="I114" s="44"/>
      <c r="J114" s="44"/>
      <c r="K114" s="44"/>
      <c r="L114" s="44"/>
      <c r="M114" s="44"/>
      <c r="N114" s="44"/>
      <c r="O114" s="44"/>
      <c r="P114" s="44"/>
      <c r="Q114" s="44"/>
      <c r="R114" s="48"/>
      <c r="S114" s="48"/>
      <c r="T114" s="44"/>
      <c r="U114" s="48"/>
      <c r="V114" s="44"/>
      <c r="W114" s="44"/>
    </row>
    <row r="115">
      <c r="A115" s="45"/>
      <c r="B115" s="46"/>
      <c r="C115" s="44"/>
      <c r="D115" s="47"/>
      <c r="E115" s="44"/>
      <c r="F115" s="44"/>
      <c r="G115" s="44"/>
      <c r="H115" s="44"/>
      <c r="I115" s="44"/>
      <c r="J115" s="44"/>
      <c r="K115" s="44"/>
      <c r="L115" s="44"/>
      <c r="M115" s="44"/>
      <c r="N115" s="44"/>
      <c r="O115" s="44"/>
      <c r="P115" s="44"/>
      <c r="Q115" s="44"/>
      <c r="R115" s="48"/>
      <c r="S115" s="48"/>
      <c r="T115" s="44"/>
      <c r="U115" s="48"/>
      <c r="V115" s="44"/>
      <c r="W115" s="44"/>
    </row>
    <row r="116">
      <c r="A116" s="45"/>
      <c r="B116" s="46"/>
      <c r="C116" s="44"/>
      <c r="D116" s="47"/>
      <c r="E116" s="44"/>
      <c r="F116" s="44"/>
      <c r="G116" s="44"/>
      <c r="H116" s="44"/>
      <c r="I116" s="44"/>
      <c r="J116" s="44"/>
      <c r="K116" s="44"/>
      <c r="L116" s="44"/>
      <c r="M116" s="44"/>
      <c r="N116" s="44"/>
      <c r="O116" s="44"/>
      <c r="P116" s="44"/>
      <c r="Q116" s="44"/>
      <c r="R116" s="48"/>
      <c r="S116" s="48"/>
      <c r="T116" s="44"/>
      <c r="U116" s="48"/>
      <c r="V116" s="44"/>
      <c r="W116" s="44"/>
    </row>
    <row r="117">
      <c r="A117" s="45"/>
      <c r="B117" s="46"/>
      <c r="C117" s="44"/>
      <c r="D117" s="47"/>
      <c r="E117" s="44"/>
      <c r="F117" s="44"/>
      <c r="G117" s="44"/>
      <c r="H117" s="44"/>
      <c r="I117" s="44"/>
      <c r="J117" s="44"/>
      <c r="K117" s="44"/>
      <c r="L117" s="44"/>
      <c r="M117" s="44"/>
      <c r="N117" s="44"/>
      <c r="O117" s="44"/>
      <c r="P117" s="44"/>
      <c r="Q117" s="44"/>
      <c r="R117" s="48"/>
      <c r="S117" s="48"/>
      <c r="T117" s="44"/>
      <c r="U117" s="48"/>
      <c r="V117" s="44"/>
      <c r="W117" s="44"/>
    </row>
    <row r="118">
      <c r="A118" s="45"/>
      <c r="B118" s="46"/>
      <c r="C118" s="44"/>
      <c r="D118" s="47"/>
      <c r="E118" s="44"/>
      <c r="F118" s="44"/>
      <c r="G118" s="44"/>
      <c r="H118" s="44"/>
      <c r="I118" s="44"/>
      <c r="J118" s="44"/>
      <c r="K118" s="44"/>
      <c r="L118" s="44"/>
      <c r="M118" s="44"/>
      <c r="N118" s="44"/>
      <c r="O118" s="44"/>
      <c r="P118" s="44"/>
      <c r="Q118" s="44"/>
      <c r="R118" s="48"/>
      <c r="S118" s="48"/>
      <c r="T118" s="44"/>
      <c r="U118" s="48"/>
      <c r="V118" s="44"/>
      <c r="W118" s="44"/>
    </row>
    <row r="119">
      <c r="A119" s="45"/>
      <c r="B119" s="46"/>
      <c r="C119" s="44"/>
      <c r="D119" s="47"/>
      <c r="E119" s="44"/>
      <c r="F119" s="44"/>
      <c r="G119" s="44"/>
      <c r="H119" s="44"/>
      <c r="I119" s="44"/>
      <c r="J119" s="44"/>
      <c r="K119" s="44"/>
      <c r="L119" s="44"/>
      <c r="M119" s="44"/>
      <c r="N119" s="44"/>
      <c r="O119" s="44"/>
      <c r="P119" s="44"/>
      <c r="Q119" s="44"/>
      <c r="R119" s="48"/>
      <c r="S119" s="48"/>
      <c r="T119" s="44"/>
      <c r="U119" s="48"/>
      <c r="V119" s="44"/>
      <c r="W119" s="44"/>
    </row>
    <row r="120">
      <c r="A120" s="45"/>
      <c r="B120" s="46"/>
      <c r="C120" s="44"/>
      <c r="D120" s="47"/>
      <c r="E120" s="44"/>
      <c r="F120" s="44"/>
      <c r="G120" s="44"/>
      <c r="H120" s="44"/>
      <c r="I120" s="44"/>
      <c r="J120" s="44"/>
      <c r="K120" s="44"/>
      <c r="L120" s="44"/>
      <c r="M120" s="44"/>
      <c r="N120" s="44"/>
      <c r="O120" s="44"/>
      <c r="P120" s="44"/>
      <c r="Q120" s="44"/>
      <c r="R120" s="48"/>
      <c r="S120" s="48"/>
      <c r="T120" s="44"/>
      <c r="U120" s="48"/>
      <c r="V120" s="44"/>
      <c r="W120" s="44"/>
    </row>
    <row r="121">
      <c r="A121" s="45"/>
      <c r="B121" s="46"/>
      <c r="C121" s="44"/>
      <c r="D121" s="47"/>
      <c r="E121" s="44"/>
      <c r="F121" s="44"/>
      <c r="G121" s="44"/>
      <c r="H121" s="44"/>
      <c r="I121" s="44"/>
      <c r="J121" s="44"/>
      <c r="K121" s="44"/>
      <c r="L121" s="44"/>
      <c r="M121" s="44"/>
      <c r="N121" s="44"/>
      <c r="O121" s="44"/>
      <c r="P121" s="44"/>
      <c r="Q121" s="44"/>
      <c r="R121" s="48"/>
      <c r="S121" s="48"/>
      <c r="T121" s="44"/>
      <c r="U121" s="48"/>
      <c r="V121" s="44"/>
      <c r="W121" s="44"/>
    </row>
    <row r="122">
      <c r="A122" s="45"/>
      <c r="B122" s="46"/>
      <c r="C122" s="44"/>
      <c r="D122" s="47"/>
      <c r="E122" s="44"/>
      <c r="F122" s="44"/>
      <c r="G122" s="44"/>
      <c r="H122" s="44"/>
      <c r="I122" s="44"/>
      <c r="J122" s="44"/>
      <c r="K122" s="44"/>
      <c r="L122" s="44"/>
      <c r="M122" s="44"/>
      <c r="N122" s="44"/>
      <c r="O122" s="44"/>
      <c r="P122" s="44"/>
      <c r="Q122" s="44"/>
      <c r="R122" s="48"/>
      <c r="S122" s="48"/>
      <c r="T122" s="44"/>
      <c r="U122" s="48"/>
      <c r="V122" s="44"/>
      <c r="W122" s="44"/>
    </row>
    <row r="123">
      <c r="A123" s="45"/>
      <c r="B123" s="46"/>
      <c r="C123" s="44"/>
      <c r="D123" s="47"/>
      <c r="E123" s="44"/>
      <c r="F123" s="44"/>
      <c r="G123" s="44"/>
      <c r="H123" s="44"/>
      <c r="I123" s="44"/>
      <c r="J123" s="44"/>
      <c r="K123" s="44"/>
      <c r="L123" s="44"/>
      <c r="M123" s="44"/>
      <c r="N123" s="44"/>
      <c r="O123" s="44"/>
      <c r="P123" s="44"/>
      <c r="Q123" s="44"/>
      <c r="R123" s="48"/>
      <c r="S123" s="48"/>
      <c r="T123" s="44"/>
      <c r="U123" s="48"/>
      <c r="V123" s="44"/>
      <c r="W123" s="44"/>
    </row>
    <row r="124">
      <c r="A124" s="45"/>
      <c r="B124" s="46"/>
      <c r="C124" s="44"/>
      <c r="D124" s="47"/>
      <c r="E124" s="44"/>
      <c r="F124" s="44"/>
      <c r="G124" s="44"/>
      <c r="H124" s="44"/>
      <c r="I124" s="44"/>
      <c r="J124" s="44"/>
      <c r="K124" s="44"/>
      <c r="L124" s="44"/>
      <c r="M124" s="44"/>
      <c r="N124" s="44"/>
      <c r="O124" s="44"/>
      <c r="P124" s="44"/>
      <c r="Q124" s="44"/>
      <c r="R124" s="48"/>
      <c r="S124" s="48"/>
      <c r="T124" s="44"/>
      <c r="U124" s="48"/>
      <c r="V124" s="44"/>
      <c r="W124" s="44"/>
    </row>
    <row r="125">
      <c r="A125" s="45"/>
      <c r="B125" s="46"/>
      <c r="C125" s="44"/>
      <c r="D125" s="47"/>
      <c r="E125" s="44"/>
      <c r="F125" s="44"/>
      <c r="G125" s="44"/>
      <c r="H125" s="44"/>
      <c r="I125" s="44"/>
      <c r="J125" s="44"/>
      <c r="K125" s="44"/>
      <c r="L125" s="44"/>
      <c r="M125" s="44"/>
      <c r="N125" s="44"/>
      <c r="O125" s="44"/>
      <c r="P125" s="44"/>
      <c r="Q125" s="44"/>
      <c r="R125" s="48"/>
      <c r="S125" s="48"/>
      <c r="T125" s="44"/>
      <c r="U125" s="48"/>
      <c r="V125" s="44"/>
      <c r="W125" s="44"/>
    </row>
    <row r="126">
      <c r="A126" s="45"/>
      <c r="B126" s="46"/>
      <c r="C126" s="44"/>
      <c r="D126" s="47"/>
      <c r="E126" s="44"/>
      <c r="F126" s="44"/>
      <c r="G126" s="44"/>
      <c r="H126" s="44"/>
      <c r="I126" s="44"/>
      <c r="J126" s="44"/>
      <c r="K126" s="44"/>
      <c r="L126" s="44"/>
      <c r="M126" s="44"/>
      <c r="N126" s="44"/>
      <c r="O126" s="44"/>
      <c r="P126" s="44"/>
      <c r="Q126" s="44"/>
      <c r="R126" s="48"/>
      <c r="S126" s="48"/>
      <c r="T126" s="44"/>
      <c r="U126" s="48"/>
      <c r="V126" s="44"/>
      <c r="W126" s="44"/>
    </row>
    <row r="127">
      <c r="A127" s="45"/>
      <c r="B127" s="46"/>
      <c r="C127" s="44"/>
      <c r="D127" s="47"/>
      <c r="E127" s="44"/>
      <c r="F127" s="44"/>
      <c r="G127" s="44"/>
      <c r="H127" s="44"/>
      <c r="I127" s="44"/>
      <c r="J127" s="44"/>
      <c r="K127" s="44"/>
      <c r="L127" s="44"/>
      <c r="M127" s="44"/>
      <c r="N127" s="44"/>
      <c r="O127" s="44"/>
      <c r="P127" s="44"/>
      <c r="Q127" s="44"/>
      <c r="R127" s="48"/>
      <c r="S127" s="48"/>
      <c r="T127" s="44"/>
      <c r="U127" s="48"/>
      <c r="V127" s="44"/>
      <c r="W127" s="44"/>
    </row>
    <row r="128">
      <c r="A128" s="45"/>
      <c r="B128" s="46"/>
      <c r="C128" s="44"/>
      <c r="D128" s="47"/>
      <c r="E128" s="44"/>
      <c r="F128" s="44"/>
      <c r="G128" s="44"/>
      <c r="H128" s="44"/>
      <c r="I128" s="44"/>
      <c r="J128" s="44"/>
      <c r="K128" s="44"/>
      <c r="L128" s="44"/>
      <c r="M128" s="44"/>
      <c r="N128" s="44"/>
      <c r="O128" s="44"/>
      <c r="P128" s="44"/>
      <c r="Q128" s="44"/>
      <c r="R128" s="48"/>
      <c r="S128" s="48"/>
      <c r="T128" s="44"/>
      <c r="U128" s="48"/>
      <c r="V128" s="44"/>
      <c r="W128" s="44"/>
    </row>
    <row r="129">
      <c r="A129" s="45"/>
      <c r="B129" s="46"/>
      <c r="C129" s="44"/>
      <c r="D129" s="47"/>
      <c r="E129" s="44"/>
      <c r="F129" s="44"/>
      <c r="G129" s="44"/>
      <c r="H129" s="44"/>
      <c r="I129" s="44"/>
      <c r="J129" s="44"/>
      <c r="K129" s="44"/>
      <c r="L129" s="44"/>
      <c r="M129" s="44"/>
      <c r="N129" s="44"/>
      <c r="O129" s="44"/>
      <c r="P129" s="44"/>
      <c r="Q129" s="44"/>
      <c r="R129" s="48"/>
      <c r="S129" s="48"/>
      <c r="T129" s="44"/>
      <c r="U129" s="48"/>
      <c r="V129" s="44"/>
      <c r="W129" s="44"/>
    </row>
    <row r="130">
      <c r="A130" s="45"/>
      <c r="B130" s="46"/>
      <c r="C130" s="44"/>
      <c r="D130" s="47"/>
      <c r="E130" s="44"/>
      <c r="F130" s="44"/>
      <c r="G130" s="44"/>
      <c r="H130" s="44"/>
      <c r="I130" s="44"/>
      <c r="J130" s="44"/>
      <c r="K130" s="44"/>
      <c r="L130" s="44"/>
      <c r="M130" s="44"/>
      <c r="N130" s="44"/>
      <c r="O130" s="44"/>
      <c r="P130" s="44"/>
      <c r="Q130" s="44"/>
      <c r="R130" s="48"/>
      <c r="S130" s="48"/>
      <c r="T130" s="44"/>
      <c r="U130" s="48"/>
      <c r="V130" s="44"/>
      <c r="W130" s="44"/>
    </row>
    <row r="131">
      <c r="A131" s="45"/>
      <c r="B131" s="46"/>
      <c r="C131" s="44"/>
      <c r="D131" s="47"/>
      <c r="E131" s="44"/>
      <c r="F131" s="44"/>
      <c r="G131" s="44"/>
      <c r="H131" s="44"/>
      <c r="I131" s="44"/>
      <c r="J131" s="44"/>
      <c r="K131" s="44"/>
      <c r="L131" s="44"/>
      <c r="M131" s="44"/>
      <c r="N131" s="44"/>
      <c r="O131" s="44"/>
      <c r="P131" s="44"/>
      <c r="Q131" s="44"/>
      <c r="R131" s="48"/>
      <c r="S131" s="48"/>
      <c r="T131" s="44"/>
      <c r="U131" s="48"/>
      <c r="V131" s="44"/>
      <c r="W131" s="44"/>
    </row>
    <row r="132">
      <c r="A132" s="45"/>
      <c r="B132" s="46"/>
      <c r="C132" s="44"/>
      <c r="D132" s="47"/>
      <c r="E132" s="44"/>
      <c r="F132" s="44"/>
      <c r="G132" s="44"/>
      <c r="H132" s="44"/>
      <c r="I132" s="44"/>
      <c r="J132" s="44"/>
      <c r="K132" s="44"/>
      <c r="L132" s="44"/>
      <c r="M132" s="44"/>
      <c r="N132" s="44"/>
      <c r="O132" s="44"/>
      <c r="P132" s="44"/>
      <c r="Q132" s="44"/>
      <c r="R132" s="48"/>
      <c r="S132" s="48"/>
      <c r="T132" s="44"/>
      <c r="U132" s="48"/>
      <c r="V132" s="44"/>
      <c r="W132" s="44"/>
    </row>
    <row r="133">
      <c r="A133" s="45"/>
      <c r="B133" s="46"/>
      <c r="C133" s="44"/>
      <c r="D133" s="47"/>
      <c r="E133" s="44"/>
      <c r="F133" s="44"/>
      <c r="G133" s="44"/>
      <c r="H133" s="44"/>
      <c r="I133" s="44"/>
      <c r="J133" s="44"/>
      <c r="K133" s="44"/>
      <c r="L133" s="44"/>
      <c r="M133" s="44"/>
      <c r="N133" s="44"/>
      <c r="O133" s="44"/>
      <c r="P133" s="44"/>
      <c r="Q133" s="44"/>
      <c r="R133" s="48"/>
      <c r="S133" s="48"/>
      <c r="T133" s="44"/>
      <c r="U133" s="48"/>
      <c r="V133" s="44"/>
      <c r="W133" s="44"/>
    </row>
    <row r="134">
      <c r="A134" s="45"/>
      <c r="B134" s="46"/>
      <c r="C134" s="44"/>
      <c r="D134" s="47"/>
      <c r="E134" s="44"/>
      <c r="F134" s="44"/>
      <c r="G134" s="44"/>
      <c r="H134" s="44"/>
      <c r="I134" s="44"/>
      <c r="J134" s="44"/>
      <c r="K134" s="44"/>
      <c r="L134" s="44"/>
      <c r="M134" s="44"/>
      <c r="N134" s="44"/>
      <c r="O134" s="44"/>
      <c r="P134" s="44"/>
      <c r="Q134" s="44"/>
      <c r="R134" s="48"/>
      <c r="S134" s="48"/>
      <c r="T134" s="44"/>
      <c r="U134" s="48"/>
      <c r="V134" s="44"/>
      <c r="W134" s="44"/>
    </row>
    <row r="135">
      <c r="A135" s="45"/>
      <c r="B135" s="46"/>
      <c r="C135" s="44"/>
      <c r="D135" s="47"/>
      <c r="E135" s="44"/>
      <c r="F135" s="44"/>
      <c r="G135" s="44"/>
      <c r="H135" s="44"/>
      <c r="I135" s="44"/>
      <c r="J135" s="44"/>
      <c r="K135" s="44"/>
      <c r="L135" s="44"/>
      <c r="M135" s="44"/>
      <c r="N135" s="44"/>
      <c r="O135" s="44"/>
      <c r="P135" s="44"/>
      <c r="Q135" s="44"/>
      <c r="R135" s="44"/>
      <c r="S135" s="44"/>
      <c r="T135" s="44"/>
      <c r="U135" s="48"/>
      <c r="V135" s="44"/>
      <c r="W135" s="44"/>
    </row>
    <row r="136">
      <c r="A136" s="45"/>
      <c r="B136" s="46"/>
      <c r="C136" s="44"/>
      <c r="D136" s="47"/>
      <c r="E136" s="44"/>
      <c r="F136" s="44"/>
      <c r="G136" s="44"/>
      <c r="H136" s="44"/>
      <c r="I136" s="44"/>
      <c r="J136" s="44"/>
      <c r="K136" s="44"/>
      <c r="L136" s="44"/>
      <c r="M136" s="44"/>
      <c r="N136" s="44"/>
      <c r="O136" s="44"/>
      <c r="P136" s="44"/>
      <c r="Q136" s="44"/>
      <c r="R136" s="44"/>
      <c r="S136" s="44"/>
      <c r="T136" s="44"/>
      <c r="U136" s="48"/>
      <c r="V136" s="44"/>
      <c r="W136" s="44"/>
    </row>
    <row r="137">
      <c r="A137" s="45"/>
      <c r="B137" s="46"/>
      <c r="C137" s="44"/>
      <c r="D137" s="47"/>
      <c r="E137" s="44"/>
      <c r="F137" s="44"/>
      <c r="G137" s="44"/>
      <c r="H137" s="44"/>
      <c r="I137" s="44"/>
      <c r="J137" s="44"/>
      <c r="K137" s="44"/>
      <c r="L137" s="44"/>
      <c r="M137" s="44"/>
      <c r="N137" s="44"/>
      <c r="O137" s="44"/>
      <c r="P137" s="44"/>
      <c r="Q137" s="44"/>
      <c r="R137" s="44"/>
      <c r="S137" s="44"/>
      <c r="T137" s="44"/>
      <c r="U137" s="48"/>
      <c r="V137" s="44"/>
      <c r="W137" s="44"/>
    </row>
    <row r="138">
      <c r="A138" s="45"/>
      <c r="B138" s="46"/>
      <c r="C138" s="44"/>
      <c r="D138" s="47"/>
      <c r="E138" s="44"/>
      <c r="F138" s="44"/>
      <c r="G138" s="44"/>
      <c r="H138" s="44"/>
      <c r="I138" s="44"/>
      <c r="J138" s="44"/>
      <c r="K138" s="44"/>
      <c r="L138" s="44"/>
      <c r="M138" s="44"/>
      <c r="N138" s="44"/>
      <c r="O138" s="44"/>
      <c r="P138" s="44"/>
      <c r="Q138" s="44"/>
      <c r="R138" s="44"/>
      <c r="S138" s="44"/>
      <c r="T138" s="44"/>
      <c r="U138" s="48"/>
      <c r="V138" s="44"/>
      <c r="W138" s="44"/>
    </row>
    <row r="139">
      <c r="A139" s="45"/>
      <c r="B139" s="46"/>
      <c r="C139" s="44"/>
      <c r="D139" s="47"/>
      <c r="E139" s="44"/>
      <c r="F139" s="44"/>
      <c r="G139" s="44"/>
      <c r="H139" s="44"/>
      <c r="I139" s="44"/>
      <c r="J139" s="44"/>
      <c r="K139" s="44"/>
      <c r="L139" s="44"/>
      <c r="M139" s="44"/>
      <c r="N139" s="44"/>
      <c r="O139" s="44"/>
      <c r="P139" s="44"/>
      <c r="Q139" s="44"/>
      <c r="R139" s="44"/>
      <c r="S139" s="44"/>
      <c r="T139" s="44"/>
      <c r="U139" s="48"/>
      <c r="V139" s="44"/>
      <c r="W139" s="44"/>
    </row>
    <row r="140">
      <c r="A140" s="45"/>
      <c r="B140" s="46"/>
      <c r="C140" s="44"/>
      <c r="D140" s="47"/>
      <c r="E140" s="44"/>
      <c r="F140" s="44"/>
      <c r="G140" s="44"/>
      <c r="H140" s="44"/>
      <c r="I140" s="44"/>
      <c r="J140" s="44"/>
      <c r="K140" s="44"/>
      <c r="L140" s="44"/>
      <c r="M140" s="44"/>
      <c r="N140" s="44"/>
      <c r="O140" s="44"/>
      <c r="P140" s="44"/>
      <c r="Q140" s="44"/>
      <c r="R140" s="44"/>
      <c r="S140" s="44"/>
      <c r="T140" s="44"/>
      <c r="U140" s="48"/>
      <c r="V140" s="44"/>
      <c r="W140" s="44"/>
    </row>
    <row r="141">
      <c r="A141" s="45"/>
      <c r="B141" s="46"/>
      <c r="C141" s="44"/>
      <c r="D141" s="47"/>
      <c r="E141" s="44"/>
      <c r="F141" s="44"/>
      <c r="G141" s="44"/>
      <c r="H141" s="44"/>
      <c r="I141" s="44"/>
      <c r="J141" s="44"/>
      <c r="K141" s="44"/>
      <c r="L141" s="44"/>
      <c r="M141" s="44"/>
      <c r="N141" s="44"/>
      <c r="O141" s="44"/>
      <c r="P141" s="44"/>
      <c r="Q141" s="44"/>
      <c r="R141" s="44"/>
      <c r="S141" s="44"/>
      <c r="T141" s="44"/>
      <c r="U141" s="48"/>
      <c r="V141" s="44"/>
      <c r="W141" s="44"/>
    </row>
    <row r="142">
      <c r="A142" s="45"/>
      <c r="B142" s="46"/>
      <c r="C142" s="44"/>
      <c r="D142" s="47"/>
      <c r="E142" s="44"/>
      <c r="F142" s="44"/>
      <c r="G142" s="44"/>
      <c r="H142" s="44"/>
      <c r="I142" s="44"/>
      <c r="J142" s="44"/>
      <c r="K142" s="44"/>
      <c r="L142" s="44"/>
      <c r="M142" s="44"/>
      <c r="N142" s="44"/>
      <c r="O142" s="44"/>
      <c r="P142" s="44"/>
      <c r="Q142" s="44"/>
      <c r="R142" s="44"/>
      <c r="S142" s="44"/>
      <c r="T142" s="44"/>
      <c r="U142" s="48"/>
      <c r="V142" s="44"/>
      <c r="W142" s="44"/>
    </row>
    <row r="143">
      <c r="A143" s="45"/>
      <c r="B143" s="46"/>
      <c r="C143" s="44"/>
      <c r="D143" s="47"/>
      <c r="E143" s="44"/>
      <c r="F143" s="44"/>
      <c r="G143" s="44"/>
      <c r="H143" s="44"/>
      <c r="I143" s="44"/>
      <c r="J143" s="44"/>
      <c r="K143" s="44"/>
      <c r="L143" s="44"/>
      <c r="M143" s="44"/>
      <c r="N143" s="44"/>
      <c r="O143" s="44"/>
      <c r="P143" s="44"/>
      <c r="Q143" s="44"/>
      <c r="R143" s="44"/>
      <c r="S143" s="44"/>
      <c r="T143" s="44"/>
      <c r="U143" s="48"/>
      <c r="V143" s="44"/>
      <c r="W143" s="44"/>
    </row>
    <row r="144">
      <c r="A144" s="45"/>
      <c r="B144" s="46"/>
      <c r="C144" s="44"/>
      <c r="D144" s="47"/>
      <c r="E144" s="44"/>
      <c r="F144" s="44"/>
      <c r="G144" s="44"/>
      <c r="H144" s="44"/>
      <c r="I144" s="44"/>
      <c r="J144" s="44"/>
      <c r="K144" s="44"/>
      <c r="L144" s="44"/>
      <c r="M144" s="44"/>
      <c r="N144" s="44"/>
      <c r="O144" s="44"/>
      <c r="P144" s="44"/>
      <c r="Q144" s="44"/>
      <c r="R144" s="44"/>
      <c r="S144" s="44"/>
      <c r="T144" s="44"/>
      <c r="U144" s="48"/>
      <c r="V144" s="44"/>
      <c r="W144" s="44"/>
    </row>
    <row r="145">
      <c r="A145" s="45"/>
      <c r="B145" s="46"/>
      <c r="C145" s="44"/>
      <c r="D145" s="47"/>
      <c r="E145" s="44"/>
      <c r="F145" s="44"/>
      <c r="G145" s="44"/>
      <c r="H145" s="44"/>
      <c r="I145" s="44"/>
      <c r="J145" s="44"/>
      <c r="K145" s="44"/>
      <c r="L145" s="44"/>
      <c r="M145" s="44"/>
      <c r="N145" s="44"/>
      <c r="O145" s="44"/>
      <c r="P145" s="44"/>
      <c r="Q145" s="44"/>
      <c r="R145" s="44"/>
      <c r="S145" s="44"/>
      <c r="T145" s="44"/>
      <c r="U145" s="48"/>
      <c r="V145" s="44"/>
      <c r="W145" s="44"/>
    </row>
    <row r="146">
      <c r="A146" s="45"/>
      <c r="B146" s="46"/>
      <c r="C146" s="44"/>
      <c r="D146" s="47"/>
      <c r="E146" s="44"/>
      <c r="F146" s="44"/>
      <c r="G146" s="44"/>
      <c r="H146" s="44"/>
      <c r="I146" s="44"/>
      <c r="J146" s="44"/>
      <c r="K146" s="44"/>
      <c r="L146" s="44"/>
      <c r="M146" s="44"/>
      <c r="N146" s="44"/>
      <c r="O146" s="44"/>
      <c r="P146" s="44"/>
      <c r="Q146" s="44"/>
      <c r="R146" s="44"/>
      <c r="S146" s="44"/>
      <c r="T146" s="44"/>
      <c r="U146" s="48"/>
      <c r="V146" s="44"/>
      <c r="W146" s="44"/>
    </row>
    <row r="147">
      <c r="A147" s="45"/>
      <c r="B147" s="46"/>
      <c r="C147" s="44"/>
      <c r="D147" s="47"/>
      <c r="E147" s="44"/>
      <c r="F147" s="44"/>
      <c r="G147" s="44"/>
      <c r="H147" s="44"/>
      <c r="I147" s="44"/>
      <c r="J147" s="44"/>
      <c r="K147" s="44"/>
      <c r="L147" s="44"/>
      <c r="M147" s="44"/>
      <c r="N147" s="44"/>
      <c r="O147" s="44"/>
      <c r="P147" s="44"/>
      <c r="Q147" s="44"/>
      <c r="R147" s="44"/>
      <c r="S147" s="44"/>
      <c r="T147" s="44"/>
      <c r="U147" s="48"/>
      <c r="V147" s="44"/>
      <c r="W147" s="44"/>
    </row>
    <row r="148">
      <c r="A148" s="45"/>
      <c r="B148" s="46"/>
      <c r="C148" s="44"/>
      <c r="D148" s="47"/>
      <c r="E148" s="44"/>
      <c r="F148" s="44"/>
      <c r="G148" s="44"/>
      <c r="H148" s="44"/>
      <c r="I148" s="44"/>
      <c r="J148" s="44"/>
      <c r="K148" s="44"/>
      <c r="L148" s="44"/>
      <c r="M148" s="44"/>
      <c r="N148" s="44"/>
      <c r="O148" s="44"/>
      <c r="P148" s="44"/>
      <c r="Q148" s="44"/>
      <c r="R148" s="44"/>
      <c r="S148" s="44"/>
      <c r="T148" s="44"/>
      <c r="U148" s="48"/>
      <c r="V148" s="44"/>
      <c r="W148" s="44"/>
    </row>
    <row r="149">
      <c r="A149" s="45"/>
      <c r="B149" s="46"/>
      <c r="C149" s="44"/>
      <c r="D149" s="47"/>
      <c r="E149" s="44"/>
      <c r="F149" s="44"/>
      <c r="G149" s="44"/>
      <c r="H149" s="44"/>
      <c r="I149" s="44"/>
      <c r="J149" s="44"/>
      <c r="K149" s="44"/>
      <c r="L149" s="44"/>
      <c r="M149" s="44"/>
      <c r="N149" s="44"/>
      <c r="O149" s="44"/>
      <c r="P149" s="44"/>
      <c r="Q149" s="44"/>
      <c r="R149" s="44"/>
      <c r="S149" s="44"/>
      <c r="T149" s="44"/>
      <c r="U149" s="48"/>
      <c r="V149" s="44"/>
      <c r="W149" s="44"/>
    </row>
    <row r="150">
      <c r="A150" s="45"/>
      <c r="B150" s="46"/>
      <c r="C150" s="44"/>
      <c r="D150" s="47"/>
      <c r="E150" s="44"/>
      <c r="F150" s="44"/>
      <c r="G150" s="44"/>
      <c r="H150" s="44"/>
      <c r="I150" s="44"/>
      <c r="J150" s="44"/>
      <c r="K150" s="44"/>
      <c r="L150" s="44"/>
      <c r="M150" s="44"/>
      <c r="N150" s="44"/>
      <c r="O150" s="44"/>
      <c r="P150" s="44"/>
      <c r="Q150" s="44"/>
      <c r="R150" s="44"/>
      <c r="S150" s="44"/>
      <c r="T150" s="44"/>
      <c r="U150" s="48"/>
      <c r="V150" s="44"/>
      <c r="W150" s="44"/>
    </row>
    <row r="151">
      <c r="A151" s="45"/>
      <c r="B151" s="46"/>
      <c r="C151" s="44"/>
      <c r="D151" s="47"/>
      <c r="E151" s="44"/>
      <c r="F151" s="44"/>
      <c r="G151" s="44"/>
      <c r="H151" s="44"/>
      <c r="I151" s="44"/>
      <c r="J151" s="44"/>
      <c r="K151" s="44"/>
      <c r="L151" s="44"/>
      <c r="M151" s="44"/>
      <c r="N151" s="44"/>
      <c r="O151" s="44"/>
      <c r="P151" s="44"/>
      <c r="Q151" s="44"/>
      <c r="R151" s="44"/>
      <c r="S151" s="44"/>
      <c r="T151" s="44"/>
      <c r="U151" s="48"/>
      <c r="V151" s="44"/>
      <c r="W151" s="44"/>
    </row>
    <row r="152">
      <c r="A152" s="45"/>
      <c r="B152" s="46"/>
      <c r="C152" s="44"/>
      <c r="D152" s="47"/>
      <c r="E152" s="44"/>
      <c r="F152" s="44"/>
      <c r="G152" s="44"/>
      <c r="H152" s="44"/>
      <c r="I152" s="44"/>
      <c r="J152" s="44"/>
      <c r="K152" s="44"/>
      <c r="L152" s="44"/>
      <c r="M152" s="44"/>
      <c r="N152" s="44"/>
      <c r="O152" s="44"/>
      <c r="P152" s="44"/>
      <c r="Q152" s="44"/>
      <c r="R152" s="44"/>
      <c r="S152" s="44"/>
      <c r="T152" s="44"/>
      <c r="U152" s="48"/>
      <c r="V152" s="44"/>
      <c r="W152" s="44"/>
    </row>
    <row r="153">
      <c r="A153" s="45"/>
      <c r="B153" s="46"/>
      <c r="C153" s="44"/>
      <c r="D153" s="47"/>
      <c r="E153" s="44"/>
      <c r="F153" s="44"/>
      <c r="G153" s="44"/>
      <c r="H153" s="44"/>
      <c r="I153" s="44"/>
      <c r="J153" s="44"/>
      <c r="K153" s="44"/>
      <c r="L153" s="44"/>
      <c r="M153" s="44"/>
      <c r="N153" s="44"/>
      <c r="O153" s="44"/>
      <c r="P153" s="44"/>
      <c r="Q153" s="44"/>
      <c r="R153" s="44"/>
      <c r="S153" s="44"/>
      <c r="T153" s="44"/>
      <c r="U153" s="48"/>
      <c r="V153" s="44"/>
      <c r="W153" s="44"/>
    </row>
    <row r="154">
      <c r="A154" s="45"/>
      <c r="B154" s="46"/>
      <c r="C154" s="44"/>
      <c r="D154" s="47"/>
      <c r="E154" s="44"/>
      <c r="F154" s="44"/>
      <c r="G154" s="44"/>
      <c r="H154" s="44"/>
      <c r="I154" s="44"/>
      <c r="J154" s="44"/>
      <c r="K154" s="44"/>
      <c r="L154" s="44"/>
      <c r="M154" s="44"/>
      <c r="N154" s="44"/>
      <c r="O154" s="44"/>
      <c r="P154" s="44"/>
      <c r="Q154" s="44"/>
      <c r="R154" s="44"/>
      <c r="S154" s="44"/>
      <c r="T154" s="44"/>
      <c r="U154" s="48"/>
      <c r="V154" s="44"/>
      <c r="W154" s="44"/>
    </row>
    <row r="155">
      <c r="A155" s="45"/>
      <c r="B155" s="46"/>
      <c r="C155" s="44"/>
      <c r="D155" s="47"/>
      <c r="E155" s="44"/>
      <c r="F155" s="44"/>
      <c r="G155" s="44"/>
      <c r="H155" s="44"/>
      <c r="I155" s="44"/>
      <c r="J155" s="44"/>
      <c r="K155" s="44"/>
      <c r="L155" s="44"/>
      <c r="M155" s="44"/>
      <c r="N155" s="44"/>
      <c r="O155" s="44"/>
      <c r="P155" s="44"/>
      <c r="Q155" s="44"/>
      <c r="R155" s="44"/>
      <c r="S155" s="44"/>
      <c r="T155" s="44"/>
      <c r="U155" s="48"/>
      <c r="V155" s="44"/>
      <c r="W155" s="44"/>
    </row>
    <row r="156">
      <c r="A156" s="45"/>
      <c r="B156" s="46"/>
      <c r="C156" s="44"/>
      <c r="D156" s="47"/>
      <c r="E156" s="44"/>
      <c r="F156" s="44"/>
      <c r="G156" s="44"/>
      <c r="H156" s="44"/>
      <c r="I156" s="44"/>
      <c r="J156" s="44"/>
      <c r="K156" s="44"/>
      <c r="L156" s="44"/>
      <c r="M156" s="44"/>
      <c r="N156" s="44"/>
      <c r="O156" s="44"/>
      <c r="P156" s="44"/>
      <c r="Q156" s="44"/>
      <c r="R156" s="44"/>
      <c r="S156" s="44"/>
      <c r="T156" s="44"/>
      <c r="U156" s="48"/>
      <c r="V156" s="44"/>
      <c r="W156" s="44"/>
    </row>
    <row r="157">
      <c r="A157" s="45"/>
      <c r="B157" s="46"/>
      <c r="C157" s="44"/>
      <c r="D157" s="47"/>
      <c r="E157" s="44"/>
      <c r="F157" s="44"/>
      <c r="G157" s="44"/>
      <c r="H157" s="44"/>
      <c r="I157" s="44"/>
      <c r="J157" s="44"/>
      <c r="K157" s="44"/>
      <c r="L157" s="44"/>
      <c r="M157" s="44"/>
      <c r="N157" s="44"/>
      <c r="O157" s="44"/>
      <c r="P157" s="44"/>
      <c r="Q157" s="44"/>
      <c r="R157" s="44"/>
      <c r="S157" s="44"/>
      <c r="T157" s="44"/>
      <c r="U157" s="48"/>
      <c r="V157" s="44"/>
      <c r="W157" s="44"/>
    </row>
    <row r="158">
      <c r="A158" s="45"/>
      <c r="B158" s="46"/>
      <c r="C158" s="44"/>
      <c r="D158" s="47"/>
      <c r="E158" s="44"/>
      <c r="F158" s="44"/>
      <c r="G158" s="44"/>
      <c r="H158" s="44"/>
      <c r="I158" s="44"/>
      <c r="J158" s="44"/>
      <c r="K158" s="44"/>
      <c r="L158" s="44"/>
      <c r="M158" s="44"/>
      <c r="N158" s="44"/>
      <c r="O158" s="44"/>
      <c r="P158" s="44"/>
      <c r="Q158" s="44"/>
      <c r="R158" s="44"/>
      <c r="S158" s="44"/>
      <c r="T158" s="44"/>
      <c r="U158" s="48"/>
      <c r="V158" s="44"/>
      <c r="W158" s="44"/>
    </row>
    <row r="159">
      <c r="A159" s="45"/>
      <c r="B159" s="46"/>
      <c r="C159" s="44"/>
      <c r="D159" s="47"/>
      <c r="E159" s="44"/>
      <c r="F159" s="44"/>
      <c r="G159" s="44"/>
      <c r="H159" s="44"/>
      <c r="I159" s="44"/>
      <c r="J159" s="44"/>
      <c r="K159" s="44"/>
      <c r="L159" s="44"/>
      <c r="M159" s="44"/>
      <c r="N159" s="44"/>
      <c r="O159" s="44"/>
      <c r="P159" s="44"/>
      <c r="Q159" s="44"/>
      <c r="R159" s="44"/>
      <c r="S159" s="44"/>
      <c r="T159" s="44"/>
      <c r="U159" s="48"/>
      <c r="V159" s="44"/>
      <c r="W159" s="44"/>
    </row>
    <row r="160">
      <c r="A160" s="45"/>
      <c r="B160" s="46"/>
      <c r="C160" s="44"/>
      <c r="D160" s="47"/>
      <c r="E160" s="44"/>
      <c r="F160" s="44"/>
      <c r="G160" s="44"/>
      <c r="H160" s="44"/>
      <c r="I160" s="44"/>
      <c r="J160" s="44"/>
      <c r="K160" s="44"/>
      <c r="L160" s="44"/>
      <c r="M160" s="44"/>
      <c r="N160" s="44"/>
      <c r="O160" s="44"/>
      <c r="P160" s="44"/>
      <c r="Q160" s="44"/>
      <c r="R160" s="44"/>
      <c r="S160" s="44"/>
      <c r="T160" s="44"/>
      <c r="U160" s="48"/>
      <c r="V160" s="44"/>
      <c r="W160" s="44"/>
    </row>
    <row r="161">
      <c r="A161" s="45"/>
      <c r="B161" s="46"/>
      <c r="C161" s="44"/>
      <c r="D161" s="47"/>
      <c r="E161" s="44"/>
      <c r="F161" s="44"/>
      <c r="G161" s="44"/>
      <c r="H161" s="44"/>
      <c r="I161" s="44"/>
      <c r="J161" s="44"/>
      <c r="K161" s="44"/>
      <c r="L161" s="44"/>
      <c r="M161" s="44"/>
      <c r="N161" s="44"/>
      <c r="O161" s="44"/>
      <c r="P161" s="44"/>
      <c r="Q161" s="44"/>
      <c r="R161" s="44"/>
      <c r="S161" s="44"/>
      <c r="T161" s="44"/>
      <c r="U161" s="48"/>
      <c r="V161" s="44"/>
      <c r="W161" s="44"/>
    </row>
    <row r="162">
      <c r="A162" s="45"/>
      <c r="B162" s="46"/>
      <c r="C162" s="44"/>
      <c r="D162" s="47"/>
      <c r="E162" s="44"/>
      <c r="F162" s="44"/>
      <c r="G162" s="44"/>
      <c r="H162" s="44"/>
      <c r="I162" s="44"/>
      <c r="J162" s="44"/>
      <c r="K162" s="44"/>
      <c r="L162" s="44"/>
      <c r="M162" s="44"/>
      <c r="N162" s="44"/>
      <c r="O162" s="44"/>
      <c r="P162" s="44"/>
      <c r="Q162" s="44"/>
      <c r="R162" s="44"/>
      <c r="S162" s="44"/>
      <c r="T162" s="44"/>
      <c r="U162" s="48"/>
      <c r="V162" s="44"/>
      <c r="W162" s="44"/>
    </row>
    <row r="163">
      <c r="A163" s="45"/>
      <c r="B163" s="46"/>
      <c r="C163" s="44"/>
      <c r="D163" s="47"/>
      <c r="E163" s="44"/>
      <c r="F163" s="44"/>
      <c r="G163" s="44"/>
      <c r="H163" s="44"/>
      <c r="I163" s="44"/>
      <c r="J163" s="44"/>
      <c r="K163" s="44"/>
      <c r="L163" s="44"/>
      <c r="M163" s="44"/>
      <c r="N163" s="44"/>
      <c r="O163" s="44"/>
      <c r="P163" s="44"/>
      <c r="Q163" s="44"/>
      <c r="R163" s="44"/>
      <c r="S163" s="44"/>
      <c r="T163" s="44"/>
      <c r="U163" s="48"/>
      <c r="V163" s="44"/>
      <c r="W163" s="44"/>
    </row>
    <row r="164">
      <c r="A164" s="45"/>
      <c r="B164" s="46"/>
      <c r="C164" s="44"/>
      <c r="D164" s="47"/>
      <c r="E164" s="44"/>
      <c r="F164" s="44"/>
      <c r="G164" s="44"/>
      <c r="H164" s="44"/>
      <c r="I164" s="44"/>
      <c r="J164" s="44"/>
      <c r="K164" s="44"/>
      <c r="L164" s="44"/>
      <c r="M164" s="44"/>
      <c r="N164" s="44"/>
      <c r="O164" s="44"/>
      <c r="P164" s="44"/>
      <c r="Q164" s="44"/>
      <c r="R164" s="44"/>
      <c r="S164" s="44"/>
      <c r="T164" s="44"/>
      <c r="U164" s="48"/>
      <c r="V164" s="44"/>
      <c r="W164" s="44"/>
    </row>
    <row r="165">
      <c r="A165" s="45"/>
      <c r="B165" s="46"/>
      <c r="C165" s="44"/>
      <c r="D165" s="47"/>
      <c r="E165" s="44"/>
      <c r="F165" s="44"/>
      <c r="G165" s="44"/>
      <c r="H165" s="44"/>
      <c r="I165" s="44"/>
      <c r="J165" s="44"/>
      <c r="K165" s="44"/>
      <c r="L165" s="44"/>
      <c r="M165" s="44"/>
      <c r="N165" s="44"/>
      <c r="O165" s="44"/>
      <c r="P165" s="44"/>
      <c r="Q165" s="44"/>
      <c r="R165" s="44"/>
      <c r="S165" s="44"/>
      <c r="T165" s="44"/>
      <c r="U165" s="48"/>
      <c r="V165" s="44"/>
      <c r="W165" s="44"/>
    </row>
    <row r="166">
      <c r="A166" s="45"/>
      <c r="B166" s="46"/>
      <c r="C166" s="44"/>
      <c r="D166" s="47"/>
      <c r="E166" s="44"/>
      <c r="F166" s="44"/>
      <c r="G166" s="44"/>
      <c r="H166" s="44"/>
      <c r="I166" s="44"/>
      <c r="J166" s="44"/>
      <c r="K166" s="44"/>
      <c r="L166" s="44"/>
      <c r="M166" s="44"/>
      <c r="N166" s="44"/>
      <c r="O166" s="44"/>
      <c r="P166" s="44"/>
      <c r="Q166" s="44"/>
      <c r="R166" s="44"/>
      <c r="S166" s="44"/>
      <c r="T166" s="44"/>
      <c r="U166" s="48"/>
      <c r="V166" s="44"/>
      <c r="W166" s="44"/>
    </row>
    <row r="167">
      <c r="A167" s="45"/>
      <c r="B167" s="46"/>
      <c r="C167" s="44"/>
      <c r="D167" s="47"/>
      <c r="E167" s="44"/>
      <c r="F167" s="44"/>
      <c r="G167" s="44"/>
      <c r="H167" s="44"/>
      <c r="I167" s="44"/>
      <c r="J167" s="44"/>
      <c r="K167" s="44"/>
      <c r="L167" s="44"/>
      <c r="M167" s="44"/>
      <c r="N167" s="44"/>
      <c r="O167" s="44"/>
      <c r="P167" s="44"/>
      <c r="Q167" s="44"/>
      <c r="R167" s="44"/>
      <c r="S167" s="44"/>
      <c r="T167" s="44"/>
      <c r="U167" s="48"/>
      <c r="V167" s="44"/>
      <c r="W167" s="44"/>
    </row>
    <row r="168">
      <c r="A168" s="45"/>
      <c r="B168" s="46"/>
      <c r="C168" s="44"/>
      <c r="D168" s="47"/>
      <c r="E168" s="44"/>
      <c r="F168" s="44"/>
      <c r="G168" s="44"/>
      <c r="H168" s="44"/>
      <c r="I168" s="44"/>
      <c r="J168" s="44"/>
      <c r="K168" s="44"/>
      <c r="L168" s="44"/>
      <c r="M168" s="44"/>
      <c r="N168" s="44"/>
      <c r="O168" s="44"/>
      <c r="P168" s="44"/>
      <c r="Q168" s="44"/>
      <c r="R168" s="44"/>
      <c r="S168" s="44"/>
      <c r="T168" s="44"/>
      <c r="U168" s="48"/>
      <c r="V168" s="44"/>
      <c r="W168" s="44"/>
    </row>
    <row r="169">
      <c r="A169" s="45"/>
      <c r="B169" s="46"/>
      <c r="C169" s="44"/>
      <c r="D169" s="47"/>
      <c r="E169" s="44"/>
      <c r="F169" s="44"/>
      <c r="G169" s="44"/>
      <c r="H169" s="44"/>
      <c r="I169" s="44"/>
      <c r="J169" s="44"/>
      <c r="K169" s="44"/>
      <c r="L169" s="44"/>
      <c r="M169" s="44"/>
      <c r="N169" s="44"/>
      <c r="O169" s="44"/>
      <c r="P169" s="44"/>
      <c r="Q169" s="44"/>
      <c r="R169" s="44"/>
      <c r="S169" s="44"/>
      <c r="T169" s="44"/>
      <c r="U169" s="48"/>
      <c r="V169" s="44"/>
      <c r="W169" s="44"/>
    </row>
    <row r="170">
      <c r="A170" s="45"/>
      <c r="B170" s="46"/>
      <c r="C170" s="44"/>
      <c r="D170" s="47"/>
      <c r="E170" s="44"/>
      <c r="F170" s="44"/>
      <c r="G170" s="44"/>
      <c r="H170" s="44"/>
      <c r="I170" s="44"/>
      <c r="J170" s="44"/>
      <c r="K170" s="44"/>
      <c r="L170" s="44"/>
      <c r="M170" s="44"/>
      <c r="N170" s="44"/>
      <c r="O170" s="44"/>
      <c r="P170" s="44"/>
      <c r="Q170" s="44"/>
      <c r="R170" s="44"/>
      <c r="S170" s="44"/>
      <c r="T170" s="44"/>
      <c r="U170" s="48"/>
      <c r="V170" s="44"/>
      <c r="W170" s="44"/>
    </row>
    <row r="171">
      <c r="A171" s="45"/>
      <c r="B171" s="46"/>
      <c r="C171" s="44"/>
      <c r="D171" s="47"/>
      <c r="E171" s="44"/>
      <c r="F171" s="44"/>
      <c r="G171" s="44"/>
      <c r="H171" s="44"/>
      <c r="I171" s="44"/>
      <c r="J171" s="44"/>
      <c r="K171" s="44"/>
      <c r="L171" s="44"/>
      <c r="M171" s="44"/>
      <c r="N171" s="44"/>
      <c r="O171" s="44"/>
      <c r="P171" s="44"/>
      <c r="Q171" s="44"/>
      <c r="R171" s="44"/>
      <c r="S171" s="44"/>
      <c r="T171" s="44"/>
      <c r="U171" s="48"/>
      <c r="V171" s="44"/>
      <c r="W171" s="44"/>
    </row>
    <row r="172">
      <c r="A172" s="45"/>
      <c r="B172" s="46"/>
      <c r="C172" s="44"/>
      <c r="D172" s="47"/>
      <c r="E172" s="44"/>
      <c r="F172" s="44"/>
      <c r="G172" s="44"/>
      <c r="H172" s="44"/>
      <c r="I172" s="44"/>
      <c r="J172" s="44"/>
      <c r="K172" s="44"/>
      <c r="L172" s="44"/>
      <c r="M172" s="44"/>
      <c r="N172" s="44"/>
      <c r="O172" s="44"/>
      <c r="P172" s="44"/>
      <c r="Q172" s="44"/>
      <c r="R172" s="44"/>
      <c r="S172" s="44"/>
      <c r="T172" s="44"/>
      <c r="U172" s="48"/>
      <c r="V172" s="44"/>
      <c r="W172" s="44"/>
    </row>
    <row r="173">
      <c r="A173" s="45"/>
      <c r="B173" s="46"/>
      <c r="C173" s="44"/>
      <c r="D173" s="47"/>
      <c r="E173" s="44"/>
      <c r="F173" s="44"/>
      <c r="G173" s="44"/>
      <c r="H173" s="44"/>
      <c r="I173" s="44"/>
      <c r="J173" s="44"/>
      <c r="K173" s="44"/>
      <c r="L173" s="44"/>
      <c r="M173" s="44"/>
      <c r="N173" s="44"/>
      <c r="O173" s="44"/>
      <c r="P173" s="44"/>
      <c r="Q173" s="44"/>
      <c r="R173" s="44"/>
      <c r="S173" s="44"/>
      <c r="T173" s="44"/>
      <c r="U173" s="48"/>
      <c r="V173" s="44"/>
      <c r="W173" s="44"/>
    </row>
    <row r="174">
      <c r="A174" s="45"/>
      <c r="B174" s="46"/>
      <c r="C174" s="44"/>
      <c r="D174" s="47"/>
      <c r="E174" s="44"/>
      <c r="F174" s="44"/>
      <c r="G174" s="44"/>
      <c r="H174" s="44"/>
      <c r="I174" s="44"/>
      <c r="J174" s="44"/>
      <c r="K174" s="44"/>
      <c r="L174" s="44"/>
      <c r="M174" s="44"/>
      <c r="N174" s="44"/>
      <c r="O174" s="44"/>
      <c r="P174" s="44"/>
      <c r="Q174" s="44"/>
      <c r="R174" s="44"/>
      <c r="S174" s="44"/>
      <c r="T174" s="44"/>
      <c r="U174" s="48"/>
      <c r="V174" s="44"/>
      <c r="W174" s="44"/>
    </row>
    <row r="175">
      <c r="A175" s="45"/>
      <c r="B175" s="46"/>
      <c r="C175" s="44"/>
      <c r="D175" s="47"/>
      <c r="E175" s="44"/>
      <c r="F175" s="44"/>
      <c r="G175" s="44"/>
      <c r="H175" s="44"/>
      <c r="I175" s="44"/>
      <c r="J175" s="44"/>
      <c r="K175" s="44"/>
      <c r="L175" s="44"/>
      <c r="M175" s="44"/>
      <c r="N175" s="44"/>
      <c r="O175" s="44"/>
      <c r="P175" s="44"/>
      <c r="Q175" s="44"/>
      <c r="R175" s="44"/>
      <c r="S175" s="44"/>
      <c r="T175" s="44"/>
      <c r="U175" s="48"/>
      <c r="V175" s="44"/>
      <c r="W175" s="44"/>
    </row>
    <row r="176">
      <c r="A176" s="45"/>
      <c r="B176" s="46"/>
      <c r="C176" s="44"/>
      <c r="D176" s="47"/>
      <c r="E176" s="44"/>
      <c r="F176" s="44"/>
      <c r="G176" s="44"/>
      <c r="H176" s="44"/>
      <c r="I176" s="44"/>
      <c r="J176" s="44"/>
      <c r="K176" s="44"/>
      <c r="L176" s="44"/>
      <c r="M176" s="44"/>
      <c r="N176" s="44"/>
      <c r="O176" s="44"/>
      <c r="P176" s="44"/>
      <c r="Q176" s="44"/>
      <c r="R176" s="44"/>
      <c r="S176" s="44"/>
      <c r="T176" s="44"/>
      <c r="U176" s="48"/>
      <c r="V176" s="44"/>
      <c r="W176" s="44"/>
    </row>
    <row r="177">
      <c r="A177" s="45"/>
      <c r="B177" s="46"/>
      <c r="C177" s="44"/>
      <c r="D177" s="47"/>
      <c r="E177" s="44"/>
      <c r="F177" s="44"/>
      <c r="G177" s="44"/>
      <c r="H177" s="44"/>
      <c r="I177" s="44"/>
      <c r="J177" s="44"/>
      <c r="K177" s="44"/>
      <c r="L177" s="44"/>
      <c r="M177" s="44"/>
      <c r="N177" s="44"/>
      <c r="O177" s="44"/>
      <c r="P177" s="44"/>
      <c r="Q177" s="44"/>
      <c r="R177" s="44"/>
      <c r="S177" s="44"/>
      <c r="T177" s="44"/>
      <c r="U177" s="48"/>
      <c r="V177" s="44"/>
      <c r="W177" s="44"/>
    </row>
    <row r="178">
      <c r="A178" s="45"/>
      <c r="B178" s="46"/>
      <c r="C178" s="44"/>
      <c r="D178" s="47"/>
      <c r="E178" s="44"/>
      <c r="F178" s="44"/>
      <c r="G178" s="44"/>
      <c r="H178" s="44"/>
      <c r="I178" s="44"/>
      <c r="J178" s="44"/>
      <c r="K178" s="44"/>
      <c r="L178" s="44"/>
      <c r="M178" s="44"/>
      <c r="N178" s="44"/>
      <c r="O178" s="44"/>
      <c r="P178" s="44"/>
      <c r="Q178" s="44"/>
      <c r="R178" s="44"/>
      <c r="S178" s="44"/>
      <c r="T178" s="44"/>
      <c r="U178" s="48"/>
      <c r="V178" s="44"/>
      <c r="W178" s="44"/>
    </row>
    <row r="179">
      <c r="A179" s="45"/>
      <c r="B179" s="46"/>
      <c r="C179" s="44"/>
      <c r="D179" s="47"/>
      <c r="E179" s="44"/>
      <c r="F179" s="44"/>
      <c r="G179" s="44"/>
      <c r="H179" s="44"/>
      <c r="I179" s="44"/>
      <c r="J179" s="44"/>
      <c r="K179" s="44"/>
      <c r="L179" s="44"/>
      <c r="M179" s="44"/>
      <c r="N179" s="44"/>
      <c r="O179" s="44"/>
      <c r="P179" s="44"/>
      <c r="Q179" s="44"/>
      <c r="R179" s="44"/>
      <c r="S179" s="44"/>
      <c r="T179" s="44"/>
      <c r="U179" s="48"/>
      <c r="V179" s="44"/>
      <c r="W179" s="44"/>
    </row>
    <row r="180">
      <c r="A180" s="45"/>
      <c r="B180" s="46"/>
      <c r="C180" s="44"/>
      <c r="D180" s="47"/>
      <c r="E180" s="44"/>
      <c r="F180" s="44"/>
      <c r="G180" s="44"/>
      <c r="H180" s="44"/>
      <c r="I180" s="44"/>
      <c r="J180" s="44"/>
      <c r="K180" s="44"/>
      <c r="L180" s="44"/>
      <c r="M180" s="44"/>
      <c r="N180" s="44"/>
      <c r="O180" s="44"/>
      <c r="P180" s="44"/>
      <c r="Q180" s="44"/>
      <c r="R180" s="44"/>
      <c r="S180" s="44"/>
      <c r="T180" s="44"/>
      <c r="U180" s="48"/>
      <c r="V180" s="44"/>
      <c r="W180" s="44"/>
    </row>
    <row r="181">
      <c r="A181" s="45"/>
      <c r="B181" s="46"/>
      <c r="C181" s="44"/>
      <c r="D181" s="47"/>
      <c r="E181" s="44"/>
      <c r="F181" s="44"/>
      <c r="G181" s="44"/>
      <c r="H181" s="44"/>
      <c r="I181" s="44"/>
      <c r="J181" s="44"/>
      <c r="K181" s="44"/>
      <c r="L181" s="44"/>
      <c r="M181" s="44"/>
      <c r="N181" s="44"/>
      <c r="O181" s="44"/>
      <c r="P181" s="44"/>
      <c r="Q181" s="44"/>
      <c r="R181" s="44"/>
      <c r="S181" s="44"/>
      <c r="T181" s="44"/>
      <c r="U181" s="48"/>
      <c r="V181" s="44"/>
      <c r="W181" s="44"/>
    </row>
    <row r="182">
      <c r="A182" s="45"/>
      <c r="B182" s="46"/>
      <c r="C182" s="44"/>
      <c r="D182" s="47"/>
      <c r="E182" s="44"/>
      <c r="F182" s="44"/>
      <c r="G182" s="44"/>
      <c r="H182" s="44"/>
      <c r="I182" s="44"/>
      <c r="J182" s="44"/>
      <c r="K182" s="44"/>
      <c r="L182" s="44"/>
      <c r="M182" s="44"/>
      <c r="N182" s="44"/>
      <c r="O182" s="44"/>
      <c r="P182" s="44"/>
      <c r="Q182" s="44"/>
      <c r="R182" s="44"/>
      <c r="S182" s="44"/>
      <c r="T182" s="44"/>
      <c r="U182" s="48"/>
      <c r="V182" s="44"/>
      <c r="W182" s="44"/>
    </row>
    <row r="183">
      <c r="A183" s="45"/>
      <c r="B183" s="46"/>
      <c r="C183" s="44"/>
      <c r="D183" s="47"/>
      <c r="E183" s="44"/>
      <c r="F183" s="44"/>
      <c r="G183" s="44"/>
      <c r="H183" s="44"/>
      <c r="I183" s="44"/>
      <c r="J183" s="44"/>
      <c r="K183" s="44"/>
      <c r="L183" s="44"/>
      <c r="M183" s="44"/>
      <c r="N183" s="44"/>
      <c r="O183" s="44"/>
      <c r="P183" s="44"/>
      <c r="Q183" s="44"/>
      <c r="R183" s="44"/>
      <c r="S183" s="44"/>
      <c r="T183" s="44"/>
      <c r="U183" s="48"/>
      <c r="V183" s="44"/>
      <c r="W183" s="44"/>
    </row>
    <row r="184">
      <c r="A184" s="45"/>
      <c r="B184" s="46"/>
      <c r="C184" s="44"/>
      <c r="D184" s="47"/>
      <c r="E184" s="44"/>
      <c r="F184" s="44"/>
      <c r="G184" s="44"/>
      <c r="H184" s="44"/>
      <c r="I184" s="44"/>
      <c r="J184" s="44"/>
      <c r="K184" s="44"/>
      <c r="L184" s="44"/>
      <c r="M184" s="44"/>
      <c r="N184" s="44"/>
      <c r="O184" s="44"/>
      <c r="P184" s="44"/>
      <c r="Q184" s="44"/>
      <c r="R184" s="44"/>
      <c r="S184" s="44"/>
      <c r="T184" s="44"/>
      <c r="U184" s="48"/>
      <c r="V184" s="44"/>
      <c r="W184" s="44"/>
    </row>
    <row r="185">
      <c r="A185" s="45"/>
      <c r="B185" s="46"/>
      <c r="C185" s="44"/>
      <c r="D185" s="47"/>
      <c r="E185" s="44"/>
      <c r="F185" s="44"/>
      <c r="G185" s="44"/>
      <c r="H185" s="44"/>
      <c r="I185" s="44"/>
      <c r="J185" s="44"/>
      <c r="K185" s="44"/>
      <c r="L185" s="44"/>
      <c r="M185" s="44"/>
      <c r="N185" s="44"/>
      <c r="O185" s="44"/>
      <c r="P185" s="44"/>
      <c r="Q185" s="44"/>
      <c r="R185" s="44"/>
      <c r="S185" s="44"/>
      <c r="T185" s="44"/>
      <c r="U185" s="48"/>
      <c r="V185" s="44"/>
      <c r="W185" s="44"/>
    </row>
    <row r="186">
      <c r="A186" s="45"/>
      <c r="B186" s="46"/>
      <c r="C186" s="44"/>
      <c r="D186" s="47"/>
      <c r="E186" s="44"/>
      <c r="F186" s="44"/>
      <c r="G186" s="44"/>
      <c r="H186" s="44"/>
      <c r="I186" s="44"/>
      <c r="J186" s="44"/>
      <c r="K186" s="44"/>
      <c r="L186" s="44"/>
      <c r="M186" s="44"/>
      <c r="N186" s="44"/>
      <c r="O186" s="44"/>
      <c r="P186" s="44"/>
      <c r="Q186" s="44"/>
      <c r="R186" s="44"/>
      <c r="S186" s="44"/>
      <c r="T186" s="44"/>
      <c r="U186" s="48"/>
      <c r="V186" s="44"/>
      <c r="W186" s="44"/>
    </row>
    <row r="187">
      <c r="A187" s="45"/>
      <c r="B187" s="46"/>
      <c r="C187" s="44"/>
      <c r="D187" s="47"/>
      <c r="E187" s="44"/>
      <c r="F187" s="44"/>
      <c r="G187" s="44"/>
      <c r="H187" s="44"/>
      <c r="I187" s="44"/>
      <c r="J187" s="44"/>
      <c r="K187" s="44"/>
      <c r="L187" s="44"/>
      <c r="M187" s="44"/>
      <c r="N187" s="44"/>
      <c r="O187" s="44"/>
      <c r="P187" s="44"/>
      <c r="Q187" s="44"/>
      <c r="R187" s="44"/>
      <c r="S187" s="44"/>
      <c r="T187" s="44"/>
      <c r="U187" s="48"/>
      <c r="V187" s="44"/>
      <c r="W187" s="44"/>
    </row>
    <row r="188">
      <c r="A188" s="45"/>
      <c r="B188" s="46"/>
      <c r="C188" s="44"/>
      <c r="D188" s="47"/>
      <c r="E188" s="44"/>
      <c r="F188" s="44"/>
      <c r="G188" s="44"/>
      <c r="H188" s="44"/>
      <c r="I188" s="44"/>
      <c r="J188" s="44"/>
      <c r="K188" s="44"/>
      <c r="L188" s="44"/>
      <c r="M188" s="44"/>
      <c r="N188" s="44"/>
      <c r="O188" s="44"/>
      <c r="P188" s="44"/>
      <c r="Q188" s="44"/>
      <c r="R188" s="44"/>
      <c r="S188" s="44"/>
      <c r="T188" s="44"/>
      <c r="U188" s="48"/>
      <c r="V188" s="44"/>
      <c r="W188" s="44"/>
    </row>
    <row r="189">
      <c r="A189" s="45"/>
      <c r="B189" s="46"/>
      <c r="C189" s="44"/>
      <c r="D189" s="47"/>
      <c r="E189" s="44"/>
      <c r="F189" s="44"/>
      <c r="G189" s="44"/>
      <c r="H189" s="44"/>
      <c r="I189" s="44"/>
      <c r="J189" s="44"/>
      <c r="K189" s="44"/>
      <c r="L189" s="44"/>
      <c r="M189" s="44"/>
      <c r="N189" s="44"/>
      <c r="O189" s="44"/>
      <c r="P189" s="44"/>
      <c r="Q189" s="44"/>
      <c r="R189" s="44"/>
      <c r="S189" s="44"/>
      <c r="T189" s="44"/>
      <c r="U189" s="48"/>
      <c r="V189" s="44"/>
      <c r="W189" s="44"/>
    </row>
    <row r="190">
      <c r="A190" s="45"/>
      <c r="B190" s="46"/>
      <c r="C190" s="44"/>
      <c r="D190" s="47"/>
      <c r="E190" s="44"/>
      <c r="F190" s="44"/>
      <c r="G190" s="44"/>
      <c r="H190" s="44"/>
      <c r="I190" s="44"/>
      <c r="J190" s="44"/>
      <c r="K190" s="44"/>
      <c r="L190" s="44"/>
      <c r="M190" s="44"/>
      <c r="N190" s="44"/>
      <c r="O190" s="44"/>
      <c r="P190" s="44"/>
      <c r="Q190" s="44"/>
      <c r="R190" s="44"/>
      <c r="S190" s="44"/>
      <c r="T190" s="44"/>
      <c r="U190" s="48"/>
      <c r="V190" s="44"/>
      <c r="W190" s="44"/>
    </row>
    <row r="191">
      <c r="A191" s="45"/>
      <c r="B191" s="46"/>
      <c r="C191" s="44"/>
      <c r="D191" s="47"/>
      <c r="E191" s="44"/>
      <c r="F191" s="44"/>
      <c r="G191" s="44"/>
      <c r="H191" s="44"/>
      <c r="I191" s="44"/>
      <c r="J191" s="44"/>
      <c r="K191" s="44"/>
      <c r="L191" s="44"/>
      <c r="M191" s="44"/>
      <c r="N191" s="44"/>
      <c r="O191" s="44"/>
      <c r="P191" s="44"/>
      <c r="Q191" s="44"/>
      <c r="R191" s="44"/>
      <c r="S191" s="44"/>
      <c r="T191" s="44"/>
      <c r="U191" s="48"/>
      <c r="V191" s="44"/>
      <c r="W191" s="44"/>
    </row>
    <row r="192">
      <c r="A192" s="45"/>
      <c r="B192" s="46"/>
      <c r="C192" s="44"/>
      <c r="D192" s="47"/>
      <c r="E192" s="44"/>
      <c r="F192" s="44"/>
      <c r="G192" s="44"/>
      <c r="H192" s="44"/>
      <c r="I192" s="44"/>
      <c r="J192" s="44"/>
      <c r="K192" s="44"/>
      <c r="L192" s="44"/>
      <c r="M192" s="44"/>
      <c r="N192" s="44"/>
      <c r="O192" s="44"/>
      <c r="P192" s="44"/>
      <c r="Q192" s="44"/>
      <c r="R192" s="44"/>
      <c r="S192" s="44"/>
      <c r="T192" s="44"/>
      <c r="U192" s="48"/>
      <c r="V192" s="44"/>
      <c r="W192" s="44"/>
    </row>
    <row r="193">
      <c r="A193" s="45"/>
      <c r="B193" s="46"/>
      <c r="C193" s="44"/>
      <c r="D193" s="47"/>
      <c r="E193" s="44"/>
      <c r="F193" s="44"/>
      <c r="G193" s="44"/>
      <c r="H193" s="44"/>
      <c r="I193" s="44"/>
      <c r="J193" s="44"/>
      <c r="K193" s="44"/>
      <c r="L193" s="44"/>
      <c r="M193" s="44"/>
      <c r="N193" s="44"/>
      <c r="O193" s="44"/>
      <c r="P193" s="44"/>
      <c r="Q193" s="44"/>
      <c r="R193" s="44"/>
      <c r="S193" s="44"/>
      <c r="T193" s="44"/>
      <c r="U193" s="48"/>
      <c r="V193" s="44"/>
      <c r="W193" s="44"/>
    </row>
    <row r="194">
      <c r="A194" s="45"/>
      <c r="B194" s="46"/>
      <c r="C194" s="44"/>
      <c r="D194" s="47"/>
      <c r="E194" s="44"/>
      <c r="F194" s="44"/>
      <c r="G194" s="44"/>
      <c r="H194" s="44"/>
      <c r="I194" s="44"/>
      <c r="J194" s="44"/>
      <c r="K194" s="44"/>
      <c r="L194" s="44"/>
      <c r="M194" s="44"/>
      <c r="N194" s="44"/>
      <c r="O194" s="44"/>
      <c r="P194" s="44"/>
      <c r="Q194" s="44"/>
      <c r="R194" s="44"/>
      <c r="S194" s="44"/>
      <c r="T194" s="44"/>
      <c r="U194" s="48"/>
      <c r="V194" s="44"/>
      <c r="W194" s="44"/>
    </row>
    <row r="195">
      <c r="A195" s="45"/>
      <c r="B195" s="46"/>
      <c r="C195" s="44"/>
      <c r="D195" s="47"/>
      <c r="E195" s="44"/>
      <c r="F195" s="44"/>
      <c r="G195" s="44"/>
      <c r="H195" s="44"/>
      <c r="I195" s="44"/>
      <c r="J195" s="44"/>
      <c r="K195" s="44"/>
      <c r="L195" s="44"/>
      <c r="M195" s="44"/>
      <c r="N195" s="44"/>
      <c r="O195" s="44"/>
      <c r="P195" s="44"/>
      <c r="Q195" s="44"/>
      <c r="R195" s="44"/>
      <c r="S195" s="44"/>
      <c r="T195" s="44"/>
      <c r="U195" s="48"/>
      <c r="V195" s="44"/>
      <c r="W195" s="44"/>
    </row>
    <row r="196">
      <c r="A196" s="45"/>
      <c r="B196" s="46"/>
      <c r="C196" s="44"/>
      <c r="D196" s="47"/>
      <c r="E196" s="44"/>
      <c r="F196" s="44"/>
      <c r="G196" s="44"/>
      <c r="H196" s="44"/>
      <c r="I196" s="44"/>
      <c r="J196" s="44"/>
      <c r="K196" s="44"/>
      <c r="L196" s="44"/>
      <c r="M196" s="44"/>
      <c r="N196" s="44"/>
      <c r="O196" s="44"/>
      <c r="P196" s="44"/>
      <c r="Q196" s="44"/>
      <c r="R196" s="44"/>
      <c r="S196" s="44"/>
      <c r="T196" s="44"/>
      <c r="U196" s="48"/>
      <c r="V196" s="44"/>
      <c r="W196" s="44"/>
    </row>
    <row r="197">
      <c r="A197" s="45"/>
      <c r="B197" s="46"/>
      <c r="C197" s="44"/>
      <c r="D197" s="47"/>
      <c r="E197" s="44"/>
      <c r="F197" s="44"/>
      <c r="G197" s="44"/>
      <c r="H197" s="44"/>
      <c r="I197" s="44"/>
      <c r="J197" s="44"/>
      <c r="K197" s="44"/>
      <c r="L197" s="44"/>
      <c r="M197" s="44"/>
      <c r="N197" s="44"/>
      <c r="O197" s="44"/>
      <c r="P197" s="44"/>
      <c r="Q197" s="44"/>
      <c r="R197" s="44"/>
      <c r="S197" s="44"/>
      <c r="T197" s="44"/>
      <c r="U197" s="48"/>
      <c r="V197" s="44"/>
      <c r="W197" s="44"/>
    </row>
    <row r="198">
      <c r="A198" s="45"/>
      <c r="B198" s="46"/>
      <c r="C198" s="44"/>
      <c r="D198" s="47"/>
      <c r="E198" s="44"/>
      <c r="F198" s="44"/>
      <c r="G198" s="44"/>
      <c r="H198" s="44"/>
      <c r="I198" s="44"/>
      <c r="J198" s="44"/>
      <c r="K198" s="44"/>
      <c r="L198" s="44"/>
      <c r="M198" s="44"/>
      <c r="N198" s="44"/>
      <c r="O198" s="44"/>
      <c r="P198" s="44"/>
      <c r="Q198" s="44"/>
      <c r="R198" s="44"/>
      <c r="S198" s="44"/>
      <c r="T198" s="44"/>
      <c r="U198" s="48"/>
      <c r="V198" s="44"/>
      <c r="W198" s="44"/>
    </row>
    <row r="199">
      <c r="A199" s="45"/>
      <c r="B199" s="46"/>
      <c r="C199" s="44"/>
      <c r="D199" s="47"/>
      <c r="E199" s="44"/>
      <c r="F199" s="44"/>
      <c r="G199" s="44"/>
      <c r="H199" s="44"/>
      <c r="I199" s="44"/>
      <c r="J199" s="44"/>
      <c r="K199" s="44"/>
      <c r="L199" s="44"/>
      <c r="M199" s="44"/>
      <c r="N199" s="44"/>
      <c r="O199" s="44"/>
      <c r="P199" s="44"/>
      <c r="Q199" s="44"/>
      <c r="R199" s="44"/>
      <c r="S199" s="44"/>
      <c r="T199" s="44"/>
      <c r="U199" s="48"/>
      <c r="V199" s="44"/>
      <c r="W199" s="44"/>
    </row>
    <row r="200">
      <c r="A200" s="45"/>
      <c r="B200" s="46"/>
      <c r="C200" s="44"/>
      <c r="D200" s="47"/>
      <c r="E200" s="44"/>
      <c r="F200" s="44"/>
      <c r="G200" s="44"/>
      <c r="H200" s="44"/>
      <c r="I200" s="44"/>
      <c r="J200" s="44"/>
      <c r="K200" s="44"/>
      <c r="L200" s="44"/>
      <c r="M200" s="44"/>
      <c r="N200" s="44"/>
      <c r="O200" s="44"/>
      <c r="P200" s="44"/>
      <c r="Q200" s="44"/>
      <c r="R200" s="44"/>
      <c r="S200" s="44"/>
      <c r="T200" s="44"/>
      <c r="U200" s="48"/>
      <c r="V200" s="44"/>
      <c r="W200" s="44"/>
    </row>
    <row r="201">
      <c r="A201" s="45"/>
      <c r="B201" s="46"/>
      <c r="C201" s="44"/>
      <c r="D201" s="47"/>
      <c r="E201" s="44"/>
      <c r="F201" s="44"/>
      <c r="G201" s="44"/>
      <c r="H201" s="44"/>
      <c r="I201" s="44"/>
      <c r="J201" s="44"/>
      <c r="K201" s="44"/>
      <c r="L201" s="44"/>
      <c r="M201" s="44"/>
      <c r="N201" s="44"/>
      <c r="O201" s="44"/>
      <c r="P201" s="44"/>
      <c r="Q201" s="44"/>
      <c r="R201" s="44"/>
      <c r="S201" s="44"/>
      <c r="T201" s="44"/>
      <c r="U201" s="48"/>
      <c r="V201" s="44"/>
      <c r="W201" s="44"/>
    </row>
    <row r="202">
      <c r="A202" s="45"/>
      <c r="B202" s="46"/>
      <c r="C202" s="44"/>
      <c r="D202" s="47"/>
      <c r="E202" s="44"/>
      <c r="F202" s="44"/>
      <c r="G202" s="44"/>
      <c r="H202" s="44"/>
      <c r="I202" s="44"/>
      <c r="J202" s="44"/>
      <c r="K202" s="44"/>
      <c r="L202" s="44"/>
      <c r="M202" s="44"/>
      <c r="N202" s="44"/>
      <c r="O202" s="44"/>
      <c r="P202" s="44"/>
      <c r="Q202" s="44"/>
      <c r="R202" s="44"/>
      <c r="S202" s="44"/>
      <c r="T202" s="44"/>
      <c r="U202" s="48"/>
      <c r="V202" s="44"/>
      <c r="W202" s="44"/>
    </row>
    <row r="203">
      <c r="A203" s="45"/>
      <c r="B203" s="46"/>
      <c r="C203" s="44"/>
      <c r="D203" s="47"/>
      <c r="E203" s="44"/>
      <c r="F203" s="44"/>
      <c r="G203" s="44"/>
      <c r="H203" s="44"/>
      <c r="I203" s="44"/>
      <c r="J203" s="44"/>
      <c r="K203" s="44"/>
      <c r="L203" s="44"/>
      <c r="M203" s="44"/>
      <c r="N203" s="44"/>
      <c r="O203" s="44"/>
      <c r="P203" s="44"/>
      <c r="Q203" s="44"/>
      <c r="R203" s="44"/>
      <c r="S203" s="44"/>
      <c r="T203" s="44"/>
      <c r="U203" s="48"/>
      <c r="V203" s="44"/>
      <c r="W203" s="44"/>
    </row>
    <row r="204">
      <c r="A204" s="45"/>
      <c r="B204" s="46"/>
      <c r="C204" s="44"/>
      <c r="D204" s="47"/>
      <c r="E204" s="44"/>
      <c r="F204" s="44"/>
      <c r="G204" s="44"/>
      <c r="H204" s="44"/>
      <c r="I204" s="44"/>
      <c r="J204" s="44"/>
      <c r="K204" s="44"/>
      <c r="L204" s="44"/>
      <c r="M204" s="44"/>
      <c r="N204" s="44"/>
      <c r="O204" s="44"/>
      <c r="P204" s="44"/>
      <c r="Q204" s="44"/>
      <c r="R204" s="44"/>
      <c r="S204" s="44"/>
      <c r="T204" s="44"/>
      <c r="U204" s="48"/>
      <c r="V204" s="44"/>
      <c r="W204" s="44"/>
    </row>
    <row r="205">
      <c r="A205" s="45"/>
      <c r="B205" s="46"/>
      <c r="C205" s="44"/>
      <c r="D205" s="47"/>
      <c r="E205" s="44"/>
      <c r="F205" s="44"/>
      <c r="G205" s="44"/>
      <c r="H205" s="44"/>
      <c r="I205" s="44"/>
      <c r="J205" s="44"/>
      <c r="K205" s="44"/>
      <c r="L205" s="44"/>
      <c r="M205" s="44"/>
      <c r="N205" s="44"/>
      <c r="O205" s="44"/>
      <c r="P205" s="44"/>
      <c r="Q205" s="44"/>
      <c r="R205" s="44"/>
      <c r="S205" s="44"/>
      <c r="T205" s="44"/>
      <c r="U205" s="48"/>
      <c r="V205" s="44"/>
      <c r="W205" s="44"/>
    </row>
    <row r="206">
      <c r="A206" s="45"/>
      <c r="B206" s="46"/>
      <c r="C206" s="44"/>
      <c r="D206" s="47"/>
      <c r="E206" s="44"/>
      <c r="F206" s="44"/>
      <c r="G206" s="44"/>
      <c r="H206" s="44"/>
      <c r="I206" s="44"/>
      <c r="J206" s="44"/>
      <c r="K206" s="44"/>
      <c r="L206" s="44"/>
      <c r="M206" s="44"/>
      <c r="N206" s="44"/>
      <c r="O206" s="44"/>
      <c r="P206" s="44"/>
      <c r="Q206" s="44"/>
      <c r="R206" s="44"/>
      <c r="S206" s="44"/>
      <c r="T206" s="44"/>
      <c r="U206" s="48"/>
      <c r="V206" s="44"/>
      <c r="W206" s="44"/>
    </row>
    <row r="207">
      <c r="A207" s="45"/>
      <c r="B207" s="46"/>
      <c r="C207" s="44"/>
      <c r="D207" s="47"/>
      <c r="E207" s="44"/>
      <c r="F207" s="44"/>
      <c r="G207" s="44"/>
      <c r="H207" s="44"/>
      <c r="I207" s="44"/>
      <c r="J207" s="44"/>
      <c r="K207" s="44"/>
      <c r="L207" s="44"/>
      <c r="M207" s="44"/>
      <c r="N207" s="44"/>
      <c r="O207" s="44"/>
      <c r="P207" s="44"/>
      <c r="Q207" s="44"/>
      <c r="R207" s="44"/>
      <c r="S207" s="44"/>
      <c r="T207" s="44"/>
      <c r="U207" s="48"/>
      <c r="V207" s="44"/>
      <c r="W207" s="44"/>
    </row>
    <row r="208">
      <c r="A208" s="45"/>
      <c r="B208" s="46"/>
      <c r="C208" s="44"/>
      <c r="D208" s="47"/>
      <c r="E208" s="44"/>
      <c r="F208" s="44"/>
      <c r="G208" s="44"/>
      <c r="H208" s="44"/>
      <c r="I208" s="44"/>
      <c r="J208" s="44"/>
      <c r="K208" s="44"/>
      <c r="L208" s="44"/>
      <c r="M208" s="44"/>
      <c r="N208" s="44"/>
      <c r="O208" s="44"/>
      <c r="P208" s="44"/>
      <c r="Q208" s="44"/>
      <c r="R208" s="44"/>
      <c r="S208" s="44"/>
      <c r="T208" s="44"/>
      <c r="U208" s="48"/>
      <c r="V208" s="44"/>
      <c r="W208" s="44"/>
    </row>
    <row r="209">
      <c r="A209" s="45"/>
      <c r="B209" s="46"/>
      <c r="C209" s="44"/>
      <c r="D209" s="47"/>
      <c r="E209" s="44"/>
      <c r="F209" s="44"/>
      <c r="G209" s="44"/>
      <c r="H209" s="44"/>
      <c r="I209" s="44"/>
      <c r="J209" s="44"/>
      <c r="K209" s="44"/>
      <c r="L209" s="44"/>
      <c r="M209" s="44"/>
      <c r="N209" s="44"/>
      <c r="O209" s="44"/>
      <c r="P209" s="44"/>
      <c r="Q209" s="44"/>
      <c r="R209" s="44"/>
      <c r="S209" s="44"/>
      <c r="T209" s="44"/>
      <c r="U209" s="48"/>
      <c r="V209" s="44"/>
      <c r="W209" s="44"/>
    </row>
    <row r="210">
      <c r="A210" s="45"/>
      <c r="B210" s="46"/>
      <c r="C210" s="44"/>
      <c r="D210" s="47"/>
      <c r="E210" s="44"/>
      <c r="F210" s="44"/>
      <c r="G210" s="44"/>
      <c r="H210" s="44"/>
      <c r="I210" s="44"/>
      <c r="J210" s="44"/>
      <c r="K210" s="44"/>
      <c r="L210" s="44"/>
      <c r="M210" s="44"/>
      <c r="N210" s="44"/>
      <c r="O210" s="44"/>
      <c r="P210" s="44"/>
      <c r="Q210" s="44"/>
      <c r="R210" s="44"/>
      <c r="S210" s="44"/>
      <c r="T210" s="44"/>
      <c r="U210" s="48"/>
      <c r="V210" s="44"/>
      <c r="W210" s="44"/>
    </row>
    <row r="211">
      <c r="A211" s="45"/>
      <c r="B211" s="46"/>
      <c r="C211" s="44"/>
      <c r="D211" s="47"/>
      <c r="E211" s="44"/>
      <c r="F211" s="44"/>
      <c r="G211" s="44"/>
      <c r="H211" s="44"/>
      <c r="I211" s="44"/>
      <c r="J211" s="44"/>
      <c r="K211" s="44"/>
      <c r="L211" s="44"/>
      <c r="M211" s="44"/>
      <c r="N211" s="44"/>
      <c r="O211" s="44"/>
      <c r="P211" s="44"/>
      <c r="Q211" s="44"/>
      <c r="R211" s="44"/>
      <c r="S211" s="44"/>
      <c r="T211" s="44"/>
      <c r="U211" s="48"/>
      <c r="V211" s="44"/>
      <c r="W211" s="44"/>
    </row>
    <row r="212">
      <c r="A212" s="45"/>
      <c r="B212" s="46"/>
      <c r="C212" s="44"/>
      <c r="D212" s="47"/>
      <c r="E212" s="44"/>
      <c r="F212" s="44"/>
      <c r="G212" s="44"/>
      <c r="H212" s="44"/>
      <c r="I212" s="44"/>
      <c r="J212" s="44"/>
      <c r="K212" s="44"/>
      <c r="L212" s="44"/>
      <c r="M212" s="44"/>
      <c r="N212" s="44"/>
      <c r="O212" s="44"/>
      <c r="P212" s="44"/>
      <c r="Q212" s="44"/>
      <c r="R212" s="44"/>
      <c r="S212" s="44"/>
      <c r="T212" s="44"/>
      <c r="U212" s="48"/>
      <c r="V212" s="44"/>
      <c r="W212" s="44"/>
    </row>
    <row r="213">
      <c r="A213" s="45"/>
      <c r="B213" s="46"/>
      <c r="C213" s="44"/>
      <c r="D213" s="47"/>
      <c r="E213" s="44"/>
      <c r="F213" s="44"/>
      <c r="G213" s="44"/>
      <c r="H213" s="44"/>
      <c r="I213" s="44"/>
      <c r="J213" s="44"/>
      <c r="K213" s="44"/>
      <c r="L213" s="44"/>
      <c r="M213" s="44"/>
      <c r="N213" s="44"/>
      <c r="O213" s="44"/>
      <c r="P213" s="44"/>
      <c r="Q213" s="44"/>
      <c r="R213" s="44"/>
      <c r="S213" s="44"/>
      <c r="T213" s="44"/>
      <c r="U213" s="48"/>
      <c r="V213" s="44"/>
      <c r="W213" s="44"/>
    </row>
    <row r="214">
      <c r="A214" s="45"/>
      <c r="B214" s="46"/>
      <c r="C214" s="44"/>
      <c r="D214" s="47"/>
      <c r="E214" s="44"/>
      <c r="F214" s="44"/>
      <c r="G214" s="44"/>
      <c r="H214" s="44"/>
      <c r="I214" s="44"/>
      <c r="J214" s="44"/>
      <c r="K214" s="44"/>
      <c r="L214" s="44"/>
      <c r="M214" s="44"/>
      <c r="N214" s="44"/>
      <c r="O214" s="44"/>
      <c r="P214" s="44"/>
      <c r="Q214" s="44"/>
      <c r="R214" s="44"/>
      <c r="S214" s="44"/>
      <c r="T214" s="44"/>
      <c r="U214" s="48"/>
      <c r="V214" s="44"/>
      <c r="W214" s="44"/>
    </row>
    <row r="215">
      <c r="A215" s="45"/>
      <c r="B215" s="46"/>
      <c r="C215" s="44"/>
      <c r="D215" s="47"/>
      <c r="E215" s="44"/>
      <c r="F215" s="44"/>
      <c r="G215" s="44"/>
      <c r="H215" s="44"/>
      <c r="I215" s="44"/>
      <c r="J215" s="44"/>
      <c r="K215" s="44"/>
      <c r="L215" s="44"/>
      <c r="M215" s="44"/>
      <c r="N215" s="44"/>
      <c r="O215" s="44"/>
      <c r="P215" s="44"/>
      <c r="Q215" s="44"/>
      <c r="R215" s="44"/>
      <c r="S215" s="44"/>
      <c r="T215" s="44"/>
      <c r="U215" s="48"/>
      <c r="V215" s="44"/>
      <c r="W215" s="44"/>
    </row>
    <row r="216">
      <c r="A216" s="45"/>
      <c r="B216" s="46"/>
      <c r="C216" s="44"/>
      <c r="D216" s="47"/>
      <c r="E216" s="44"/>
      <c r="F216" s="44"/>
      <c r="G216" s="44"/>
      <c r="H216" s="44"/>
      <c r="I216" s="44"/>
      <c r="J216" s="44"/>
      <c r="K216" s="44"/>
      <c r="L216" s="44"/>
      <c r="M216" s="44"/>
      <c r="N216" s="44"/>
      <c r="O216" s="44"/>
      <c r="P216" s="44"/>
      <c r="Q216" s="44"/>
      <c r="R216" s="44"/>
      <c r="S216" s="44"/>
      <c r="T216" s="44"/>
      <c r="U216" s="48"/>
      <c r="V216" s="44"/>
      <c r="W216" s="44"/>
    </row>
    <row r="217">
      <c r="A217" s="49"/>
      <c r="B217" s="50"/>
    </row>
    <row r="218">
      <c r="A218" s="49"/>
      <c r="B218" s="50"/>
    </row>
    <row r="219">
      <c r="A219" s="49"/>
      <c r="B219" s="50"/>
    </row>
    <row r="220">
      <c r="A220" s="49"/>
      <c r="B220" s="50"/>
    </row>
    <row r="221">
      <c r="A221" s="49"/>
      <c r="B221" s="50"/>
    </row>
    <row r="222">
      <c r="A222" s="49"/>
      <c r="B222" s="50"/>
    </row>
    <row r="223">
      <c r="A223" s="49"/>
      <c r="B223" s="50"/>
    </row>
    <row r="224">
      <c r="A224" s="49"/>
      <c r="B224" s="50"/>
    </row>
    <row r="225">
      <c r="A225" s="49"/>
      <c r="B225" s="50"/>
    </row>
  </sheetData>
  <mergeCells count="21">
    <mergeCell ref="A1:A2"/>
    <mergeCell ref="B1:B2"/>
    <mergeCell ref="C1:C2"/>
    <mergeCell ref="D1:D2"/>
    <mergeCell ref="E1:E2"/>
    <mergeCell ref="F1:F2"/>
    <mergeCell ref="G1:G2"/>
    <mergeCell ref="O1:P1"/>
    <mergeCell ref="Q1:Q2"/>
    <mergeCell ref="R1:R2"/>
    <mergeCell ref="S1:S2"/>
    <mergeCell ref="T1:T2"/>
    <mergeCell ref="U1:U2"/>
    <mergeCell ref="V1:V2"/>
    <mergeCell ref="H1:H2"/>
    <mergeCell ref="I1:I2"/>
    <mergeCell ref="J1:J2"/>
    <mergeCell ref="K1:K2"/>
    <mergeCell ref="L1:L2"/>
    <mergeCell ref="M1:M2"/>
    <mergeCell ref="N1:N2"/>
  </mergeCells>
  <dataValidations>
    <dataValidation type="list" allowBlank="1" sqref="R3:R91">
      <formula1>"Action,IC,BRD,Ner,CV,CMS"</formula1>
    </dataValidation>
    <dataValidation type="list" allowBlank="1" sqref="S3:S91">
      <formula1>"Out of scope,Processing,Fixed,To be processed"</formula1>
    </dataValidation>
    <dataValidation type="list" allowBlank="1" sqref="O3:O91 Q3:Q91">
      <formula1>"Succeeded,Failed,Out of scope,Not sure,Trash"</formula1>
    </dataValidation>
    <dataValidation type="list" allowBlank="1" sqref="T3:T91">
      <formula1>"Ok,Not as expected,Not ok"</formula1>
    </dataValidation>
  </dataValidations>
  <hyperlinks>
    <hyperlink r:id="rId2" ref="E3"/>
    <hyperlink r:id="rId3" ref="E8"/>
    <hyperlink r:id="rId4" ref="E10"/>
    <hyperlink r:id="rId5" ref="E18"/>
    <hyperlink r:id="rId6" ref="E20"/>
    <hyperlink r:id="rId7" ref="E23"/>
    <hyperlink r:id="rId8" ref="E49"/>
    <hyperlink r:id="rId9" ref="E70"/>
    <hyperlink r:id="rId10" ref="E73"/>
    <hyperlink r:id="rId11" ref="E75"/>
    <hyperlink r:id="rId12" ref="E83"/>
    <hyperlink r:id="rId13" ref="H85"/>
  </hyperlinks>
  <drawing r:id="rId14"/>
  <legacy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4.86"/>
    <col customWidth="1" min="2" max="2" width="7.86"/>
    <col customWidth="1" min="3" max="3" width="6.86"/>
    <col customWidth="1" min="4" max="4" width="18.86"/>
    <col customWidth="1" min="5" max="5" width="44.86"/>
    <col customWidth="1" min="6" max="6" width="23.57"/>
    <col customWidth="1" min="9" max="9" width="12.86"/>
    <col hidden="1" min="10" max="10" width="14.43"/>
    <col customWidth="1" min="11" max="11" width="32.57"/>
    <col customWidth="1" min="13" max="13" width="13.43"/>
    <col customWidth="1" min="14" max="14" width="11.0"/>
  </cols>
  <sheetData>
    <row r="1">
      <c r="A1" s="51" t="s">
        <v>0</v>
      </c>
      <c r="B1" s="51" t="s">
        <v>1</v>
      </c>
      <c r="C1" s="52" t="s">
        <v>2</v>
      </c>
      <c r="D1" s="53" t="s">
        <v>3</v>
      </c>
      <c r="E1" s="51" t="s">
        <v>4</v>
      </c>
      <c r="F1" s="51" t="s">
        <v>5</v>
      </c>
      <c r="G1" s="51" t="s">
        <v>6</v>
      </c>
      <c r="H1" s="51" t="s">
        <v>7</v>
      </c>
      <c r="I1" s="51" t="s">
        <v>8</v>
      </c>
      <c r="J1" s="51" t="s">
        <v>9</v>
      </c>
      <c r="K1" s="54" t="s">
        <v>10</v>
      </c>
      <c r="L1" s="51" t="s">
        <v>11</v>
      </c>
      <c r="M1" s="51" t="s">
        <v>12</v>
      </c>
      <c r="N1" s="51" t="s">
        <v>13</v>
      </c>
      <c r="O1" s="55" t="s">
        <v>14</v>
      </c>
      <c r="P1" s="6"/>
      <c r="Q1" s="51" t="s">
        <v>15</v>
      </c>
      <c r="R1" s="56" t="s">
        <v>16</v>
      </c>
      <c r="S1" s="56" t="s">
        <v>17</v>
      </c>
      <c r="T1" s="51" t="s">
        <v>18</v>
      </c>
      <c r="U1" s="56" t="s">
        <v>19</v>
      </c>
      <c r="V1" s="56" t="s">
        <v>20</v>
      </c>
    </row>
    <row r="2">
      <c r="A2" s="9"/>
      <c r="B2" s="9"/>
      <c r="C2" s="9"/>
      <c r="D2" s="9"/>
      <c r="E2" s="9"/>
      <c r="F2" s="9"/>
      <c r="G2" s="9"/>
      <c r="H2" s="9"/>
      <c r="I2" s="9"/>
      <c r="J2" s="9"/>
      <c r="K2" s="9"/>
      <c r="L2" s="9"/>
      <c r="M2" s="9"/>
      <c r="N2" s="9"/>
      <c r="O2" s="57" t="s">
        <v>21</v>
      </c>
      <c r="P2" s="57" t="s">
        <v>22</v>
      </c>
      <c r="Q2" s="9"/>
      <c r="R2" s="9"/>
      <c r="S2" s="9"/>
      <c r="T2" s="9"/>
      <c r="U2" s="9"/>
      <c r="V2" s="9"/>
    </row>
    <row r="3" ht="28.5" customHeight="1">
      <c r="A3" s="58">
        <f t="shared" ref="A3:A80" si="1">if(left(D3,16)=left(D2,16),A2,A2+1)</f>
        <v>1</v>
      </c>
      <c r="B3" s="59" t="s">
        <v>23</v>
      </c>
      <c r="C3" s="60">
        <v>43962.42927083333</v>
      </c>
      <c r="D3" s="61" t="s">
        <v>283</v>
      </c>
      <c r="E3" s="62" t="s">
        <v>284</v>
      </c>
      <c r="F3" s="63" t="str">
        <f>image("")</f>
        <v/>
      </c>
      <c r="G3" s="63" t="s">
        <v>109</v>
      </c>
      <c r="H3" s="64"/>
      <c r="I3" s="63" t="s">
        <v>77</v>
      </c>
      <c r="J3" s="63" t="s">
        <v>43</v>
      </c>
      <c r="K3" s="65"/>
      <c r="L3" s="64"/>
      <c r="M3" s="64"/>
      <c r="N3" s="66"/>
      <c r="O3" s="63" t="s">
        <v>32</v>
      </c>
      <c r="P3" s="64"/>
      <c r="Q3" s="63" t="s">
        <v>119</v>
      </c>
      <c r="R3" s="66"/>
      <c r="S3" s="66"/>
      <c r="T3" s="63"/>
      <c r="U3" s="66"/>
      <c r="V3" s="66"/>
    </row>
    <row r="4" ht="81.75" customHeight="1">
      <c r="A4" s="67">
        <f t="shared" si="1"/>
        <v>2</v>
      </c>
      <c r="B4" s="68" t="s">
        <v>23</v>
      </c>
      <c r="C4" s="69">
        <v>43962.424780092595</v>
      </c>
      <c r="D4" s="70" t="s">
        <v>285</v>
      </c>
      <c r="E4" s="71" t="s">
        <v>286</v>
      </c>
      <c r="F4" s="72"/>
      <c r="G4" s="72" t="s">
        <v>26</v>
      </c>
      <c r="H4" s="72" t="s">
        <v>287</v>
      </c>
      <c r="I4" s="72" t="s">
        <v>28</v>
      </c>
      <c r="J4" s="72" t="s">
        <v>29</v>
      </c>
      <c r="K4" s="73" t="s">
        <v>288</v>
      </c>
      <c r="L4" s="72" t="s">
        <v>289</v>
      </c>
      <c r="M4" s="72" t="s">
        <v>290</v>
      </c>
      <c r="N4" s="74"/>
      <c r="O4" s="72" t="s">
        <v>32</v>
      </c>
      <c r="P4" s="72"/>
      <c r="Q4" s="72" t="s">
        <v>40</v>
      </c>
      <c r="R4" s="74"/>
      <c r="S4" s="74"/>
      <c r="T4" s="72"/>
      <c r="U4" s="74"/>
      <c r="V4" s="74"/>
    </row>
    <row r="5" ht="28.5" customHeight="1">
      <c r="A5" s="67">
        <f t="shared" si="1"/>
        <v>2</v>
      </c>
      <c r="B5" s="68" t="s">
        <v>23</v>
      </c>
      <c r="C5" s="69">
        <v>43962.424780092595</v>
      </c>
      <c r="D5" s="70" t="s">
        <v>285</v>
      </c>
      <c r="E5" s="73" t="s">
        <v>291</v>
      </c>
      <c r="F5" s="72" t="str">
        <f t="shared" ref="F5:F9" si="2">image("")</f>
        <v/>
      </c>
      <c r="G5" s="72" t="s">
        <v>26</v>
      </c>
      <c r="H5" s="72" t="s">
        <v>292</v>
      </c>
      <c r="I5" s="72" t="s">
        <v>28</v>
      </c>
      <c r="J5" s="72" t="s">
        <v>29</v>
      </c>
      <c r="K5" s="73" t="s">
        <v>293</v>
      </c>
      <c r="L5" s="72" t="s">
        <v>294</v>
      </c>
      <c r="M5" s="74"/>
      <c r="N5" s="74"/>
      <c r="O5" s="72" t="s">
        <v>40</v>
      </c>
      <c r="P5" s="74"/>
      <c r="Q5" s="72" t="s">
        <v>40</v>
      </c>
      <c r="R5" s="74"/>
      <c r="S5" s="74"/>
      <c r="T5" s="72"/>
      <c r="U5" s="72"/>
      <c r="V5" s="74"/>
    </row>
    <row r="6" ht="28.5" customHeight="1">
      <c r="A6" s="58">
        <f t="shared" si="1"/>
        <v>3</v>
      </c>
      <c r="B6" s="59" t="s">
        <v>23</v>
      </c>
      <c r="C6" s="60">
        <v>43962.41489583333</v>
      </c>
      <c r="D6" s="61" t="s">
        <v>295</v>
      </c>
      <c r="E6" s="62" t="s">
        <v>296</v>
      </c>
      <c r="F6" s="63" t="str">
        <f t="shared" si="2"/>
        <v/>
      </c>
      <c r="G6" s="63" t="s">
        <v>81</v>
      </c>
      <c r="H6" s="66"/>
      <c r="I6" s="63" t="s">
        <v>82</v>
      </c>
      <c r="J6" s="63" t="s">
        <v>43</v>
      </c>
      <c r="K6" s="62" t="s">
        <v>297</v>
      </c>
      <c r="L6" s="66"/>
      <c r="M6" s="66"/>
      <c r="N6" s="66"/>
      <c r="O6" s="63" t="s">
        <v>32</v>
      </c>
      <c r="P6" s="66"/>
      <c r="Q6" s="63" t="s">
        <v>32</v>
      </c>
      <c r="R6" s="66"/>
      <c r="S6" s="66"/>
      <c r="T6" s="63"/>
      <c r="U6" s="66"/>
      <c r="V6" s="66"/>
    </row>
    <row r="7" ht="28.5" customHeight="1">
      <c r="A7" s="58">
        <f t="shared" si="1"/>
        <v>3</v>
      </c>
      <c r="B7" s="59" t="s">
        <v>23</v>
      </c>
      <c r="C7" s="60">
        <v>43962.41489583333</v>
      </c>
      <c r="D7" s="61" t="s">
        <v>295</v>
      </c>
      <c r="E7" s="62" t="s">
        <v>298</v>
      </c>
      <c r="F7" s="63" t="str">
        <f t="shared" si="2"/>
        <v/>
      </c>
      <c r="G7" s="63" t="s">
        <v>109</v>
      </c>
      <c r="H7" s="63" t="s">
        <v>299</v>
      </c>
      <c r="I7" s="63" t="s">
        <v>77</v>
      </c>
      <c r="J7" s="63" t="s">
        <v>29</v>
      </c>
      <c r="K7" s="75"/>
      <c r="L7" s="66"/>
      <c r="M7" s="66"/>
      <c r="N7" s="66"/>
      <c r="O7" s="63" t="s">
        <v>32</v>
      </c>
      <c r="P7" s="66"/>
      <c r="Q7" s="63" t="s">
        <v>32</v>
      </c>
      <c r="R7" s="66"/>
      <c r="S7" s="66"/>
      <c r="T7" s="63"/>
      <c r="U7" s="66"/>
      <c r="V7" s="66"/>
    </row>
    <row r="8" ht="28.5" customHeight="1">
      <c r="A8" s="67">
        <f t="shared" si="1"/>
        <v>4</v>
      </c>
      <c r="B8" s="68" t="s">
        <v>23</v>
      </c>
      <c r="C8" s="69">
        <v>43962.40358796297</v>
      </c>
      <c r="D8" s="70" t="s">
        <v>300</v>
      </c>
      <c r="E8" s="73" t="s">
        <v>38</v>
      </c>
      <c r="F8" s="72" t="str">
        <f t="shared" si="2"/>
        <v/>
      </c>
      <c r="G8" s="72" t="s">
        <v>39</v>
      </c>
      <c r="H8" s="74"/>
      <c r="I8" s="74"/>
      <c r="J8" s="74"/>
      <c r="K8" s="76"/>
      <c r="L8" s="74"/>
      <c r="M8" s="74"/>
      <c r="N8" s="74"/>
      <c r="O8" s="72" t="s">
        <v>32</v>
      </c>
      <c r="P8" s="72"/>
      <c r="Q8" s="72" t="s">
        <v>40</v>
      </c>
      <c r="R8" s="74"/>
      <c r="S8" s="74"/>
      <c r="T8" s="72"/>
      <c r="U8" s="74"/>
      <c r="V8" s="74"/>
    </row>
    <row r="9" ht="28.5" customHeight="1">
      <c r="A9" s="67">
        <f t="shared" si="1"/>
        <v>4</v>
      </c>
      <c r="B9" s="68" t="s">
        <v>23</v>
      </c>
      <c r="C9" s="69">
        <v>43962.40373842593</v>
      </c>
      <c r="D9" s="70" t="s">
        <v>300</v>
      </c>
      <c r="E9" s="73" t="s">
        <v>41</v>
      </c>
      <c r="F9" s="74" t="str">
        <f t="shared" si="2"/>
        <v/>
      </c>
      <c r="G9" s="74"/>
      <c r="H9" s="74"/>
      <c r="I9" s="72" t="s">
        <v>42</v>
      </c>
      <c r="J9" s="72" t="s">
        <v>43</v>
      </c>
      <c r="K9" s="73" t="s">
        <v>301</v>
      </c>
      <c r="L9" s="74"/>
      <c r="M9" s="74"/>
      <c r="N9" s="74"/>
      <c r="O9" s="72" t="s">
        <v>32</v>
      </c>
      <c r="P9" s="72"/>
      <c r="Q9" s="72" t="s">
        <v>40</v>
      </c>
      <c r="R9" s="74"/>
      <c r="S9" s="74"/>
      <c r="T9" s="72"/>
      <c r="U9" s="74"/>
      <c r="V9" s="74"/>
      <c r="W9" s="77"/>
      <c r="X9" s="77"/>
      <c r="Y9" s="77"/>
    </row>
    <row r="10" ht="60.75" customHeight="1">
      <c r="A10" s="67">
        <f t="shared" si="1"/>
        <v>4</v>
      </c>
      <c r="B10" s="68" t="s">
        <v>23</v>
      </c>
      <c r="C10" s="69">
        <v>43962.40405092593</v>
      </c>
      <c r="D10" s="70" t="s">
        <v>300</v>
      </c>
      <c r="E10" s="78" t="s">
        <v>302</v>
      </c>
      <c r="F10" s="72" t="str">
        <f t="shared" ref="F10:F11" si="3">image("https://scontent.xx.fbcdn.net/v/t1.15752-9/95882500_871627536671674_9100221211215921152_n.jpg?_nc_cat=111&amp;_nc_sid=b96e70&amp;_nc_ohc=Ug0d0mSBKZIAX9JpQ8U&amp;_nc_ad=z-m&amp;_nc_cid=0&amp;_nc_zor=9&amp;_nc_ht=scontent.xx&amp;oh=8ab5e5f71b5986cc4409ec7bb4436bca&amp;oe=5EE0A483")</f>
        <v/>
      </c>
      <c r="G10" s="72" t="s">
        <v>51</v>
      </c>
      <c r="H10" s="72" t="s">
        <v>303</v>
      </c>
      <c r="I10" s="72" t="s">
        <v>101</v>
      </c>
      <c r="J10" s="72" t="s">
        <v>73</v>
      </c>
      <c r="K10" s="73" t="s">
        <v>304</v>
      </c>
      <c r="L10" s="74"/>
      <c r="M10" s="74"/>
      <c r="N10" s="74"/>
      <c r="O10" s="72" t="s">
        <v>40</v>
      </c>
      <c r="P10" s="72"/>
      <c r="Q10" s="72" t="s">
        <v>40</v>
      </c>
      <c r="R10" s="74"/>
      <c r="S10" s="74"/>
      <c r="T10" s="72"/>
      <c r="U10" s="74"/>
      <c r="V10" s="74"/>
    </row>
    <row r="11" ht="61.5" customHeight="1">
      <c r="A11" s="67">
        <f t="shared" si="1"/>
        <v>4</v>
      </c>
      <c r="B11" s="68" t="s">
        <v>23</v>
      </c>
      <c r="C11" s="69">
        <v>43962.40609953704</v>
      </c>
      <c r="D11" s="70" t="s">
        <v>300</v>
      </c>
      <c r="E11" s="78" t="s">
        <v>305</v>
      </c>
      <c r="F11" s="72" t="str">
        <f t="shared" si="3"/>
        <v/>
      </c>
      <c r="G11" s="72" t="s">
        <v>26</v>
      </c>
      <c r="H11" s="72" t="s">
        <v>306</v>
      </c>
      <c r="I11" s="72" t="s">
        <v>28</v>
      </c>
      <c r="J11" s="72" t="s">
        <v>29</v>
      </c>
      <c r="K11" s="73" t="s">
        <v>307</v>
      </c>
      <c r="L11" s="72" t="s">
        <v>308</v>
      </c>
      <c r="M11" s="72" t="s">
        <v>56</v>
      </c>
      <c r="N11" s="74"/>
      <c r="O11" s="72" t="s">
        <v>40</v>
      </c>
      <c r="P11" s="72" t="s">
        <v>309</v>
      </c>
      <c r="Q11" s="72" t="s">
        <v>40</v>
      </c>
      <c r="R11" s="74"/>
      <c r="S11" s="74"/>
      <c r="T11" s="72"/>
      <c r="U11" s="72"/>
      <c r="V11" s="74"/>
    </row>
    <row r="12" ht="28.5" customHeight="1">
      <c r="A12" s="67">
        <f t="shared" si="1"/>
        <v>4</v>
      </c>
      <c r="B12" s="68" t="s">
        <v>23</v>
      </c>
      <c r="C12" s="69">
        <v>43962.40623842592</v>
      </c>
      <c r="D12" s="70" t="s">
        <v>300</v>
      </c>
      <c r="E12" s="73" t="s">
        <v>310</v>
      </c>
      <c r="F12" s="72" t="str">
        <f t="shared" ref="F12:F20" si="4">image("")</f>
        <v/>
      </c>
      <c r="G12" s="72" t="s">
        <v>109</v>
      </c>
      <c r="H12" s="72" t="s">
        <v>311</v>
      </c>
      <c r="I12" s="72" t="s">
        <v>77</v>
      </c>
      <c r="J12" s="72" t="s">
        <v>29</v>
      </c>
      <c r="K12" s="76"/>
      <c r="L12" s="74"/>
      <c r="M12" s="74"/>
      <c r="N12" s="74"/>
      <c r="O12" s="72" t="s">
        <v>32</v>
      </c>
      <c r="P12" s="74"/>
      <c r="Q12" s="72" t="s">
        <v>40</v>
      </c>
      <c r="R12" s="74"/>
      <c r="S12" s="74"/>
      <c r="T12" s="72"/>
      <c r="U12" s="74"/>
      <c r="V12" s="74"/>
    </row>
    <row r="13" ht="28.5" customHeight="1">
      <c r="A13" s="67">
        <f t="shared" si="1"/>
        <v>4</v>
      </c>
      <c r="B13" s="68" t="s">
        <v>23</v>
      </c>
      <c r="C13" s="69">
        <v>43962.40625</v>
      </c>
      <c r="D13" s="70" t="s">
        <v>300</v>
      </c>
      <c r="E13" s="73" t="s">
        <v>312</v>
      </c>
      <c r="F13" s="72" t="str">
        <f t="shared" si="4"/>
        <v/>
      </c>
      <c r="G13" s="72" t="s">
        <v>26</v>
      </c>
      <c r="H13" s="72" t="s">
        <v>153</v>
      </c>
      <c r="I13" s="72" t="s">
        <v>313</v>
      </c>
      <c r="J13" s="72" t="s">
        <v>314</v>
      </c>
      <c r="K13" s="76"/>
      <c r="L13" s="74"/>
      <c r="M13" s="74"/>
      <c r="N13" s="74"/>
      <c r="O13" s="72" t="s">
        <v>40</v>
      </c>
      <c r="P13" s="72" t="s">
        <v>315</v>
      </c>
      <c r="Q13" s="72" t="s">
        <v>40</v>
      </c>
      <c r="R13" s="74"/>
      <c r="S13" s="74"/>
      <c r="T13" s="72"/>
      <c r="U13" s="74"/>
      <c r="V13" s="74"/>
    </row>
    <row r="14" ht="28.5" customHeight="1">
      <c r="A14" s="58">
        <f t="shared" si="1"/>
        <v>5</v>
      </c>
      <c r="B14" s="59" t="s">
        <v>23</v>
      </c>
      <c r="C14" s="60">
        <v>43962.35925925926</v>
      </c>
      <c r="D14" s="61" t="s">
        <v>316</v>
      </c>
      <c r="E14" s="62" t="s">
        <v>317</v>
      </c>
      <c r="F14" s="63" t="str">
        <f t="shared" si="4"/>
        <v/>
      </c>
      <c r="G14" s="63" t="s">
        <v>81</v>
      </c>
      <c r="H14" s="66"/>
      <c r="I14" s="63" t="s">
        <v>82</v>
      </c>
      <c r="J14" s="63" t="s">
        <v>43</v>
      </c>
      <c r="K14" s="62" t="s">
        <v>297</v>
      </c>
      <c r="L14" s="66"/>
      <c r="M14" s="66"/>
      <c r="N14" s="66"/>
      <c r="O14" s="63" t="s">
        <v>32</v>
      </c>
      <c r="P14" s="66"/>
      <c r="Q14" s="63" t="s">
        <v>40</v>
      </c>
      <c r="R14" s="66"/>
      <c r="S14" s="66"/>
      <c r="T14" s="63"/>
      <c r="U14" s="66"/>
      <c r="V14" s="66"/>
    </row>
    <row r="15" ht="28.5" customHeight="1">
      <c r="A15" s="58">
        <f t="shared" si="1"/>
        <v>5</v>
      </c>
      <c r="B15" s="59" t="s">
        <v>23</v>
      </c>
      <c r="C15" s="60">
        <v>43962.35989583333</v>
      </c>
      <c r="D15" s="61" t="s">
        <v>316</v>
      </c>
      <c r="E15" s="62" t="s">
        <v>318</v>
      </c>
      <c r="F15" s="63" t="str">
        <f t="shared" si="4"/>
        <v/>
      </c>
      <c r="G15" s="63" t="s">
        <v>26</v>
      </c>
      <c r="H15" s="63" t="s">
        <v>319</v>
      </c>
      <c r="I15" s="63" t="s">
        <v>320</v>
      </c>
      <c r="J15" s="63" t="s">
        <v>321</v>
      </c>
      <c r="K15" s="62" t="s">
        <v>322</v>
      </c>
      <c r="L15" s="66"/>
      <c r="M15" s="66"/>
      <c r="N15" s="63" t="s">
        <v>323</v>
      </c>
      <c r="O15" s="63" t="s">
        <v>40</v>
      </c>
      <c r="P15" s="63" t="s">
        <v>324</v>
      </c>
      <c r="Q15" s="63" t="s">
        <v>40</v>
      </c>
      <c r="R15" s="66"/>
      <c r="S15" s="66"/>
      <c r="T15" s="63"/>
      <c r="U15" s="66"/>
      <c r="V15" s="66"/>
    </row>
    <row r="16" ht="28.5" customHeight="1">
      <c r="A16" s="58">
        <f t="shared" si="1"/>
        <v>5</v>
      </c>
      <c r="B16" s="59" t="s">
        <v>23</v>
      </c>
      <c r="C16" s="60">
        <v>43962.360034722224</v>
      </c>
      <c r="D16" s="61" t="s">
        <v>316</v>
      </c>
      <c r="E16" s="62" t="s">
        <v>325</v>
      </c>
      <c r="F16" s="63" t="str">
        <f t="shared" si="4"/>
        <v/>
      </c>
      <c r="G16" s="63" t="s">
        <v>26</v>
      </c>
      <c r="H16" s="63" t="s">
        <v>326</v>
      </c>
      <c r="I16" s="63" t="s">
        <v>327</v>
      </c>
      <c r="J16" s="63" t="s">
        <v>328</v>
      </c>
      <c r="K16" s="75"/>
      <c r="L16" s="66"/>
      <c r="M16" s="66"/>
      <c r="N16" s="66"/>
      <c r="O16" s="63" t="s">
        <v>63</v>
      </c>
      <c r="P16" s="66"/>
      <c r="Q16" s="63" t="s">
        <v>40</v>
      </c>
      <c r="R16" s="66"/>
      <c r="S16" s="66"/>
      <c r="T16" s="63"/>
      <c r="U16" s="66"/>
      <c r="V16" s="66"/>
    </row>
    <row r="17" ht="28.5" customHeight="1">
      <c r="A17" s="58">
        <f t="shared" si="1"/>
        <v>5</v>
      </c>
      <c r="B17" s="59" t="s">
        <v>23</v>
      </c>
      <c r="C17" s="60">
        <v>43962.36004629629</v>
      </c>
      <c r="D17" s="61" t="s">
        <v>316</v>
      </c>
      <c r="E17" s="62" t="s">
        <v>281</v>
      </c>
      <c r="F17" s="63" t="str">
        <f t="shared" si="4"/>
        <v/>
      </c>
      <c r="G17" s="63" t="s">
        <v>282</v>
      </c>
      <c r="H17" s="63" t="s">
        <v>71</v>
      </c>
      <c r="I17" s="63" t="s">
        <v>77</v>
      </c>
      <c r="J17" s="63" t="s">
        <v>29</v>
      </c>
      <c r="K17" s="75"/>
      <c r="L17" s="66"/>
      <c r="M17" s="66"/>
      <c r="N17" s="66"/>
      <c r="O17" s="63" t="s">
        <v>32</v>
      </c>
      <c r="P17" s="66"/>
      <c r="Q17" s="63" t="s">
        <v>40</v>
      </c>
      <c r="R17" s="66"/>
      <c r="S17" s="66"/>
      <c r="T17" s="63"/>
      <c r="U17" s="66"/>
      <c r="V17" s="66"/>
    </row>
    <row r="18" ht="28.5" customHeight="1">
      <c r="A18" s="67">
        <f t="shared" si="1"/>
        <v>6</v>
      </c>
      <c r="B18" s="68" t="s">
        <v>23</v>
      </c>
      <c r="C18" s="69">
        <v>43962.35821759259</v>
      </c>
      <c r="D18" s="70" t="s">
        <v>329</v>
      </c>
      <c r="E18" s="73" t="s">
        <v>38</v>
      </c>
      <c r="F18" s="72" t="str">
        <f t="shared" si="4"/>
        <v/>
      </c>
      <c r="G18" s="72" t="s">
        <v>39</v>
      </c>
      <c r="H18" s="74"/>
      <c r="I18" s="74"/>
      <c r="J18" s="74"/>
      <c r="K18" s="76"/>
      <c r="L18" s="74"/>
      <c r="M18" s="74"/>
      <c r="N18" s="74"/>
      <c r="O18" s="72" t="s">
        <v>32</v>
      </c>
      <c r="P18" s="74"/>
      <c r="Q18" s="72" t="s">
        <v>63</v>
      </c>
      <c r="R18" s="74"/>
      <c r="S18" s="74"/>
      <c r="T18" s="72"/>
      <c r="U18" s="74"/>
      <c r="V18" s="74"/>
    </row>
    <row r="19" ht="28.5" customHeight="1">
      <c r="A19" s="67">
        <f t="shared" si="1"/>
        <v>6</v>
      </c>
      <c r="B19" s="68" t="s">
        <v>23</v>
      </c>
      <c r="C19" s="69">
        <v>43962.35835648148</v>
      </c>
      <c r="D19" s="70" t="s">
        <v>329</v>
      </c>
      <c r="E19" s="73" t="s">
        <v>41</v>
      </c>
      <c r="F19" s="74" t="str">
        <f t="shared" si="4"/>
        <v/>
      </c>
      <c r="G19" s="74"/>
      <c r="H19" s="74"/>
      <c r="I19" s="72" t="s">
        <v>42</v>
      </c>
      <c r="J19" s="72" t="s">
        <v>43</v>
      </c>
      <c r="K19" s="73" t="s">
        <v>330</v>
      </c>
      <c r="L19" s="74"/>
      <c r="M19" s="74"/>
      <c r="N19" s="74"/>
      <c r="O19" s="72" t="s">
        <v>32</v>
      </c>
      <c r="P19" s="72"/>
      <c r="Q19" s="72" t="s">
        <v>63</v>
      </c>
      <c r="R19" s="74"/>
      <c r="S19" s="74"/>
      <c r="T19" s="72"/>
      <c r="U19" s="74"/>
      <c r="V19" s="74"/>
    </row>
    <row r="20" ht="28.5" customHeight="1">
      <c r="A20" s="67">
        <f t="shared" si="1"/>
        <v>6</v>
      </c>
      <c r="B20" s="68" t="s">
        <v>23</v>
      </c>
      <c r="C20" s="69">
        <v>43962.35915509259</v>
      </c>
      <c r="D20" s="70" t="s">
        <v>329</v>
      </c>
      <c r="E20" s="73" t="s">
        <v>331</v>
      </c>
      <c r="F20" s="72" t="str">
        <f t="shared" si="4"/>
        <v/>
      </c>
      <c r="G20" s="72" t="s">
        <v>26</v>
      </c>
      <c r="H20" s="74"/>
      <c r="I20" s="72" t="s">
        <v>320</v>
      </c>
      <c r="J20" s="72" t="s">
        <v>332</v>
      </c>
      <c r="K20" s="73" t="s">
        <v>322</v>
      </c>
      <c r="L20" s="74"/>
      <c r="M20" s="74"/>
      <c r="N20" s="74"/>
      <c r="O20" s="72" t="s">
        <v>63</v>
      </c>
      <c r="P20" s="72" t="s">
        <v>333</v>
      </c>
      <c r="Q20" s="72" t="s">
        <v>63</v>
      </c>
      <c r="R20" s="72" t="s">
        <v>334</v>
      </c>
      <c r="S20" s="72" t="s">
        <v>66</v>
      </c>
      <c r="T20" s="72" t="s">
        <v>67</v>
      </c>
      <c r="U20" s="72" t="s">
        <v>335</v>
      </c>
      <c r="V20" s="74"/>
    </row>
    <row r="21" ht="111.0" customHeight="1">
      <c r="A21" s="67">
        <f t="shared" si="1"/>
        <v>6</v>
      </c>
      <c r="B21" s="68" t="s">
        <v>23</v>
      </c>
      <c r="C21" s="69">
        <v>43962.359189814815</v>
      </c>
      <c r="D21" s="70" t="s">
        <v>329</v>
      </c>
      <c r="E21" s="71" t="s">
        <v>336</v>
      </c>
      <c r="F21" s="72"/>
      <c r="G21" s="72" t="s">
        <v>51</v>
      </c>
      <c r="H21" s="72" t="s">
        <v>337</v>
      </c>
      <c r="I21" s="72" t="s">
        <v>338</v>
      </c>
      <c r="J21" s="72" t="s">
        <v>339</v>
      </c>
      <c r="K21" s="73" t="s">
        <v>340</v>
      </c>
      <c r="L21" s="72" t="s">
        <v>341</v>
      </c>
      <c r="M21" s="72" t="s">
        <v>56</v>
      </c>
      <c r="N21" s="74"/>
      <c r="O21" s="72" t="s">
        <v>63</v>
      </c>
      <c r="P21" s="72"/>
      <c r="Q21" s="72" t="s">
        <v>63</v>
      </c>
      <c r="R21" s="72" t="s">
        <v>65</v>
      </c>
      <c r="S21" s="72" t="s">
        <v>66</v>
      </c>
      <c r="T21" s="72" t="s">
        <v>67</v>
      </c>
      <c r="U21" s="72" t="s">
        <v>342</v>
      </c>
      <c r="V21" s="74"/>
    </row>
    <row r="22" ht="66.0" customHeight="1">
      <c r="A22" s="58">
        <f t="shared" si="1"/>
        <v>7</v>
      </c>
      <c r="B22" s="59" t="s">
        <v>23</v>
      </c>
      <c r="C22" s="60">
        <v>43962.333402777775</v>
      </c>
      <c r="D22" s="61" t="s">
        <v>343</v>
      </c>
      <c r="E22" s="79" t="s">
        <v>344</v>
      </c>
      <c r="F22" s="63"/>
      <c r="G22" s="63" t="s">
        <v>26</v>
      </c>
      <c r="H22" s="63" t="s">
        <v>345</v>
      </c>
      <c r="I22" s="63" t="s">
        <v>28</v>
      </c>
      <c r="J22" s="63" t="s">
        <v>29</v>
      </c>
      <c r="K22" s="62" t="s">
        <v>346</v>
      </c>
      <c r="L22" s="63" t="s">
        <v>347</v>
      </c>
      <c r="M22" s="63" t="s">
        <v>348</v>
      </c>
      <c r="N22" s="66"/>
      <c r="O22" s="63" t="s">
        <v>32</v>
      </c>
      <c r="P22" s="63"/>
      <c r="Q22" s="63" t="s">
        <v>63</v>
      </c>
      <c r="R22" s="66"/>
      <c r="S22" s="66"/>
      <c r="T22" s="63"/>
      <c r="U22" s="66"/>
      <c r="V22" s="66"/>
    </row>
    <row r="23" ht="48.75" customHeight="1">
      <c r="A23" s="58">
        <f t="shared" si="1"/>
        <v>7</v>
      </c>
      <c r="B23" s="59" t="s">
        <v>23</v>
      </c>
      <c r="C23" s="60">
        <v>43962.33388888889</v>
      </c>
      <c r="D23" s="61" t="s">
        <v>343</v>
      </c>
      <c r="E23" s="79" t="s">
        <v>349</v>
      </c>
      <c r="F23" s="63"/>
      <c r="G23" s="63" t="s">
        <v>26</v>
      </c>
      <c r="H23" s="63" t="s">
        <v>350</v>
      </c>
      <c r="I23" s="63" t="s">
        <v>28</v>
      </c>
      <c r="J23" s="63" t="s">
        <v>29</v>
      </c>
      <c r="K23" s="62" t="s">
        <v>351</v>
      </c>
      <c r="L23" s="63" t="s">
        <v>352</v>
      </c>
      <c r="M23" s="63" t="s">
        <v>353</v>
      </c>
      <c r="N23" s="66"/>
      <c r="O23" s="63" t="s">
        <v>63</v>
      </c>
      <c r="P23" s="63" t="s">
        <v>354</v>
      </c>
      <c r="Q23" s="63" t="s">
        <v>63</v>
      </c>
      <c r="R23" s="63" t="s">
        <v>65</v>
      </c>
      <c r="S23" s="63" t="s">
        <v>66</v>
      </c>
      <c r="T23" s="63" t="s">
        <v>67</v>
      </c>
      <c r="U23" s="63" t="s">
        <v>355</v>
      </c>
      <c r="V23" s="66"/>
    </row>
    <row r="24" ht="28.5" customHeight="1">
      <c r="A24" s="58">
        <f t="shared" si="1"/>
        <v>7</v>
      </c>
      <c r="B24" s="59" t="s">
        <v>23</v>
      </c>
      <c r="C24" s="60">
        <v>43962.33388888889</v>
      </c>
      <c r="D24" s="61" t="s">
        <v>343</v>
      </c>
      <c r="E24" s="62" t="s">
        <v>356</v>
      </c>
      <c r="F24" s="63" t="str">
        <f t="shared" ref="F24:F32" si="5">image("")</f>
        <v/>
      </c>
      <c r="G24" s="63" t="s">
        <v>26</v>
      </c>
      <c r="H24" s="66"/>
      <c r="I24" s="63" t="s">
        <v>313</v>
      </c>
      <c r="J24" s="63" t="s">
        <v>328</v>
      </c>
      <c r="K24" s="75"/>
      <c r="L24" s="66"/>
      <c r="M24" s="66"/>
      <c r="N24" s="66"/>
      <c r="O24" s="63" t="s">
        <v>32</v>
      </c>
      <c r="P24" s="66"/>
      <c r="Q24" s="63" t="s">
        <v>63</v>
      </c>
      <c r="R24" s="66"/>
      <c r="S24" s="66"/>
      <c r="T24" s="63"/>
      <c r="U24" s="66"/>
      <c r="V24" s="66"/>
    </row>
    <row r="25" ht="28.5" customHeight="1">
      <c r="A25" s="67">
        <f t="shared" si="1"/>
        <v>8</v>
      </c>
      <c r="B25" s="68" t="s">
        <v>23</v>
      </c>
      <c r="C25" s="69">
        <v>43962.333032407405</v>
      </c>
      <c r="D25" s="70" t="s">
        <v>357</v>
      </c>
      <c r="E25" s="73" t="s">
        <v>358</v>
      </c>
      <c r="F25" s="72" t="str">
        <f t="shared" si="5"/>
        <v/>
      </c>
      <c r="G25" s="72" t="s">
        <v>26</v>
      </c>
      <c r="H25" s="72" t="s">
        <v>359</v>
      </c>
      <c r="I25" s="72" t="s">
        <v>313</v>
      </c>
      <c r="J25" s="72" t="s">
        <v>314</v>
      </c>
      <c r="K25" s="73" t="s">
        <v>360</v>
      </c>
      <c r="L25" s="74"/>
      <c r="M25" s="74"/>
      <c r="N25" s="74"/>
      <c r="O25" s="72" t="s">
        <v>32</v>
      </c>
      <c r="P25" s="72"/>
      <c r="Q25" s="72" t="s">
        <v>32</v>
      </c>
      <c r="R25" s="74"/>
      <c r="S25" s="74"/>
      <c r="T25" s="72"/>
      <c r="U25" s="74"/>
      <c r="V25" s="74"/>
    </row>
    <row r="26" ht="28.5" customHeight="1">
      <c r="A26" s="67">
        <f t="shared" si="1"/>
        <v>8</v>
      </c>
      <c r="B26" s="68" t="s">
        <v>23</v>
      </c>
      <c r="C26" s="69">
        <v>43962.333136574074</v>
      </c>
      <c r="D26" s="70" t="s">
        <v>357</v>
      </c>
      <c r="E26" s="73" t="s">
        <v>361</v>
      </c>
      <c r="F26" s="72" t="str">
        <f t="shared" si="5"/>
        <v/>
      </c>
      <c r="G26" s="72" t="s">
        <v>26</v>
      </c>
      <c r="H26" s="72" t="s">
        <v>362</v>
      </c>
      <c r="I26" s="72" t="s">
        <v>327</v>
      </c>
      <c r="J26" s="72" t="s">
        <v>328</v>
      </c>
      <c r="K26" s="73" t="s">
        <v>363</v>
      </c>
      <c r="L26" s="74"/>
      <c r="M26" s="74"/>
      <c r="N26" s="74"/>
      <c r="O26" s="72" t="s">
        <v>32</v>
      </c>
      <c r="P26" s="74"/>
      <c r="Q26" s="72" t="s">
        <v>32</v>
      </c>
      <c r="R26" s="74"/>
      <c r="S26" s="74"/>
      <c r="T26" s="72"/>
      <c r="U26" s="74"/>
      <c r="V26" s="74"/>
    </row>
    <row r="27" ht="28.5" customHeight="1">
      <c r="A27" s="67">
        <f t="shared" si="1"/>
        <v>8</v>
      </c>
      <c r="B27" s="68" t="s">
        <v>23</v>
      </c>
      <c r="C27" s="69">
        <v>43962.33319444444</v>
      </c>
      <c r="D27" s="70" t="s">
        <v>357</v>
      </c>
      <c r="E27" s="73" t="s">
        <v>281</v>
      </c>
      <c r="F27" s="72" t="str">
        <f t="shared" si="5"/>
        <v/>
      </c>
      <c r="G27" s="72" t="s">
        <v>282</v>
      </c>
      <c r="H27" s="72" t="s">
        <v>71</v>
      </c>
      <c r="I27" s="72" t="s">
        <v>72</v>
      </c>
      <c r="J27" s="72" t="s">
        <v>29</v>
      </c>
      <c r="K27" s="73" t="s">
        <v>364</v>
      </c>
      <c r="L27" s="74"/>
      <c r="M27" s="74"/>
      <c r="N27" s="74"/>
      <c r="O27" s="72" t="s">
        <v>32</v>
      </c>
      <c r="P27" s="74"/>
      <c r="Q27" s="72" t="s">
        <v>32</v>
      </c>
      <c r="R27" s="74"/>
      <c r="S27" s="74"/>
      <c r="T27" s="72"/>
      <c r="U27" s="74"/>
      <c r="V27" s="74"/>
    </row>
    <row r="28" ht="28.5" customHeight="1">
      <c r="A28" s="67">
        <f t="shared" si="1"/>
        <v>8</v>
      </c>
      <c r="B28" s="68" t="s">
        <v>23</v>
      </c>
      <c r="C28" s="69">
        <v>43962.33320601852</v>
      </c>
      <c r="D28" s="70" t="s">
        <v>357</v>
      </c>
      <c r="E28" s="73" t="s">
        <v>75</v>
      </c>
      <c r="F28" s="72" t="str">
        <f t="shared" si="5"/>
        <v/>
      </c>
      <c r="G28" s="72" t="s">
        <v>76</v>
      </c>
      <c r="H28" s="74"/>
      <c r="I28" s="72" t="s">
        <v>77</v>
      </c>
      <c r="J28" s="72" t="s">
        <v>73</v>
      </c>
      <c r="K28" s="76"/>
      <c r="L28" s="74"/>
      <c r="M28" s="74"/>
      <c r="N28" s="74"/>
      <c r="O28" s="72" t="s">
        <v>32</v>
      </c>
      <c r="P28" s="74"/>
      <c r="Q28" s="72" t="s">
        <v>32</v>
      </c>
      <c r="R28" s="74"/>
      <c r="S28" s="74"/>
      <c r="T28" s="72"/>
      <c r="U28" s="74"/>
      <c r="V28" s="74"/>
    </row>
    <row r="29" ht="28.5" customHeight="1">
      <c r="A29" s="58">
        <f t="shared" si="1"/>
        <v>9</v>
      </c>
      <c r="B29" s="59" t="s">
        <v>23</v>
      </c>
      <c r="C29" s="60">
        <v>43962.32826388889</v>
      </c>
      <c r="D29" s="61" t="s">
        <v>365</v>
      </c>
      <c r="E29" s="62" t="s">
        <v>366</v>
      </c>
      <c r="F29" s="63" t="str">
        <f t="shared" si="5"/>
        <v/>
      </c>
      <c r="G29" s="63" t="s">
        <v>109</v>
      </c>
      <c r="H29" s="63" t="s">
        <v>367</v>
      </c>
      <c r="I29" s="63" t="s">
        <v>77</v>
      </c>
      <c r="J29" s="63" t="s">
        <v>29</v>
      </c>
      <c r="K29" s="75"/>
      <c r="L29" s="66"/>
      <c r="M29" s="66"/>
      <c r="N29" s="66"/>
      <c r="O29" s="63" t="s">
        <v>32</v>
      </c>
      <c r="P29" s="66"/>
      <c r="Q29" s="63" t="s">
        <v>119</v>
      </c>
      <c r="R29" s="66"/>
      <c r="S29" s="66"/>
      <c r="T29" s="63"/>
      <c r="U29" s="66"/>
      <c r="V29" s="66"/>
    </row>
    <row r="30" ht="28.5" customHeight="1">
      <c r="A30" s="67">
        <f t="shared" si="1"/>
        <v>10</v>
      </c>
      <c r="B30" s="68" t="s">
        <v>23</v>
      </c>
      <c r="C30" s="69">
        <v>43962.32690972222</v>
      </c>
      <c r="D30" s="70" t="s">
        <v>368</v>
      </c>
      <c r="E30" s="73" t="s">
        <v>369</v>
      </c>
      <c r="F30" s="72" t="str">
        <f t="shared" si="5"/>
        <v/>
      </c>
      <c r="G30" s="72" t="s">
        <v>26</v>
      </c>
      <c r="H30" s="72" t="s">
        <v>370</v>
      </c>
      <c r="I30" s="72" t="s">
        <v>28</v>
      </c>
      <c r="J30" s="72" t="s">
        <v>43</v>
      </c>
      <c r="K30" s="73" t="s">
        <v>371</v>
      </c>
      <c r="L30" s="72" t="s">
        <v>372</v>
      </c>
      <c r="M30" s="74"/>
      <c r="N30" s="74"/>
      <c r="O30" s="72" t="s">
        <v>32</v>
      </c>
      <c r="P30" s="74"/>
      <c r="Q30" s="72" t="s">
        <v>32</v>
      </c>
      <c r="R30" s="74"/>
      <c r="S30" s="74"/>
      <c r="T30" s="72"/>
      <c r="U30" s="74"/>
      <c r="V30" s="74"/>
    </row>
    <row r="31" ht="28.5" customHeight="1">
      <c r="A31" s="67">
        <f t="shared" si="1"/>
        <v>10</v>
      </c>
      <c r="B31" s="68" t="s">
        <v>23</v>
      </c>
      <c r="C31" s="69">
        <v>43962.3269212963</v>
      </c>
      <c r="D31" s="70" t="s">
        <v>368</v>
      </c>
      <c r="E31" s="73" t="s">
        <v>373</v>
      </c>
      <c r="F31" s="72" t="str">
        <f t="shared" si="5"/>
        <v/>
      </c>
      <c r="G31" s="72" t="s">
        <v>109</v>
      </c>
      <c r="H31" s="72" t="s">
        <v>374</v>
      </c>
      <c r="I31" s="72" t="s">
        <v>77</v>
      </c>
      <c r="J31" s="72" t="s">
        <v>29</v>
      </c>
      <c r="K31" s="76"/>
      <c r="L31" s="74"/>
      <c r="M31" s="74"/>
      <c r="N31" s="74"/>
      <c r="O31" s="72" t="s">
        <v>32</v>
      </c>
      <c r="P31" s="74"/>
      <c r="Q31" s="72" t="s">
        <v>32</v>
      </c>
      <c r="R31" s="74"/>
      <c r="S31" s="74"/>
      <c r="T31" s="72"/>
      <c r="U31" s="74"/>
      <c r="V31" s="74"/>
    </row>
    <row r="32" ht="28.5" customHeight="1">
      <c r="A32" s="58">
        <f t="shared" si="1"/>
        <v>11</v>
      </c>
      <c r="B32" s="59" t="s">
        <v>23</v>
      </c>
      <c r="C32" s="60">
        <v>43962.322847222225</v>
      </c>
      <c r="D32" s="61" t="s">
        <v>375</v>
      </c>
      <c r="E32" s="62" t="s">
        <v>376</v>
      </c>
      <c r="F32" s="63" t="str">
        <f t="shared" si="5"/>
        <v/>
      </c>
      <c r="G32" s="63" t="s">
        <v>26</v>
      </c>
      <c r="H32" s="63" t="s">
        <v>377</v>
      </c>
      <c r="I32" s="63" t="s">
        <v>320</v>
      </c>
      <c r="J32" s="63" t="s">
        <v>321</v>
      </c>
      <c r="K32" s="62" t="s">
        <v>322</v>
      </c>
      <c r="L32" s="66"/>
      <c r="M32" s="66"/>
      <c r="N32" s="63" t="s">
        <v>323</v>
      </c>
      <c r="O32" s="63" t="s">
        <v>32</v>
      </c>
      <c r="P32" s="63"/>
      <c r="Q32" s="63" t="s">
        <v>40</v>
      </c>
      <c r="R32" s="66"/>
      <c r="S32" s="66"/>
      <c r="T32" s="63"/>
      <c r="U32" s="63"/>
      <c r="V32" s="63"/>
    </row>
    <row r="33" ht="105.75" customHeight="1">
      <c r="A33" s="58">
        <f t="shared" si="1"/>
        <v>11</v>
      </c>
      <c r="B33" s="59" t="s">
        <v>23</v>
      </c>
      <c r="C33" s="60">
        <v>43962.32462962963</v>
      </c>
      <c r="D33" s="61" t="s">
        <v>375</v>
      </c>
      <c r="E33" s="79" t="s">
        <v>378</v>
      </c>
      <c r="F33" s="63"/>
      <c r="G33" s="63" t="s">
        <v>26</v>
      </c>
      <c r="H33" s="63" t="s">
        <v>379</v>
      </c>
      <c r="I33" s="63" t="s">
        <v>28</v>
      </c>
      <c r="J33" s="63" t="s">
        <v>29</v>
      </c>
      <c r="K33" s="62" t="s">
        <v>380</v>
      </c>
      <c r="L33" s="63" t="s">
        <v>381</v>
      </c>
      <c r="M33" s="63" t="s">
        <v>56</v>
      </c>
      <c r="N33" s="66"/>
      <c r="O33" s="63" t="s">
        <v>32</v>
      </c>
      <c r="P33" s="66"/>
      <c r="Q33" s="63" t="s">
        <v>40</v>
      </c>
      <c r="R33" s="66"/>
      <c r="S33" s="66"/>
      <c r="T33" s="63"/>
      <c r="U33" s="66"/>
      <c r="V33" s="66"/>
    </row>
    <row r="34" ht="28.5" customHeight="1">
      <c r="A34" s="58">
        <f t="shared" si="1"/>
        <v>11</v>
      </c>
      <c r="B34" s="59" t="s">
        <v>23</v>
      </c>
      <c r="C34" s="60">
        <v>43962.324641203704</v>
      </c>
      <c r="D34" s="61" t="s">
        <v>375</v>
      </c>
      <c r="E34" s="62" t="s">
        <v>382</v>
      </c>
      <c r="F34" s="63" t="str">
        <f t="shared" ref="F34:F42" si="6">image("")</f>
        <v/>
      </c>
      <c r="G34" s="63" t="s">
        <v>109</v>
      </c>
      <c r="H34" s="63" t="s">
        <v>383</v>
      </c>
      <c r="I34" s="63" t="s">
        <v>77</v>
      </c>
      <c r="J34" s="63" t="s">
        <v>29</v>
      </c>
      <c r="K34" s="75"/>
      <c r="L34" s="66"/>
      <c r="M34" s="66"/>
      <c r="N34" s="66"/>
      <c r="O34" s="63" t="s">
        <v>40</v>
      </c>
      <c r="P34" s="66"/>
      <c r="Q34" s="63" t="s">
        <v>40</v>
      </c>
      <c r="R34" s="66"/>
      <c r="S34" s="66"/>
      <c r="T34" s="63"/>
      <c r="U34" s="66"/>
      <c r="V34" s="66"/>
    </row>
    <row r="35" ht="28.5" customHeight="1">
      <c r="A35" s="67">
        <f t="shared" si="1"/>
        <v>12</v>
      </c>
      <c r="B35" s="68" t="s">
        <v>23</v>
      </c>
      <c r="C35" s="69">
        <v>43962.32233796296</v>
      </c>
      <c r="D35" s="70" t="s">
        <v>384</v>
      </c>
      <c r="E35" s="73" t="s">
        <v>38</v>
      </c>
      <c r="F35" s="72" t="str">
        <f t="shared" si="6"/>
        <v/>
      </c>
      <c r="G35" s="72" t="s">
        <v>39</v>
      </c>
      <c r="H35" s="74"/>
      <c r="I35" s="74"/>
      <c r="J35" s="74"/>
      <c r="K35" s="76"/>
      <c r="L35" s="74"/>
      <c r="M35" s="74"/>
      <c r="N35" s="74"/>
      <c r="O35" s="72" t="s">
        <v>32</v>
      </c>
      <c r="P35" s="72"/>
      <c r="Q35" s="72" t="s">
        <v>40</v>
      </c>
      <c r="R35" s="74"/>
      <c r="S35" s="74"/>
      <c r="T35" s="72"/>
      <c r="U35" s="74"/>
      <c r="V35" s="74"/>
    </row>
    <row r="36" ht="28.5" customHeight="1">
      <c r="A36" s="67">
        <f t="shared" si="1"/>
        <v>12</v>
      </c>
      <c r="B36" s="68" t="s">
        <v>23</v>
      </c>
      <c r="C36" s="69">
        <v>43962.322650462964</v>
      </c>
      <c r="D36" s="70" t="s">
        <v>384</v>
      </c>
      <c r="E36" s="73" t="s">
        <v>41</v>
      </c>
      <c r="F36" s="74" t="str">
        <f t="shared" si="6"/>
        <v/>
      </c>
      <c r="G36" s="74"/>
      <c r="H36" s="74"/>
      <c r="I36" s="72" t="s">
        <v>42</v>
      </c>
      <c r="J36" s="72" t="s">
        <v>43</v>
      </c>
      <c r="K36" s="73" t="s">
        <v>385</v>
      </c>
      <c r="L36" s="74"/>
      <c r="M36" s="74"/>
      <c r="N36" s="74"/>
      <c r="O36" s="72" t="s">
        <v>32</v>
      </c>
      <c r="P36" s="74"/>
      <c r="Q36" s="72" t="s">
        <v>40</v>
      </c>
      <c r="R36" s="74"/>
      <c r="S36" s="74"/>
      <c r="T36" s="72"/>
      <c r="U36" s="74"/>
      <c r="V36" s="74"/>
    </row>
    <row r="37" ht="87.0" customHeight="1">
      <c r="A37" s="67">
        <f t="shared" si="1"/>
        <v>12</v>
      </c>
      <c r="B37" s="68" t="s">
        <v>23</v>
      </c>
      <c r="C37" s="69">
        <v>43962.32403935185</v>
      </c>
      <c r="D37" s="70" t="s">
        <v>384</v>
      </c>
      <c r="E37" s="71" t="s">
        <v>386</v>
      </c>
      <c r="F37" s="72" t="str">
        <f t="shared" si="6"/>
        <v/>
      </c>
      <c r="G37" s="72" t="s">
        <v>26</v>
      </c>
      <c r="H37" s="72" t="s">
        <v>387</v>
      </c>
      <c r="I37" s="72" t="s">
        <v>28</v>
      </c>
      <c r="J37" s="72" t="s">
        <v>29</v>
      </c>
      <c r="K37" s="73" t="s">
        <v>388</v>
      </c>
      <c r="L37" s="72" t="s">
        <v>389</v>
      </c>
      <c r="M37" s="72" t="s">
        <v>390</v>
      </c>
      <c r="N37" s="74"/>
      <c r="O37" s="72" t="s">
        <v>32</v>
      </c>
      <c r="P37" s="74"/>
      <c r="Q37" s="72" t="s">
        <v>40</v>
      </c>
      <c r="R37" s="74"/>
      <c r="S37" s="74"/>
      <c r="T37" s="72"/>
      <c r="U37" s="74"/>
      <c r="V37" s="74"/>
    </row>
    <row r="38" ht="28.5" customHeight="1">
      <c r="A38" s="67">
        <f t="shared" si="1"/>
        <v>12</v>
      </c>
      <c r="B38" s="68" t="s">
        <v>23</v>
      </c>
      <c r="C38" s="69">
        <v>43962.32403935185</v>
      </c>
      <c r="D38" s="70" t="s">
        <v>384</v>
      </c>
      <c r="E38" s="73" t="s">
        <v>391</v>
      </c>
      <c r="F38" s="72" t="str">
        <f t="shared" si="6"/>
        <v/>
      </c>
      <c r="G38" s="72" t="s">
        <v>26</v>
      </c>
      <c r="H38" s="72" t="s">
        <v>392</v>
      </c>
      <c r="I38" s="72" t="s">
        <v>28</v>
      </c>
      <c r="J38" s="72" t="s">
        <v>29</v>
      </c>
      <c r="K38" s="73" t="s">
        <v>393</v>
      </c>
      <c r="L38" s="72" t="s">
        <v>394</v>
      </c>
      <c r="M38" s="74"/>
      <c r="N38" s="74"/>
      <c r="O38" s="72" t="s">
        <v>32</v>
      </c>
      <c r="P38" s="74"/>
      <c r="Q38" s="72" t="s">
        <v>40</v>
      </c>
      <c r="R38" s="74"/>
      <c r="S38" s="74"/>
      <c r="T38" s="72"/>
      <c r="U38" s="74"/>
      <c r="V38" s="74"/>
    </row>
    <row r="39" ht="28.5" customHeight="1">
      <c r="A39" s="58">
        <f t="shared" si="1"/>
        <v>13</v>
      </c>
      <c r="B39" s="59" t="s">
        <v>23</v>
      </c>
      <c r="C39" s="60">
        <v>43962.280752314815</v>
      </c>
      <c r="D39" s="61" t="s">
        <v>395</v>
      </c>
      <c r="E39" s="62" t="s">
        <v>396</v>
      </c>
      <c r="F39" s="63" t="str">
        <f t="shared" si="6"/>
        <v/>
      </c>
      <c r="G39" s="63" t="s">
        <v>26</v>
      </c>
      <c r="H39" s="63" t="s">
        <v>397</v>
      </c>
      <c r="I39" s="63" t="s">
        <v>313</v>
      </c>
      <c r="J39" s="63" t="s">
        <v>328</v>
      </c>
      <c r="K39" s="62" t="s">
        <v>398</v>
      </c>
      <c r="L39" s="66"/>
      <c r="M39" s="66"/>
      <c r="N39" s="66"/>
      <c r="O39" s="63" t="s">
        <v>40</v>
      </c>
      <c r="P39" s="66"/>
      <c r="Q39" s="63" t="s">
        <v>40</v>
      </c>
      <c r="R39" s="63"/>
      <c r="S39" s="66"/>
      <c r="T39" s="63"/>
      <c r="U39" s="63"/>
      <c r="V39" s="66"/>
    </row>
    <row r="40" ht="28.5" customHeight="1">
      <c r="A40" s="67">
        <f t="shared" si="1"/>
        <v>14</v>
      </c>
      <c r="B40" s="68" t="s">
        <v>23</v>
      </c>
      <c r="C40" s="69">
        <v>43962.25623842593</v>
      </c>
      <c r="D40" s="70" t="s">
        <v>399</v>
      </c>
      <c r="E40" s="73" t="s">
        <v>400</v>
      </c>
      <c r="F40" s="72" t="str">
        <f t="shared" si="6"/>
        <v/>
      </c>
      <c r="G40" s="72" t="s">
        <v>26</v>
      </c>
      <c r="H40" s="74"/>
      <c r="I40" s="72" t="s">
        <v>320</v>
      </c>
      <c r="J40" s="72" t="s">
        <v>401</v>
      </c>
      <c r="K40" s="73" t="s">
        <v>322</v>
      </c>
      <c r="L40" s="74"/>
      <c r="M40" s="74"/>
      <c r="N40" s="72" t="s">
        <v>402</v>
      </c>
      <c r="O40" s="72" t="s">
        <v>119</v>
      </c>
      <c r="P40" s="74"/>
      <c r="Q40" s="72" t="s">
        <v>40</v>
      </c>
      <c r="R40" s="74"/>
      <c r="S40" s="74"/>
      <c r="T40" s="72"/>
      <c r="U40" s="72" t="s">
        <v>403</v>
      </c>
      <c r="V40" s="74"/>
    </row>
    <row r="41" ht="28.5" customHeight="1">
      <c r="A41" s="58">
        <f t="shared" si="1"/>
        <v>15</v>
      </c>
      <c r="B41" s="59" t="s">
        <v>23</v>
      </c>
      <c r="C41" s="60">
        <v>43962.244039351855</v>
      </c>
      <c r="D41" s="61" t="s">
        <v>404</v>
      </c>
      <c r="E41" s="62" t="s">
        <v>38</v>
      </c>
      <c r="F41" s="63" t="str">
        <f t="shared" si="6"/>
        <v/>
      </c>
      <c r="G41" s="63" t="s">
        <v>39</v>
      </c>
      <c r="H41" s="66"/>
      <c r="I41" s="66"/>
      <c r="J41" s="66"/>
      <c r="K41" s="75"/>
      <c r="L41" s="66"/>
      <c r="M41" s="66"/>
      <c r="N41" s="66"/>
      <c r="O41" s="63" t="s">
        <v>32</v>
      </c>
      <c r="P41" s="66"/>
      <c r="Q41" s="63"/>
      <c r="R41" s="66"/>
      <c r="S41" s="66"/>
      <c r="T41" s="63"/>
      <c r="U41" s="66"/>
      <c r="V41" s="66"/>
    </row>
    <row r="42" ht="28.5" customHeight="1">
      <c r="A42" s="58">
        <f t="shared" si="1"/>
        <v>15</v>
      </c>
      <c r="B42" s="59" t="s">
        <v>23</v>
      </c>
      <c r="C42" s="60">
        <v>43962.24429398148</v>
      </c>
      <c r="D42" s="61" t="s">
        <v>404</v>
      </c>
      <c r="E42" s="62" t="s">
        <v>41</v>
      </c>
      <c r="F42" s="66" t="str">
        <f t="shared" si="6"/>
        <v/>
      </c>
      <c r="G42" s="66"/>
      <c r="H42" s="66"/>
      <c r="I42" s="63" t="s">
        <v>42</v>
      </c>
      <c r="J42" s="63" t="s">
        <v>43</v>
      </c>
      <c r="K42" s="62" t="s">
        <v>405</v>
      </c>
      <c r="L42" s="66"/>
      <c r="M42" s="66"/>
      <c r="N42" s="66"/>
      <c r="O42" s="63" t="s">
        <v>32</v>
      </c>
      <c r="P42" s="66"/>
      <c r="Q42" s="63" t="s">
        <v>63</v>
      </c>
      <c r="R42" s="66"/>
      <c r="S42" s="66"/>
      <c r="T42" s="63"/>
      <c r="U42" s="66"/>
      <c r="V42" s="66"/>
    </row>
    <row r="43" ht="62.25" customHeight="1">
      <c r="A43" s="58">
        <f t="shared" si="1"/>
        <v>15</v>
      </c>
      <c r="B43" s="59" t="s">
        <v>23</v>
      </c>
      <c r="C43" s="60">
        <v>43962.244780092595</v>
      </c>
      <c r="D43" s="61" t="s">
        <v>404</v>
      </c>
      <c r="E43" s="80" t="s">
        <v>406</v>
      </c>
      <c r="F43" s="63" t="str">
        <f>image("https://scontent.xx.fbcdn.net/v/t1.15752-9/96798761_336057507374404_913512412550791168_n.jpg?_nc_cat=107&amp;_nc_sid=b96e70&amp;_nc_ohc=W5hil_HG--kAX8-I-JV&amp;_nc_ad=z-m&amp;_nc_cid=0&amp;_nc_zor=9&amp;_nc_ht=scontent.xx&amp;oh=84af4f206cb6fae81137a96d08736529&amp;oe=5EDCA754")</f>
        <v/>
      </c>
      <c r="G43" s="63" t="s">
        <v>26</v>
      </c>
      <c r="H43" s="63" t="s">
        <v>407</v>
      </c>
      <c r="I43" s="63" t="s">
        <v>28</v>
      </c>
      <c r="J43" s="63" t="s">
        <v>29</v>
      </c>
      <c r="K43" s="62" t="s">
        <v>408</v>
      </c>
      <c r="L43" s="63" t="s">
        <v>409</v>
      </c>
      <c r="M43" s="63" t="s">
        <v>410</v>
      </c>
      <c r="N43" s="66"/>
      <c r="O43" s="63" t="s">
        <v>32</v>
      </c>
      <c r="P43" s="63"/>
      <c r="Q43" s="63" t="s">
        <v>63</v>
      </c>
      <c r="R43" s="66"/>
      <c r="S43" s="66"/>
      <c r="T43" s="63"/>
      <c r="U43" s="63"/>
      <c r="V43" s="66"/>
    </row>
    <row r="44" ht="28.5" customHeight="1">
      <c r="A44" s="58">
        <f t="shared" si="1"/>
        <v>15</v>
      </c>
      <c r="B44" s="59" t="s">
        <v>23</v>
      </c>
      <c r="C44" s="60">
        <v>43962.2453125</v>
      </c>
      <c r="D44" s="61" t="s">
        <v>404</v>
      </c>
      <c r="E44" s="62" t="s">
        <v>411</v>
      </c>
      <c r="F44" s="63" t="str">
        <f t="shared" ref="F44:F65" si="7">image("")</f>
        <v/>
      </c>
      <c r="G44" s="63" t="s">
        <v>26</v>
      </c>
      <c r="H44" s="63" t="s">
        <v>412</v>
      </c>
      <c r="I44" s="63" t="s">
        <v>313</v>
      </c>
      <c r="J44" s="63" t="s">
        <v>328</v>
      </c>
      <c r="K44" s="75"/>
      <c r="L44" s="66"/>
      <c r="M44" s="66"/>
      <c r="N44" s="66"/>
      <c r="O44" s="63" t="s">
        <v>63</v>
      </c>
      <c r="P44" s="66"/>
      <c r="Q44" s="63" t="s">
        <v>63</v>
      </c>
      <c r="R44" s="63" t="s">
        <v>252</v>
      </c>
      <c r="S44" s="63" t="s">
        <v>40</v>
      </c>
      <c r="T44" s="63"/>
      <c r="U44" s="63" t="s">
        <v>413</v>
      </c>
      <c r="V44" s="66"/>
    </row>
    <row r="45" ht="28.5" customHeight="1">
      <c r="A45" s="58">
        <f t="shared" si="1"/>
        <v>15</v>
      </c>
      <c r="B45" s="59" t="s">
        <v>23</v>
      </c>
      <c r="C45" s="60">
        <v>43962.245520833334</v>
      </c>
      <c r="D45" s="61" t="s">
        <v>404</v>
      </c>
      <c r="E45" s="62" t="s">
        <v>414</v>
      </c>
      <c r="F45" s="63" t="str">
        <f t="shared" si="7"/>
        <v/>
      </c>
      <c r="G45" s="63" t="s">
        <v>90</v>
      </c>
      <c r="H45" s="63" t="s">
        <v>415</v>
      </c>
      <c r="I45" s="63" t="s">
        <v>313</v>
      </c>
      <c r="J45" s="63" t="s">
        <v>339</v>
      </c>
      <c r="K45" s="75"/>
      <c r="L45" s="66"/>
      <c r="M45" s="66"/>
      <c r="N45" s="66"/>
      <c r="O45" s="63" t="s">
        <v>32</v>
      </c>
      <c r="P45" s="66"/>
      <c r="Q45" s="63" t="s">
        <v>63</v>
      </c>
      <c r="R45" s="66"/>
      <c r="S45" s="66"/>
      <c r="T45" s="63"/>
      <c r="U45" s="66"/>
      <c r="V45" s="66"/>
    </row>
    <row r="46" ht="28.5" customHeight="1">
      <c r="A46" s="58">
        <f t="shared" si="1"/>
        <v>15</v>
      </c>
      <c r="B46" s="59" t="s">
        <v>23</v>
      </c>
      <c r="C46" s="60">
        <v>43962.245520833334</v>
      </c>
      <c r="D46" s="61" t="s">
        <v>404</v>
      </c>
      <c r="E46" s="62" t="s">
        <v>416</v>
      </c>
      <c r="F46" s="63" t="str">
        <f t="shared" si="7"/>
        <v/>
      </c>
      <c r="G46" s="63" t="s">
        <v>90</v>
      </c>
      <c r="H46" s="63" t="s">
        <v>417</v>
      </c>
      <c r="I46" s="63" t="s">
        <v>28</v>
      </c>
      <c r="J46" s="63" t="s">
        <v>73</v>
      </c>
      <c r="K46" s="62" t="s">
        <v>418</v>
      </c>
      <c r="L46" s="63" t="s">
        <v>419</v>
      </c>
      <c r="M46" s="66"/>
      <c r="N46" s="66"/>
      <c r="O46" s="63" t="s">
        <v>32</v>
      </c>
      <c r="P46" s="66"/>
      <c r="Q46" s="63" t="s">
        <v>63</v>
      </c>
      <c r="R46" s="66"/>
      <c r="S46" s="66"/>
      <c r="T46" s="63"/>
      <c r="U46" s="66"/>
      <c r="V46" s="66"/>
    </row>
    <row r="47" ht="28.5" customHeight="1">
      <c r="A47" s="67">
        <f t="shared" si="1"/>
        <v>16</v>
      </c>
      <c r="B47" s="68" t="s">
        <v>23</v>
      </c>
      <c r="C47" s="69">
        <v>43962.23012731481</v>
      </c>
      <c r="D47" s="70" t="s">
        <v>420</v>
      </c>
      <c r="E47" s="73" t="s">
        <v>421</v>
      </c>
      <c r="F47" s="72" t="str">
        <f t="shared" si="7"/>
        <v/>
      </c>
      <c r="G47" s="72" t="s">
        <v>26</v>
      </c>
      <c r="H47" s="72" t="s">
        <v>422</v>
      </c>
      <c r="I47" s="72" t="s">
        <v>320</v>
      </c>
      <c r="J47" s="72" t="s">
        <v>321</v>
      </c>
      <c r="K47" s="73" t="s">
        <v>322</v>
      </c>
      <c r="L47" s="74"/>
      <c r="M47" s="74"/>
      <c r="N47" s="74"/>
      <c r="O47" s="72" t="s">
        <v>32</v>
      </c>
      <c r="P47" s="74"/>
      <c r="Q47" s="72" t="s">
        <v>119</v>
      </c>
      <c r="R47" s="74"/>
      <c r="S47" s="74"/>
      <c r="T47" s="72"/>
      <c r="U47" s="74"/>
      <c r="V47" s="74"/>
    </row>
    <row r="48" ht="28.5" customHeight="1">
      <c r="A48" s="67">
        <f t="shared" si="1"/>
        <v>16</v>
      </c>
      <c r="B48" s="68" t="s">
        <v>23</v>
      </c>
      <c r="C48" s="69">
        <v>43962.23012731481</v>
      </c>
      <c r="D48" s="70" t="s">
        <v>420</v>
      </c>
      <c r="E48" s="73" t="s">
        <v>423</v>
      </c>
      <c r="F48" s="72" t="str">
        <f t="shared" si="7"/>
        <v/>
      </c>
      <c r="G48" s="72" t="s">
        <v>26</v>
      </c>
      <c r="H48" s="74"/>
      <c r="I48" s="72" t="s">
        <v>424</v>
      </c>
      <c r="J48" s="72" t="s">
        <v>321</v>
      </c>
      <c r="K48" s="76"/>
      <c r="L48" s="74"/>
      <c r="M48" s="74"/>
      <c r="N48" s="74"/>
      <c r="O48" s="72" t="s">
        <v>119</v>
      </c>
      <c r="P48" s="74"/>
      <c r="Q48" s="72" t="s">
        <v>119</v>
      </c>
      <c r="R48" s="72"/>
      <c r="S48" s="72" t="s">
        <v>111</v>
      </c>
      <c r="T48" s="72"/>
      <c r="U48" s="72" t="s">
        <v>425</v>
      </c>
      <c r="V48" s="72"/>
    </row>
    <row r="49" ht="28.5" customHeight="1">
      <c r="A49" s="58">
        <f t="shared" si="1"/>
        <v>17</v>
      </c>
      <c r="B49" s="59" t="s">
        <v>23</v>
      </c>
      <c r="C49" s="60">
        <v>43962.22300925926</v>
      </c>
      <c r="D49" s="61" t="s">
        <v>426</v>
      </c>
      <c r="E49" s="62" t="s">
        <v>38</v>
      </c>
      <c r="F49" s="63" t="str">
        <f t="shared" si="7"/>
        <v/>
      </c>
      <c r="G49" s="63" t="s">
        <v>39</v>
      </c>
      <c r="H49" s="66"/>
      <c r="I49" s="66"/>
      <c r="J49" s="66"/>
      <c r="K49" s="75"/>
      <c r="L49" s="66"/>
      <c r="M49" s="66"/>
      <c r="N49" s="66"/>
      <c r="O49" s="63" t="s">
        <v>32</v>
      </c>
      <c r="P49" s="66"/>
      <c r="Q49" s="63" t="s">
        <v>40</v>
      </c>
      <c r="R49" s="66"/>
      <c r="S49" s="66"/>
      <c r="T49" s="63"/>
      <c r="U49" s="66"/>
      <c r="V49" s="66"/>
    </row>
    <row r="50" ht="28.5" customHeight="1">
      <c r="A50" s="58">
        <f t="shared" si="1"/>
        <v>17</v>
      </c>
      <c r="B50" s="59" t="s">
        <v>23</v>
      </c>
      <c r="C50" s="60">
        <v>43962.22305555556</v>
      </c>
      <c r="D50" s="61" t="s">
        <v>426</v>
      </c>
      <c r="E50" s="62" t="s">
        <v>41</v>
      </c>
      <c r="F50" s="66" t="str">
        <f t="shared" si="7"/>
        <v/>
      </c>
      <c r="G50" s="66"/>
      <c r="H50" s="66"/>
      <c r="I50" s="63" t="s">
        <v>42</v>
      </c>
      <c r="J50" s="63" t="s">
        <v>43</v>
      </c>
      <c r="K50" s="62" t="s">
        <v>427</v>
      </c>
      <c r="L50" s="66"/>
      <c r="M50" s="66"/>
      <c r="N50" s="66"/>
      <c r="O50" s="63" t="s">
        <v>32</v>
      </c>
      <c r="P50" s="66"/>
      <c r="Q50" s="63" t="s">
        <v>40</v>
      </c>
      <c r="R50" s="66"/>
      <c r="S50" s="66"/>
      <c r="T50" s="63"/>
      <c r="U50" s="66"/>
      <c r="V50" s="66"/>
    </row>
    <row r="51" ht="28.5" customHeight="1">
      <c r="A51" s="58">
        <f t="shared" si="1"/>
        <v>17</v>
      </c>
      <c r="B51" s="59" t="s">
        <v>23</v>
      </c>
      <c r="C51" s="60">
        <v>43962.22305555556</v>
      </c>
      <c r="D51" s="61" t="s">
        <v>426</v>
      </c>
      <c r="E51" s="62" t="s">
        <v>38</v>
      </c>
      <c r="F51" s="63" t="str">
        <f t="shared" si="7"/>
        <v/>
      </c>
      <c r="G51" s="63" t="s">
        <v>39</v>
      </c>
      <c r="H51" s="66"/>
      <c r="I51" s="66"/>
      <c r="J51" s="66"/>
      <c r="K51" s="75"/>
      <c r="L51" s="66"/>
      <c r="M51" s="66"/>
      <c r="N51" s="66"/>
      <c r="O51" s="63" t="s">
        <v>32</v>
      </c>
      <c r="P51" s="66"/>
      <c r="Q51" s="63" t="s">
        <v>40</v>
      </c>
      <c r="R51" s="66"/>
      <c r="S51" s="66"/>
      <c r="T51" s="63"/>
      <c r="U51" s="66"/>
      <c r="V51" s="66"/>
    </row>
    <row r="52" ht="28.5" customHeight="1">
      <c r="A52" s="58">
        <f t="shared" si="1"/>
        <v>17</v>
      </c>
      <c r="B52" s="59" t="s">
        <v>23</v>
      </c>
      <c r="C52" s="60">
        <v>43962.22310185185</v>
      </c>
      <c r="D52" s="61" t="s">
        <v>426</v>
      </c>
      <c r="E52" s="62" t="s">
        <v>41</v>
      </c>
      <c r="F52" s="66" t="str">
        <f t="shared" si="7"/>
        <v/>
      </c>
      <c r="G52" s="66"/>
      <c r="H52" s="66"/>
      <c r="I52" s="63" t="s">
        <v>42</v>
      </c>
      <c r="J52" s="63" t="s">
        <v>29</v>
      </c>
      <c r="K52" s="62" t="s">
        <v>427</v>
      </c>
      <c r="L52" s="66"/>
      <c r="M52" s="66"/>
      <c r="N52" s="66"/>
      <c r="O52" s="63" t="s">
        <v>32</v>
      </c>
      <c r="P52" s="66"/>
      <c r="Q52" s="63" t="s">
        <v>40</v>
      </c>
      <c r="R52" s="66"/>
      <c r="S52" s="66"/>
      <c r="T52" s="63"/>
      <c r="U52" s="66"/>
      <c r="V52" s="66"/>
    </row>
    <row r="53" ht="28.5" customHeight="1">
      <c r="A53" s="58">
        <f t="shared" si="1"/>
        <v>17</v>
      </c>
      <c r="B53" s="59" t="s">
        <v>23</v>
      </c>
      <c r="C53" s="60">
        <v>43962.22310185185</v>
      </c>
      <c r="D53" s="61" t="s">
        <v>426</v>
      </c>
      <c r="E53" s="62" t="s">
        <v>38</v>
      </c>
      <c r="F53" s="63" t="str">
        <f t="shared" si="7"/>
        <v/>
      </c>
      <c r="G53" s="63" t="s">
        <v>39</v>
      </c>
      <c r="H53" s="66"/>
      <c r="I53" s="66"/>
      <c r="J53" s="66"/>
      <c r="K53" s="75"/>
      <c r="L53" s="66"/>
      <c r="M53" s="66"/>
      <c r="N53" s="66"/>
      <c r="O53" s="63" t="s">
        <v>32</v>
      </c>
      <c r="P53" s="66"/>
      <c r="Q53" s="63" t="s">
        <v>40</v>
      </c>
      <c r="R53" s="66"/>
      <c r="S53" s="66"/>
      <c r="T53" s="63"/>
      <c r="U53" s="66"/>
      <c r="V53" s="66"/>
    </row>
    <row r="54" ht="28.5" customHeight="1">
      <c r="A54" s="58">
        <f t="shared" si="1"/>
        <v>17</v>
      </c>
      <c r="B54" s="59" t="s">
        <v>23</v>
      </c>
      <c r="C54" s="60">
        <v>43962.22314814815</v>
      </c>
      <c r="D54" s="61" t="s">
        <v>426</v>
      </c>
      <c r="E54" s="62" t="s">
        <v>41</v>
      </c>
      <c r="F54" s="66" t="str">
        <f t="shared" si="7"/>
        <v/>
      </c>
      <c r="G54" s="66"/>
      <c r="H54" s="66"/>
      <c r="I54" s="63" t="s">
        <v>42</v>
      </c>
      <c r="J54" s="63" t="s">
        <v>29</v>
      </c>
      <c r="K54" s="62" t="s">
        <v>427</v>
      </c>
      <c r="L54" s="66"/>
      <c r="M54" s="66"/>
      <c r="N54" s="66"/>
      <c r="O54" s="63" t="s">
        <v>32</v>
      </c>
      <c r="P54" s="66"/>
      <c r="Q54" s="63" t="s">
        <v>40</v>
      </c>
      <c r="R54" s="66"/>
      <c r="S54" s="66"/>
      <c r="T54" s="63"/>
      <c r="U54" s="66"/>
      <c r="V54" s="66"/>
    </row>
    <row r="55" ht="91.5" customHeight="1">
      <c r="A55" s="58">
        <f t="shared" si="1"/>
        <v>17</v>
      </c>
      <c r="B55" s="59" t="s">
        <v>23</v>
      </c>
      <c r="C55" s="60">
        <v>43962.223645833335</v>
      </c>
      <c r="D55" s="61" t="s">
        <v>426</v>
      </c>
      <c r="E55" s="79" t="s">
        <v>428</v>
      </c>
      <c r="F55" s="63" t="str">
        <f t="shared" si="7"/>
        <v/>
      </c>
      <c r="G55" s="63" t="s">
        <v>51</v>
      </c>
      <c r="H55" s="63" t="s">
        <v>429</v>
      </c>
      <c r="I55" s="63" t="s">
        <v>101</v>
      </c>
      <c r="J55" s="63" t="s">
        <v>73</v>
      </c>
      <c r="K55" s="62" t="s">
        <v>304</v>
      </c>
      <c r="L55" s="66"/>
      <c r="M55" s="66"/>
      <c r="N55" s="66"/>
      <c r="O55" s="63" t="s">
        <v>32</v>
      </c>
      <c r="P55" s="66"/>
      <c r="Q55" s="63" t="s">
        <v>40</v>
      </c>
      <c r="R55" s="66"/>
      <c r="S55" s="66"/>
      <c r="T55" s="63"/>
      <c r="U55" s="66"/>
      <c r="V55" s="66"/>
    </row>
    <row r="56" ht="28.5" customHeight="1">
      <c r="A56" s="58">
        <f t="shared" si="1"/>
        <v>17</v>
      </c>
      <c r="B56" s="59" t="s">
        <v>23</v>
      </c>
      <c r="C56" s="60">
        <v>43962.223657407405</v>
      </c>
      <c r="D56" s="61" t="s">
        <v>426</v>
      </c>
      <c r="E56" s="62" t="s">
        <v>430</v>
      </c>
      <c r="F56" s="63" t="str">
        <f t="shared" si="7"/>
        <v/>
      </c>
      <c r="G56" s="63" t="s">
        <v>109</v>
      </c>
      <c r="H56" s="63" t="s">
        <v>431</v>
      </c>
      <c r="I56" s="63" t="s">
        <v>77</v>
      </c>
      <c r="J56" s="63" t="s">
        <v>29</v>
      </c>
      <c r="K56" s="75"/>
      <c r="L56" s="66"/>
      <c r="M56" s="66"/>
      <c r="N56" s="66"/>
      <c r="O56" s="63" t="s">
        <v>40</v>
      </c>
      <c r="P56" s="66"/>
      <c r="Q56" s="63" t="s">
        <v>40</v>
      </c>
      <c r="R56" s="66"/>
      <c r="S56" s="66"/>
      <c r="T56" s="63"/>
      <c r="U56" s="66"/>
      <c r="V56" s="66"/>
    </row>
    <row r="57" ht="84.0" customHeight="1">
      <c r="A57" s="67">
        <f t="shared" si="1"/>
        <v>18</v>
      </c>
      <c r="B57" s="68" t="s">
        <v>23</v>
      </c>
      <c r="C57" s="69">
        <v>43962.20767361111</v>
      </c>
      <c r="D57" s="70" t="s">
        <v>432</v>
      </c>
      <c r="E57" s="71" t="s">
        <v>433</v>
      </c>
      <c r="F57" s="72" t="str">
        <f t="shared" si="7"/>
        <v/>
      </c>
      <c r="G57" s="72" t="s">
        <v>26</v>
      </c>
      <c r="H57" s="72" t="s">
        <v>434</v>
      </c>
      <c r="I57" s="72" t="s">
        <v>28</v>
      </c>
      <c r="J57" s="72" t="s">
        <v>29</v>
      </c>
      <c r="K57" s="73" t="s">
        <v>380</v>
      </c>
      <c r="L57" s="72" t="s">
        <v>435</v>
      </c>
      <c r="M57" s="72" t="s">
        <v>56</v>
      </c>
      <c r="N57" s="74"/>
      <c r="O57" s="72" t="s">
        <v>40</v>
      </c>
      <c r="P57" s="74"/>
      <c r="Q57" s="72" t="s">
        <v>40</v>
      </c>
      <c r="R57" s="74"/>
      <c r="S57" s="74"/>
      <c r="T57" s="72"/>
      <c r="U57" s="72" t="s">
        <v>436</v>
      </c>
      <c r="V57" s="74"/>
    </row>
    <row r="58" ht="28.5" customHeight="1">
      <c r="A58" s="67">
        <f t="shared" si="1"/>
        <v>18</v>
      </c>
      <c r="B58" s="68" t="s">
        <v>23</v>
      </c>
      <c r="C58" s="69">
        <v>43962.207766203705</v>
      </c>
      <c r="D58" s="70" t="s">
        <v>432</v>
      </c>
      <c r="E58" s="73" t="s">
        <v>69</v>
      </c>
      <c r="F58" s="72" t="str">
        <f t="shared" si="7"/>
        <v/>
      </c>
      <c r="G58" s="72" t="s">
        <v>70</v>
      </c>
      <c r="H58" s="72" t="s">
        <v>71</v>
      </c>
      <c r="I58" s="72" t="s">
        <v>72</v>
      </c>
      <c r="J58" s="72" t="s">
        <v>73</v>
      </c>
      <c r="K58" s="73" t="s">
        <v>364</v>
      </c>
      <c r="L58" s="74"/>
      <c r="M58" s="74"/>
      <c r="N58" s="74"/>
      <c r="O58" s="72" t="s">
        <v>40</v>
      </c>
      <c r="P58" s="74"/>
      <c r="Q58" s="72" t="s">
        <v>40</v>
      </c>
      <c r="R58" s="74"/>
      <c r="S58" s="74"/>
      <c r="T58" s="72"/>
      <c r="U58" s="72"/>
      <c r="V58" s="74"/>
    </row>
    <row r="59" ht="28.5" customHeight="1">
      <c r="A59" s="67">
        <f t="shared" si="1"/>
        <v>18</v>
      </c>
      <c r="B59" s="68" t="s">
        <v>23</v>
      </c>
      <c r="C59" s="69">
        <v>43962.207766203705</v>
      </c>
      <c r="D59" s="70" t="s">
        <v>432</v>
      </c>
      <c r="E59" s="73" t="s">
        <v>75</v>
      </c>
      <c r="F59" s="72" t="str">
        <f t="shared" si="7"/>
        <v/>
      </c>
      <c r="G59" s="72" t="s">
        <v>76</v>
      </c>
      <c r="H59" s="74"/>
      <c r="I59" s="72" t="s">
        <v>77</v>
      </c>
      <c r="J59" s="72" t="s">
        <v>73</v>
      </c>
      <c r="K59" s="76"/>
      <c r="L59" s="74"/>
      <c r="M59" s="74"/>
      <c r="N59" s="74"/>
      <c r="O59" s="72" t="s">
        <v>40</v>
      </c>
      <c r="P59" s="74"/>
      <c r="Q59" s="72" t="s">
        <v>40</v>
      </c>
      <c r="R59" s="74"/>
      <c r="S59" s="74"/>
      <c r="T59" s="72"/>
      <c r="U59" s="74"/>
      <c r="V59" s="74"/>
    </row>
    <row r="60" ht="87.75" customHeight="1">
      <c r="A60" s="58">
        <f t="shared" si="1"/>
        <v>19</v>
      </c>
      <c r="B60" s="59" t="s">
        <v>23</v>
      </c>
      <c r="C60" s="60">
        <v>43962.184699074074</v>
      </c>
      <c r="D60" s="61" t="s">
        <v>437</v>
      </c>
      <c r="E60" s="79" t="s">
        <v>438</v>
      </c>
      <c r="F60" s="63" t="str">
        <f t="shared" si="7"/>
        <v/>
      </c>
      <c r="G60" s="63" t="s">
        <v>51</v>
      </c>
      <c r="H60" s="63" t="s">
        <v>439</v>
      </c>
      <c r="I60" s="63" t="s">
        <v>101</v>
      </c>
      <c r="J60" s="63" t="s">
        <v>73</v>
      </c>
      <c r="K60" s="62" t="s">
        <v>304</v>
      </c>
      <c r="L60" s="66"/>
      <c r="M60" s="66"/>
      <c r="N60" s="66"/>
      <c r="O60" s="63" t="s">
        <v>32</v>
      </c>
      <c r="P60" s="66"/>
      <c r="Q60" s="63" t="s">
        <v>40</v>
      </c>
      <c r="R60" s="66"/>
      <c r="S60" s="66"/>
      <c r="T60" s="63"/>
      <c r="U60" s="63" t="s">
        <v>440</v>
      </c>
      <c r="V60" s="66"/>
    </row>
    <row r="61" ht="28.5" customHeight="1">
      <c r="A61" s="58">
        <f t="shared" si="1"/>
        <v>19</v>
      </c>
      <c r="B61" s="59" t="s">
        <v>23</v>
      </c>
      <c r="C61" s="60">
        <v>43962.1847337963</v>
      </c>
      <c r="D61" s="61" t="s">
        <v>437</v>
      </c>
      <c r="E61" s="62" t="s">
        <v>441</v>
      </c>
      <c r="F61" s="63" t="str">
        <f t="shared" si="7"/>
        <v/>
      </c>
      <c r="G61" s="63" t="s">
        <v>26</v>
      </c>
      <c r="H61" s="63" t="s">
        <v>442</v>
      </c>
      <c r="I61" s="63" t="s">
        <v>28</v>
      </c>
      <c r="J61" s="63" t="s">
        <v>29</v>
      </c>
      <c r="K61" s="62" t="s">
        <v>443</v>
      </c>
      <c r="L61" s="63" t="s">
        <v>444</v>
      </c>
      <c r="M61" s="63" t="s">
        <v>56</v>
      </c>
      <c r="N61" s="66"/>
      <c r="O61" s="63" t="s">
        <v>40</v>
      </c>
      <c r="P61" s="66"/>
      <c r="Q61" s="63" t="s">
        <v>40</v>
      </c>
      <c r="R61" s="66"/>
      <c r="S61" s="66"/>
      <c r="T61" s="63"/>
      <c r="U61" s="66"/>
      <c r="V61" s="66"/>
    </row>
    <row r="62" ht="28.5" customHeight="1">
      <c r="A62" s="67">
        <f t="shared" si="1"/>
        <v>20</v>
      </c>
      <c r="B62" s="68" t="s">
        <v>23</v>
      </c>
      <c r="C62" s="69">
        <v>43962.177141203705</v>
      </c>
      <c r="D62" s="70" t="s">
        <v>445</v>
      </c>
      <c r="E62" s="73" t="s">
        <v>446</v>
      </c>
      <c r="F62" s="72" t="str">
        <f t="shared" si="7"/>
        <v/>
      </c>
      <c r="G62" s="72" t="s">
        <v>109</v>
      </c>
      <c r="H62" s="74"/>
      <c r="I62" s="72" t="s">
        <v>77</v>
      </c>
      <c r="J62" s="72" t="s">
        <v>43</v>
      </c>
      <c r="K62" s="76"/>
      <c r="L62" s="74"/>
      <c r="M62" s="74"/>
      <c r="N62" s="74"/>
      <c r="O62" s="72" t="s">
        <v>32</v>
      </c>
      <c r="P62" s="74"/>
      <c r="Q62" s="72" t="s">
        <v>32</v>
      </c>
      <c r="R62" s="74"/>
      <c r="S62" s="74"/>
      <c r="T62" s="72"/>
      <c r="U62" s="72"/>
      <c r="V62" s="74"/>
    </row>
    <row r="63" ht="28.5" customHeight="1">
      <c r="A63" s="58">
        <f t="shared" si="1"/>
        <v>21</v>
      </c>
      <c r="B63" s="59" t="s">
        <v>23</v>
      </c>
      <c r="C63" s="60">
        <v>43962.168344907404</v>
      </c>
      <c r="D63" s="61" t="s">
        <v>447</v>
      </c>
      <c r="E63" s="62" t="s">
        <v>448</v>
      </c>
      <c r="F63" s="63" t="str">
        <f t="shared" si="7"/>
        <v/>
      </c>
      <c r="G63" s="63" t="s">
        <v>26</v>
      </c>
      <c r="H63" s="63" t="s">
        <v>449</v>
      </c>
      <c r="I63" s="63" t="s">
        <v>327</v>
      </c>
      <c r="J63" s="63" t="s">
        <v>314</v>
      </c>
      <c r="K63" s="75"/>
      <c r="L63" s="66"/>
      <c r="M63" s="66"/>
      <c r="N63" s="66"/>
      <c r="O63" s="63" t="s">
        <v>32</v>
      </c>
      <c r="P63" s="66"/>
      <c r="Q63" s="63" t="s">
        <v>32</v>
      </c>
      <c r="R63" s="66"/>
      <c r="S63" s="66"/>
      <c r="T63" s="63"/>
      <c r="U63" s="66"/>
      <c r="V63" s="66"/>
    </row>
    <row r="64" ht="28.5" customHeight="1">
      <c r="A64" s="58">
        <f t="shared" si="1"/>
        <v>21</v>
      </c>
      <c r="B64" s="59" t="s">
        <v>23</v>
      </c>
      <c r="C64" s="60">
        <v>43962.168344907404</v>
      </c>
      <c r="D64" s="61" t="s">
        <v>447</v>
      </c>
      <c r="E64" s="62" t="s">
        <v>450</v>
      </c>
      <c r="F64" s="63" t="str">
        <f t="shared" si="7"/>
        <v/>
      </c>
      <c r="G64" s="63" t="s">
        <v>451</v>
      </c>
      <c r="H64" s="63" t="s">
        <v>452</v>
      </c>
      <c r="I64" s="63" t="s">
        <v>313</v>
      </c>
      <c r="J64" s="63" t="s">
        <v>328</v>
      </c>
      <c r="K64" s="62" t="s">
        <v>453</v>
      </c>
      <c r="L64" s="66"/>
      <c r="M64" s="66"/>
      <c r="N64" s="66"/>
      <c r="O64" s="63" t="s">
        <v>32</v>
      </c>
      <c r="P64" s="63"/>
      <c r="Q64" s="63" t="s">
        <v>32</v>
      </c>
      <c r="R64" s="66"/>
      <c r="S64" s="66"/>
      <c r="T64" s="63"/>
      <c r="U64" s="63"/>
      <c r="V64" s="66"/>
    </row>
    <row r="65" ht="28.5" customHeight="1">
      <c r="A65" s="67">
        <f t="shared" si="1"/>
        <v>22</v>
      </c>
      <c r="B65" s="68" t="s">
        <v>23</v>
      </c>
      <c r="C65" s="69">
        <v>43962.12666666666</v>
      </c>
      <c r="D65" s="70" t="s">
        <v>454</v>
      </c>
      <c r="E65" s="73" t="s">
        <v>455</v>
      </c>
      <c r="F65" s="72" t="str">
        <f t="shared" si="7"/>
        <v/>
      </c>
      <c r="G65" s="72" t="s">
        <v>109</v>
      </c>
      <c r="H65" s="74"/>
      <c r="I65" s="72" t="s">
        <v>77</v>
      </c>
      <c r="J65" s="72" t="s">
        <v>43</v>
      </c>
      <c r="K65" s="76"/>
      <c r="L65" s="74"/>
      <c r="M65" s="74"/>
      <c r="N65" s="74"/>
      <c r="O65" s="72" t="s">
        <v>32</v>
      </c>
      <c r="P65" s="74"/>
      <c r="Q65" s="72" t="s">
        <v>119</v>
      </c>
      <c r="R65" s="74"/>
      <c r="S65" s="74"/>
      <c r="T65" s="72"/>
      <c r="U65" s="74"/>
      <c r="V65" s="74"/>
    </row>
    <row r="66" ht="28.5" customHeight="1">
      <c r="A66" s="58">
        <f t="shared" si="1"/>
        <v>23</v>
      </c>
      <c r="B66" s="59" t="s">
        <v>23</v>
      </c>
      <c r="C66" s="60">
        <v>43962.12106481481</v>
      </c>
      <c r="D66" s="61" t="s">
        <v>456</v>
      </c>
      <c r="E66" s="79" t="s">
        <v>457</v>
      </c>
      <c r="F66" s="63" t="str">
        <f>image("https://scontent.xx.fbcdn.net/v/t39.1997-6/cp0/39178562_1505197616293642_5411344281094848512_n.png?_nc_cat=1&amp;_nc_sid=ac3552&amp;_nc_ohc=v3YyaOzZn_8AX8WmPwa&amp;_nc_ad=z-m&amp;_nc_cid=0&amp;_nc_zor=9&amp;_nc_ht=scontent.xx&amp;oh=9d935f1df9cc93d1245f183a529c138d&amp;oe=5EDFEFC9")</f>
        <v/>
      </c>
      <c r="G66" s="63" t="s">
        <v>51</v>
      </c>
      <c r="H66" s="63" t="s">
        <v>458</v>
      </c>
      <c r="I66" s="63" t="s">
        <v>101</v>
      </c>
      <c r="J66" s="63" t="s">
        <v>73</v>
      </c>
      <c r="K66" s="62" t="s">
        <v>304</v>
      </c>
      <c r="L66" s="66"/>
      <c r="M66" s="66"/>
      <c r="N66" s="66"/>
      <c r="O66" s="63" t="s">
        <v>40</v>
      </c>
      <c r="P66" s="63" t="s">
        <v>459</v>
      </c>
      <c r="Q66" s="63" t="s">
        <v>40</v>
      </c>
      <c r="R66" s="66"/>
      <c r="S66" s="66"/>
      <c r="T66" s="63"/>
      <c r="U66" s="66"/>
      <c r="V66" s="66"/>
    </row>
    <row r="67" ht="28.5" customHeight="1">
      <c r="A67" s="67">
        <f t="shared" si="1"/>
        <v>24</v>
      </c>
      <c r="B67" s="68" t="s">
        <v>23</v>
      </c>
      <c r="C67" s="69">
        <v>43962.11959490741</v>
      </c>
      <c r="D67" s="70" t="s">
        <v>460</v>
      </c>
      <c r="E67" s="73" t="s">
        <v>461</v>
      </c>
      <c r="F67" s="72" t="str">
        <f t="shared" ref="F67:F75" si="8">image("")</f>
        <v/>
      </c>
      <c r="G67" s="72" t="s">
        <v>26</v>
      </c>
      <c r="H67" s="74"/>
      <c r="I67" s="72" t="s">
        <v>320</v>
      </c>
      <c r="J67" s="72" t="s">
        <v>401</v>
      </c>
      <c r="K67" s="73" t="s">
        <v>322</v>
      </c>
      <c r="L67" s="74"/>
      <c r="M67" s="74"/>
      <c r="N67" s="74"/>
      <c r="O67" s="72" t="s">
        <v>32</v>
      </c>
      <c r="P67" s="74"/>
      <c r="Q67" s="72" t="s">
        <v>32</v>
      </c>
      <c r="R67" s="74"/>
      <c r="S67" s="74"/>
      <c r="T67" s="72"/>
      <c r="U67" s="74"/>
      <c r="V67" s="74"/>
    </row>
    <row r="68" ht="28.5" customHeight="1">
      <c r="A68" s="67">
        <f t="shared" si="1"/>
        <v>24</v>
      </c>
      <c r="B68" s="68" t="s">
        <v>23</v>
      </c>
      <c r="C68" s="69">
        <v>43962.11959490741</v>
      </c>
      <c r="D68" s="70" t="s">
        <v>460</v>
      </c>
      <c r="E68" s="71" t="s">
        <v>462</v>
      </c>
      <c r="F68" s="72" t="str">
        <f t="shared" si="8"/>
        <v/>
      </c>
      <c r="G68" s="72" t="s">
        <v>109</v>
      </c>
      <c r="H68" s="72" t="s">
        <v>463</v>
      </c>
      <c r="I68" s="72" t="s">
        <v>77</v>
      </c>
      <c r="J68" s="72" t="s">
        <v>29</v>
      </c>
      <c r="K68" s="76"/>
      <c r="L68" s="74"/>
      <c r="M68" s="74"/>
      <c r="N68" s="74"/>
      <c r="O68" s="72" t="s">
        <v>32</v>
      </c>
      <c r="P68" s="74"/>
      <c r="Q68" s="72" t="s">
        <v>32</v>
      </c>
      <c r="R68" s="74"/>
      <c r="S68" s="74"/>
      <c r="T68" s="72"/>
      <c r="U68" s="74"/>
      <c r="V68" s="74"/>
    </row>
    <row r="69" ht="28.5" customHeight="1">
      <c r="A69" s="58">
        <f t="shared" si="1"/>
        <v>25</v>
      </c>
      <c r="B69" s="59" t="s">
        <v>23</v>
      </c>
      <c r="C69" s="60">
        <v>43962.11548611111</v>
      </c>
      <c r="D69" s="61" t="s">
        <v>464</v>
      </c>
      <c r="E69" s="62" t="s">
        <v>38</v>
      </c>
      <c r="F69" s="63" t="str">
        <f t="shared" si="8"/>
        <v/>
      </c>
      <c r="G69" s="63" t="s">
        <v>39</v>
      </c>
      <c r="H69" s="66"/>
      <c r="I69" s="66"/>
      <c r="J69" s="66"/>
      <c r="K69" s="75"/>
      <c r="L69" s="66"/>
      <c r="M69" s="66"/>
      <c r="N69" s="66"/>
      <c r="O69" s="63" t="s">
        <v>32</v>
      </c>
      <c r="P69" s="66"/>
      <c r="Q69" s="63" t="s">
        <v>40</v>
      </c>
      <c r="R69" s="66"/>
      <c r="S69" s="66"/>
      <c r="T69" s="63"/>
      <c r="U69" s="66"/>
      <c r="V69" s="66"/>
    </row>
    <row r="70" ht="28.5" customHeight="1">
      <c r="A70" s="58">
        <f t="shared" si="1"/>
        <v>25</v>
      </c>
      <c r="B70" s="59" t="s">
        <v>23</v>
      </c>
      <c r="C70" s="60">
        <v>43962.11599537037</v>
      </c>
      <c r="D70" s="61" t="s">
        <v>464</v>
      </c>
      <c r="E70" s="62" t="s">
        <v>41</v>
      </c>
      <c r="F70" s="66" t="str">
        <f t="shared" si="8"/>
        <v/>
      </c>
      <c r="G70" s="66"/>
      <c r="H70" s="66"/>
      <c r="I70" s="63" t="s">
        <v>42</v>
      </c>
      <c r="J70" s="63" t="s">
        <v>43</v>
      </c>
      <c r="K70" s="62" t="s">
        <v>465</v>
      </c>
      <c r="L70" s="66"/>
      <c r="M70" s="66"/>
      <c r="N70" s="66"/>
      <c r="O70" s="63" t="s">
        <v>32</v>
      </c>
      <c r="P70" s="66"/>
      <c r="Q70" s="63" t="s">
        <v>40</v>
      </c>
      <c r="R70" s="66"/>
      <c r="S70" s="66"/>
      <c r="T70" s="63"/>
      <c r="U70" s="66"/>
      <c r="V70" s="66"/>
    </row>
    <row r="71" ht="28.5" customHeight="1">
      <c r="A71" s="58">
        <f t="shared" si="1"/>
        <v>25</v>
      </c>
      <c r="B71" s="59" t="s">
        <v>23</v>
      </c>
      <c r="C71" s="60">
        <v>43962.11616898148</v>
      </c>
      <c r="D71" s="61" t="s">
        <v>464</v>
      </c>
      <c r="E71" s="62" t="s">
        <v>466</v>
      </c>
      <c r="F71" s="63" t="str">
        <f t="shared" si="8"/>
        <v/>
      </c>
      <c r="G71" s="63" t="s">
        <v>26</v>
      </c>
      <c r="H71" s="63" t="s">
        <v>467</v>
      </c>
      <c r="I71" s="63" t="s">
        <v>320</v>
      </c>
      <c r="J71" s="63" t="s">
        <v>321</v>
      </c>
      <c r="K71" s="62" t="s">
        <v>322</v>
      </c>
      <c r="L71" s="66"/>
      <c r="M71" s="66"/>
      <c r="N71" s="66"/>
      <c r="O71" s="63" t="s">
        <v>40</v>
      </c>
      <c r="P71" s="63" t="s">
        <v>468</v>
      </c>
      <c r="Q71" s="63" t="s">
        <v>40</v>
      </c>
      <c r="R71" s="66"/>
      <c r="S71" s="66"/>
      <c r="T71" s="63"/>
      <c r="U71" s="66"/>
      <c r="V71" s="66"/>
    </row>
    <row r="72" ht="28.5" customHeight="1">
      <c r="A72" s="58">
        <f t="shared" si="1"/>
        <v>25</v>
      </c>
      <c r="B72" s="59" t="s">
        <v>23</v>
      </c>
      <c r="C72" s="60">
        <v>43962.11618055555</v>
      </c>
      <c r="D72" s="61" t="s">
        <v>464</v>
      </c>
      <c r="E72" s="62" t="s">
        <v>469</v>
      </c>
      <c r="F72" s="63" t="str">
        <f t="shared" si="8"/>
        <v/>
      </c>
      <c r="G72" s="63" t="s">
        <v>109</v>
      </c>
      <c r="H72" s="63" t="s">
        <v>470</v>
      </c>
      <c r="I72" s="63" t="s">
        <v>77</v>
      </c>
      <c r="J72" s="63" t="s">
        <v>29</v>
      </c>
      <c r="K72" s="75"/>
      <c r="L72" s="66"/>
      <c r="M72" s="66"/>
      <c r="N72" s="66"/>
      <c r="O72" s="63" t="s">
        <v>32</v>
      </c>
      <c r="P72" s="66"/>
      <c r="Q72" s="63" t="s">
        <v>40</v>
      </c>
      <c r="R72" s="66"/>
      <c r="S72" s="66"/>
      <c r="T72" s="63"/>
      <c r="U72" s="66"/>
      <c r="V72" s="66"/>
    </row>
    <row r="73" ht="28.5" customHeight="1">
      <c r="A73" s="67">
        <f t="shared" si="1"/>
        <v>26</v>
      </c>
      <c r="B73" s="68" t="s">
        <v>23</v>
      </c>
      <c r="C73" s="69">
        <v>43962.11574074074</v>
      </c>
      <c r="D73" s="70" t="s">
        <v>471</v>
      </c>
      <c r="E73" s="73" t="s">
        <v>472</v>
      </c>
      <c r="F73" s="72" t="str">
        <f t="shared" si="8"/>
        <v/>
      </c>
      <c r="G73" s="72" t="s">
        <v>473</v>
      </c>
      <c r="H73" s="72" t="s">
        <v>474</v>
      </c>
      <c r="I73" s="72" t="s">
        <v>475</v>
      </c>
      <c r="J73" s="72" t="s">
        <v>29</v>
      </c>
      <c r="K73" s="73" t="s">
        <v>476</v>
      </c>
      <c r="L73" s="74"/>
      <c r="M73" s="74"/>
      <c r="N73" s="74"/>
      <c r="O73" s="72" t="s">
        <v>32</v>
      </c>
      <c r="P73" s="74"/>
      <c r="Q73" s="72" t="s">
        <v>119</v>
      </c>
      <c r="R73" s="74"/>
      <c r="S73" s="74"/>
      <c r="T73" s="72"/>
      <c r="U73" s="74"/>
      <c r="V73" s="74"/>
    </row>
    <row r="74" ht="28.5" customHeight="1">
      <c r="A74" s="67">
        <f t="shared" si="1"/>
        <v>26</v>
      </c>
      <c r="B74" s="68" t="s">
        <v>23</v>
      </c>
      <c r="C74" s="69">
        <v>43962.115752314814</v>
      </c>
      <c r="D74" s="70" t="s">
        <v>471</v>
      </c>
      <c r="E74" s="73" t="s">
        <v>477</v>
      </c>
      <c r="F74" s="72" t="str">
        <f t="shared" si="8"/>
        <v/>
      </c>
      <c r="G74" s="72" t="s">
        <v>109</v>
      </c>
      <c r="H74" s="74"/>
      <c r="I74" s="72" t="s">
        <v>77</v>
      </c>
      <c r="J74" s="72" t="s">
        <v>29</v>
      </c>
      <c r="K74" s="76"/>
      <c r="L74" s="74"/>
      <c r="M74" s="74"/>
      <c r="N74" s="74"/>
      <c r="O74" s="72" t="s">
        <v>32</v>
      </c>
      <c r="P74" s="72"/>
      <c r="Q74" s="72" t="s">
        <v>119</v>
      </c>
      <c r="R74" s="74"/>
      <c r="S74" s="74"/>
      <c r="T74" s="72"/>
      <c r="U74" s="72"/>
      <c r="V74" s="74"/>
    </row>
    <row r="75" ht="28.5" customHeight="1">
      <c r="A75" s="58">
        <f t="shared" si="1"/>
        <v>27</v>
      </c>
      <c r="B75" s="59" t="s">
        <v>23</v>
      </c>
      <c r="C75" s="60">
        <v>43962.110497685186</v>
      </c>
      <c r="D75" s="61" t="s">
        <v>478</v>
      </c>
      <c r="E75" s="62" t="s">
        <v>479</v>
      </c>
      <c r="F75" s="63" t="str">
        <f t="shared" si="8"/>
        <v/>
      </c>
      <c r="G75" s="63" t="s">
        <v>480</v>
      </c>
      <c r="H75" s="66"/>
      <c r="I75" s="63" t="s">
        <v>481</v>
      </c>
      <c r="J75" s="63" t="s">
        <v>43</v>
      </c>
      <c r="K75" s="62" t="s">
        <v>482</v>
      </c>
      <c r="L75" s="66"/>
      <c r="M75" s="66"/>
      <c r="N75" s="66"/>
      <c r="O75" s="63" t="s">
        <v>32</v>
      </c>
      <c r="P75" s="66"/>
      <c r="Q75" s="63" t="s">
        <v>119</v>
      </c>
      <c r="R75" s="66"/>
      <c r="S75" s="66"/>
      <c r="T75" s="63"/>
      <c r="U75" s="66"/>
      <c r="V75" s="66"/>
    </row>
    <row r="76" ht="28.5" customHeight="1">
      <c r="A76" s="67">
        <f t="shared" si="1"/>
        <v>28</v>
      </c>
      <c r="B76" s="68" t="s">
        <v>23</v>
      </c>
      <c r="C76" s="69">
        <v>43962.11038194445</v>
      </c>
      <c r="D76" s="70" t="s">
        <v>483</v>
      </c>
      <c r="E76" s="73" t="s">
        <v>484</v>
      </c>
      <c r="F76" s="72" t="str">
        <f>image("https://scontent.xx.fbcdn.net/v/t39.1997-6/cp0/39178562_1505197616293642_5411344281094848512_n.png?_nc_cat=1&amp;_nc_sid=ac3552&amp;_nc_ohc=v3YyaOzZn_8AX9Lqyy5&amp;_nc_ad=z-m&amp;_nc_cid=0&amp;_nc_zor=9&amp;_nc_ht=scontent.xx&amp;oh=d7e40e057d1e83c9b1c552a87882f2fc&amp;oe=5EDFEFC9")</f>
        <v/>
      </c>
      <c r="G76" s="72" t="s">
        <v>480</v>
      </c>
      <c r="H76" s="72" t="s">
        <v>485</v>
      </c>
      <c r="I76" s="72" t="s">
        <v>481</v>
      </c>
      <c r="J76" s="72" t="s">
        <v>29</v>
      </c>
      <c r="K76" s="73" t="s">
        <v>486</v>
      </c>
      <c r="L76" s="74"/>
      <c r="M76" s="74"/>
      <c r="N76" s="74"/>
      <c r="O76" s="72" t="s">
        <v>32</v>
      </c>
      <c r="P76" s="72"/>
      <c r="Q76" s="72" t="s">
        <v>119</v>
      </c>
      <c r="R76" s="74"/>
      <c r="S76" s="74"/>
      <c r="T76" s="72"/>
      <c r="U76" s="72"/>
      <c r="V76" s="74"/>
    </row>
    <row r="77" ht="115.5" customHeight="1">
      <c r="A77" s="58">
        <f t="shared" si="1"/>
        <v>29</v>
      </c>
      <c r="B77" s="59" t="s">
        <v>23</v>
      </c>
      <c r="C77" s="60">
        <v>43962.10327546296</v>
      </c>
      <c r="D77" s="61" t="s">
        <v>487</v>
      </c>
      <c r="E77" s="79" t="s">
        <v>488</v>
      </c>
      <c r="F77" s="63" t="str">
        <f>IMAGE("https://scontent.xx.fbcdn.net/v/t1.15752-9/96026019_657637931750476_4873088590034239488_n.jpg?_nc_cat=105&amp;_nc_sid=b96e70&amp;_nc_ohc=By4F1LIVguoAX83oci4&amp;_nc_ad=z-m&amp;_nc_cid=0&amp;_nc_zor=9&amp;_nc_ht=scontent.xx&amp;oh=211072ff500a6f0d80383cbeb1fcb2b6&amp;oe=5EE031CF")</f>
        <v/>
      </c>
      <c r="G77" s="63" t="s">
        <v>51</v>
      </c>
      <c r="H77" s="63" t="s">
        <v>489</v>
      </c>
      <c r="I77" s="63" t="s">
        <v>101</v>
      </c>
      <c r="J77" s="63" t="s">
        <v>73</v>
      </c>
      <c r="K77" s="62" t="s">
        <v>304</v>
      </c>
      <c r="L77" s="66"/>
      <c r="M77" s="66"/>
      <c r="N77" s="66"/>
      <c r="O77" s="63" t="s">
        <v>32</v>
      </c>
      <c r="P77" s="66"/>
      <c r="Q77" s="63" t="s">
        <v>32</v>
      </c>
      <c r="R77" s="66"/>
      <c r="S77" s="66"/>
      <c r="T77" s="63"/>
      <c r="U77" s="66"/>
      <c r="V77" s="66"/>
    </row>
    <row r="78" ht="28.5" customHeight="1">
      <c r="A78" s="67">
        <f t="shared" si="1"/>
        <v>30</v>
      </c>
      <c r="B78" s="68" t="s">
        <v>23</v>
      </c>
      <c r="C78" s="69">
        <v>43962.10202546296</v>
      </c>
      <c r="D78" s="70" t="s">
        <v>490</v>
      </c>
      <c r="E78" s="73" t="s">
        <v>491</v>
      </c>
      <c r="F78" s="72" t="str">
        <f>image("")</f>
        <v/>
      </c>
      <c r="G78" s="72" t="s">
        <v>26</v>
      </c>
      <c r="H78" s="74"/>
      <c r="I78" s="72" t="s">
        <v>320</v>
      </c>
      <c r="J78" s="72" t="s">
        <v>401</v>
      </c>
      <c r="K78" s="73" t="s">
        <v>322</v>
      </c>
      <c r="L78" s="74"/>
      <c r="M78" s="74"/>
      <c r="N78" s="72" t="s">
        <v>492</v>
      </c>
      <c r="O78" s="72" t="s">
        <v>63</v>
      </c>
      <c r="P78" s="74"/>
      <c r="Q78" s="72" t="s">
        <v>63</v>
      </c>
      <c r="R78" s="72" t="s">
        <v>110</v>
      </c>
      <c r="S78" s="72" t="s">
        <v>40</v>
      </c>
      <c r="T78" s="72"/>
      <c r="U78" s="72" t="s">
        <v>493</v>
      </c>
      <c r="V78" s="74"/>
    </row>
    <row r="79" ht="94.5" customHeight="1">
      <c r="A79" s="67">
        <f t="shared" si="1"/>
        <v>30</v>
      </c>
      <c r="B79" s="68" t="s">
        <v>23</v>
      </c>
      <c r="C79" s="69">
        <v>43962.102060185185</v>
      </c>
      <c r="D79" s="70" t="s">
        <v>490</v>
      </c>
      <c r="E79" s="71" t="s">
        <v>494</v>
      </c>
      <c r="F79" s="72" t="str">
        <f>image("https://scontent.xx.fbcdn.net/v/t1.15752-9/96582949_1004063753329441_6104222067576537088_n.jpg?_nc_cat=106&amp;_nc_sid=b96e70&amp;_nc_ohc=Zf2cy8yK-TYAX9W7_a1&amp;_nc_ad=z-m&amp;_nc_cid=0&amp;_nc_zor=9&amp;_nc_ht=scontent.xx&amp;oh=89ebbc8f3c169a08c3e2235392a08b44&amp;oe=5EDE5F7D")</f>
        <v/>
      </c>
      <c r="G79" s="72" t="s">
        <v>26</v>
      </c>
      <c r="H79" s="72" t="s">
        <v>495</v>
      </c>
      <c r="I79" s="72" t="s">
        <v>28</v>
      </c>
      <c r="J79" s="72" t="s">
        <v>29</v>
      </c>
      <c r="K79" s="73" t="s">
        <v>496</v>
      </c>
      <c r="L79" s="72" t="s">
        <v>497</v>
      </c>
      <c r="M79" s="72" t="s">
        <v>56</v>
      </c>
      <c r="N79" s="74"/>
      <c r="O79" s="72" t="s">
        <v>63</v>
      </c>
      <c r="P79" s="74"/>
      <c r="Q79" s="72" t="s">
        <v>63</v>
      </c>
      <c r="R79" s="72" t="s">
        <v>110</v>
      </c>
      <c r="S79" s="72" t="s">
        <v>40</v>
      </c>
      <c r="T79" s="72"/>
      <c r="U79" s="72" t="s">
        <v>498</v>
      </c>
      <c r="V79" s="74"/>
    </row>
    <row r="80" ht="28.5" customHeight="1">
      <c r="A80" s="58">
        <f t="shared" si="1"/>
        <v>31</v>
      </c>
      <c r="B80" s="59" t="s">
        <v>23</v>
      </c>
      <c r="C80" s="60">
        <v>43962.09868055556</v>
      </c>
      <c r="D80" s="61" t="s">
        <v>499</v>
      </c>
      <c r="E80" s="62" t="s">
        <v>500</v>
      </c>
      <c r="F80" s="63" t="str">
        <f>image("")</f>
        <v/>
      </c>
      <c r="G80" s="63" t="s">
        <v>109</v>
      </c>
      <c r="H80" s="66"/>
      <c r="I80" s="63" t="s">
        <v>77</v>
      </c>
      <c r="J80" s="63" t="s">
        <v>43</v>
      </c>
      <c r="K80" s="75"/>
      <c r="L80" s="66"/>
      <c r="M80" s="66"/>
      <c r="N80" s="66"/>
      <c r="O80" s="63" t="s">
        <v>32</v>
      </c>
      <c r="P80" s="66"/>
      <c r="Q80" s="63" t="s">
        <v>32</v>
      </c>
      <c r="R80" s="66"/>
      <c r="S80" s="66"/>
      <c r="T80" s="63"/>
      <c r="U80" s="66"/>
      <c r="V80" s="66"/>
    </row>
    <row r="81">
      <c r="A81" s="81"/>
      <c r="B81" s="82"/>
      <c r="C81" s="82"/>
      <c r="D81" s="83"/>
      <c r="E81" s="84"/>
      <c r="F81" s="81"/>
      <c r="G81" s="81"/>
      <c r="H81" s="81"/>
      <c r="I81" s="81"/>
      <c r="J81" s="81"/>
      <c r="K81" s="81"/>
      <c r="L81" s="81"/>
      <c r="M81" s="81"/>
      <c r="N81" s="81"/>
      <c r="O81" s="81"/>
      <c r="P81" s="81"/>
      <c r="Q81" s="81"/>
      <c r="R81" s="81"/>
      <c r="S81" s="81"/>
      <c r="T81" s="81"/>
      <c r="U81" s="81"/>
      <c r="V81" s="81"/>
    </row>
    <row r="82">
      <c r="A82" s="77"/>
      <c r="B82" s="85"/>
      <c r="C82" s="85"/>
      <c r="D82" s="86"/>
      <c r="E82" s="77" t="str">
        <f>image("https://scontent.xx.fbcdn.net/v/t1.15752-9/96582949_1004063753329441_6104222067576537088_n.jpg?_nc_cat=106&amp;_nc_sid=b96e70&amp;_nc_ohc=Zf2cy8yK-TYAX9W7_a1&amp;_nc_ad=z-m&amp;_nc_cid=0&amp;_nc_zor=9&amp;_nc_ht=scontent.xx&amp;oh=89ebbc8f3c169a08c3e2235392a08b44&amp;oe=5EDE5F7D")</f>
        <v/>
      </c>
      <c r="F82" s="77"/>
      <c r="G82" s="77"/>
      <c r="H82" s="77"/>
      <c r="I82" s="77"/>
      <c r="J82" s="77"/>
      <c r="K82" s="77"/>
      <c r="L82" s="77"/>
      <c r="M82" s="77"/>
      <c r="N82" s="77"/>
      <c r="O82" s="77"/>
      <c r="P82" s="77"/>
      <c r="Q82" s="77"/>
      <c r="R82" s="77"/>
      <c r="S82" s="77"/>
      <c r="T82" s="77"/>
      <c r="U82" s="77"/>
      <c r="V82" s="77"/>
    </row>
    <row r="83">
      <c r="A83" s="77"/>
      <c r="B83" s="85"/>
      <c r="C83" s="85"/>
      <c r="D83" s="86"/>
      <c r="E83" s="77"/>
      <c r="F83" s="77"/>
      <c r="G83" s="77"/>
      <c r="H83" s="77"/>
      <c r="I83" s="77"/>
      <c r="J83" s="77"/>
      <c r="K83" s="77"/>
      <c r="L83" s="77"/>
      <c r="M83" s="77"/>
      <c r="N83" s="77"/>
      <c r="O83" s="77"/>
      <c r="P83" s="77"/>
      <c r="Q83" s="77"/>
      <c r="R83" s="77"/>
      <c r="S83" s="77"/>
      <c r="T83" s="77"/>
      <c r="U83" s="77"/>
      <c r="V83" s="77"/>
    </row>
    <row r="84">
      <c r="B84" s="87"/>
      <c r="C84" s="87"/>
      <c r="D84" s="88"/>
    </row>
    <row r="85">
      <c r="B85" s="87"/>
      <c r="C85" s="87"/>
      <c r="D85" s="88"/>
    </row>
    <row r="86">
      <c r="B86" s="87"/>
      <c r="C86" s="87"/>
      <c r="D86" s="88"/>
    </row>
    <row r="87">
      <c r="B87" s="87"/>
      <c r="C87" s="87"/>
      <c r="D87" s="88"/>
    </row>
    <row r="88">
      <c r="B88" s="87"/>
      <c r="C88" s="87"/>
      <c r="D88" s="88"/>
    </row>
    <row r="89">
      <c r="B89" s="87"/>
      <c r="C89" s="87"/>
      <c r="D89" s="88"/>
    </row>
    <row r="90">
      <c r="B90" s="87"/>
      <c r="C90" s="87"/>
      <c r="D90" s="88"/>
    </row>
    <row r="91">
      <c r="B91" s="87"/>
      <c r="C91" s="87"/>
      <c r="D91" s="88"/>
    </row>
    <row r="92">
      <c r="B92" s="87"/>
      <c r="C92" s="87"/>
      <c r="D92" s="88"/>
    </row>
    <row r="93">
      <c r="B93" s="87"/>
      <c r="C93" s="87"/>
      <c r="D93" s="88"/>
    </row>
    <row r="94">
      <c r="B94" s="87"/>
      <c r="C94" s="87"/>
      <c r="D94" s="88"/>
    </row>
    <row r="95">
      <c r="B95" s="87"/>
      <c r="C95" s="87"/>
      <c r="D95" s="88"/>
    </row>
    <row r="96">
      <c r="B96" s="87"/>
      <c r="C96" s="87"/>
      <c r="D96" s="88"/>
    </row>
    <row r="97">
      <c r="B97" s="87"/>
      <c r="C97" s="87"/>
      <c r="D97" s="88"/>
    </row>
    <row r="98">
      <c r="B98" s="87"/>
      <c r="C98" s="87"/>
      <c r="D98" s="88"/>
    </row>
    <row r="99">
      <c r="B99" s="87"/>
      <c r="C99" s="87"/>
      <c r="D99" s="88"/>
    </row>
    <row r="100">
      <c r="B100" s="87"/>
      <c r="C100" s="87"/>
      <c r="D100" s="88"/>
    </row>
    <row r="101">
      <c r="B101" s="87"/>
      <c r="C101" s="87"/>
      <c r="D101" s="88"/>
    </row>
    <row r="102">
      <c r="B102" s="87"/>
      <c r="C102" s="87"/>
      <c r="D102" s="88"/>
    </row>
    <row r="103">
      <c r="B103" s="87"/>
      <c r="C103" s="87"/>
      <c r="D103" s="88"/>
    </row>
    <row r="104">
      <c r="B104" s="87"/>
      <c r="C104" s="87"/>
      <c r="D104" s="88"/>
    </row>
    <row r="105">
      <c r="B105" s="87"/>
      <c r="C105" s="87"/>
      <c r="D105" s="88"/>
    </row>
    <row r="106">
      <c r="B106" s="87"/>
      <c r="C106" s="87"/>
      <c r="D106" s="88"/>
    </row>
    <row r="107">
      <c r="B107" s="87"/>
      <c r="C107" s="87"/>
      <c r="D107" s="88"/>
    </row>
    <row r="108">
      <c r="B108" s="87"/>
      <c r="C108" s="87"/>
      <c r="D108" s="88"/>
    </row>
    <row r="109">
      <c r="B109" s="87"/>
      <c r="C109" s="87"/>
      <c r="D109" s="88"/>
    </row>
    <row r="110">
      <c r="B110" s="87"/>
      <c r="C110" s="87"/>
      <c r="D110" s="88"/>
    </row>
    <row r="111">
      <c r="B111" s="87"/>
      <c r="C111" s="87"/>
      <c r="D111" s="88"/>
    </row>
    <row r="112">
      <c r="B112" s="87"/>
      <c r="C112" s="87"/>
      <c r="D112" s="88"/>
    </row>
    <row r="113">
      <c r="B113" s="87"/>
      <c r="C113" s="87"/>
      <c r="D113" s="88"/>
    </row>
    <row r="114">
      <c r="B114" s="87"/>
      <c r="C114" s="87"/>
      <c r="D114" s="88"/>
    </row>
    <row r="115">
      <c r="B115" s="87"/>
      <c r="C115" s="87"/>
      <c r="D115" s="88"/>
    </row>
    <row r="116">
      <c r="B116" s="87"/>
      <c r="C116" s="87"/>
      <c r="D116" s="88"/>
    </row>
    <row r="117">
      <c r="B117" s="87"/>
      <c r="C117" s="87"/>
      <c r="D117" s="88"/>
    </row>
    <row r="118">
      <c r="B118" s="87"/>
      <c r="C118" s="87"/>
      <c r="D118" s="88"/>
    </row>
    <row r="119">
      <c r="B119" s="87"/>
      <c r="C119" s="87"/>
      <c r="D119" s="88"/>
    </row>
    <row r="120">
      <c r="B120" s="87"/>
      <c r="C120" s="87"/>
      <c r="D120" s="88"/>
    </row>
    <row r="121">
      <c r="B121" s="87"/>
      <c r="C121" s="87"/>
      <c r="D121" s="88"/>
    </row>
    <row r="122">
      <c r="B122" s="87"/>
      <c r="C122" s="87"/>
      <c r="D122" s="88"/>
    </row>
    <row r="123">
      <c r="B123" s="87"/>
      <c r="C123" s="87"/>
      <c r="D123" s="88"/>
    </row>
    <row r="124">
      <c r="B124" s="87"/>
      <c r="C124" s="87"/>
      <c r="D124" s="88"/>
    </row>
    <row r="125">
      <c r="B125" s="87"/>
      <c r="C125" s="87"/>
      <c r="D125" s="88"/>
    </row>
    <row r="126">
      <c r="B126" s="87"/>
      <c r="C126" s="87"/>
      <c r="D126" s="88"/>
    </row>
    <row r="127">
      <c r="B127" s="87"/>
      <c r="C127" s="87"/>
      <c r="D127" s="88"/>
    </row>
    <row r="128">
      <c r="B128" s="87"/>
      <c r="C128" s="87"/>
      <c r="D128" s="88"/>
    </row>
    <row r="129">
      <c r="B129" s="87"/>
      <c r="C129" s="87"/>
      <c r="D129" s="88"/>
    </row>
    <row r="130">
      <c r="B130" s="87"/>
      <c r="C130" s="87"/>
      <c r="D130" s="88"/>
    </row>
    <row r="131">
      <c r="B131" s="87"/>
      <c r="C131" s="87"/>
      <c r="D131" s="88"/>
    </row>
    <row r="132">
      <c r="B132" s="87"/>
      <c r="C132" s="87"/>
      <c r="D132" s="88"/>
    </row>
    <row r="133">
      <c r="B133" s="87"/>
      <c r="C133" s="87"/>
      <c r="D133" s="88"/>
    </row>
    <row r="134">
      <c r="B134" s="87"/>
      <c r="C134" s="87"/>
      <c r="D134" s="88"/>
    </row>
    <row r="135">
      <c r="B135" s="87"/>
      <c r="C135" s="87"/>
      <c r="D135" s="88"/>
    </row>
    <row r="136">
      <c r="B136" s="87"/>
      <c r="C136" s="87"/>
      <c r="D136" s="88"/>
    </row>
    <row r="137">
      <c r="B137" s="87"/>
      <c r="C137" s="87"/>
      <c r="D137" s="88"/>
    </row>
    <row r="138">
      <c r="B138" s="87"/>
      <c r="C138" s="87"/>
      <c r="D138" s="88"/>
    </row>
    <row r="139">
      <c r="B139" s="87"/>
      <c r="C139" s="87"/>
      <c r="D139" s="88"/>
    </row>
    <row r="140">
      <c r="B140" s="87"/>
      <c r="C140" s="87"/>
      <c r="D140" s="88"/>
    </row>
    <row r="141">
      <c r="B141" s="87"/>
      <c r="C141" s="87"/>
      <c r="D141" s="88"/>
    </row>
    <row r="142">
      <c r="B142" s="87"/>
      <c r="C142" s="87"/>
      <c r="D142" s="88"/>
    </row>
    <row r="143">
      <c r="B143" s="87"/>
      <c r="C143" s="87"/>
      <c r="D143" s="88"/>
    </row>
    <row r="144">
      <c r="B144" s="87"/>
      <c r="C144" s="87"/>
      <c r="D144" s="88"/>
    </row>
    <row r="145">
      <c r="B145" s="87"/>
      <c r="C145" s="87"/>
      <c r="D145" s="88"/>
    </row>
    <row r="146">
      <c r="B146" s="87"/>
      <c r="C146" s="87"/>
      <c r="D146" s="88"/>
    </row>
    <row r="147">
      <c r="B147" s="87"/>
      <c r="C147" s="87"/>
      <c r="D147" s="88"/>
    </row>
    <row r="148">
      <c r="B148" s="87"/>
      <c r="C148" s="87"/>
      <c r="D148" s="88"/>
    </row>
    <row r="149">
      <c r="B149" s="87"/>
      <c r="C149" s="87"/>
      <c r="D149" s="88"/>
    </row>
    <row r="150">
      <c r="B150" s="87"/>
      <c r="C150" s="87"/>
      <c r="D150" s="88"/>
    </row>
    <row r="151">
      <c r="B151" s="87"/>
      <c r="C151" s="87"/>
      <c r="D151" s="88"/>
    </row>
    <row r="152">
      <c r="B152" s="87"/>
      <c r="C152" s="87"/>
      <c r="D152" s="88"/>
    </row>
    <row r="153">
      <c r="B153" s="87"/>
      <c r="C153" s="87"/>
      <c r="D153" s="88"/>
    </row>
    <row r="154">
      <c r="B154" s="87"/>
      <c r="C154" s="87"/>
      <c r="D154" s="88"/>
    </row>
    <row r="155">
      <c r="B155" s="87"/>
      <c r="C155" s="87"/>
      <c r="D155" s="88"/>
    </row>
    <row r="156">
      <c r="B156" s="87"/>
      <c r="C156" s="87"/>
      <c r="D156" s="88"/>
    </row>
    <row r="157">
      <c r="B157" s="87"/>
      <c r="C157" s="87"/>
      <c r="D157" s="88"/>
    </row>
    <row r="158">
      <c r="B158" s="87"/>
      <c r="C158" s="87"/>
      <c r="D158" s="88"/>
    </row>
    <row r="159">
      <c r="B159" s="87"/>
      <c r="C159" s="87"/>
      <c r="D159" s="88"/>
    </row>
    <row r="160">
      <c r="B160" s="87"/>
      <c r="C160" s="87"/>
      <c r="D160" s="88"/>
    </row>
    <row r="161">
      <c r="B161" s="87"/>
      <c r="C161" s="87"/>
      <c r="D161" s="88"/>
    </row>
    <row r="162">
      <c r="B162" s="87"/>
      <c r="C162" s="87"/>
      <c r="D162" s="88"/>
    </row>
    <row r="163">
      <c r="B163" s="87"/>
      <c r="C163" s="87"/>
      <c r="D163" s="88"/>
    </row>
    <row r="164">
      <c r="B164" s="87"/>
      <c r="C164" s="87"/>
      <c r="D164" s="88"/>
    </row>
    <row r="165">
      <c r="B165" s="87"/>
      <c r="C165" s="87"/>
      <c r="D165" s="88"/>
    </row>
    <row r="166">
      <c r="B166" s="87"/>
      <c r="C166" s="87"/>
      <c r="D166" s="88"/>
    </row>
    <row r="167">
      <c r="B167" s="87"/>
      <c r="C167" s="87"/>
      <c r="D167" s="88"/>
    </row>
    <row r="168">
      <c r="B168" s="87"/>
      <c r="C168" s="87"/>
      <c r="D168" s="88"/>
    </row>
    <row r="169">
      <c r="B169" s="87"/>
      <c r="C169" s="87"/>
      <c r="D169" s="88"/>
    </row>
    <row r="170">
      <c r="B170" s="87"/>
      <c r="C170" s="87"/>
      <c r="D170" s="88"/>
    </row>
    <row r="171">
      <c r="B171" s="87"/>
      <c r="C171" s="87"/>
      <c r="D171" s="88"/>
    </row>
    <row r="172">
      <c r="B172" s="87"/>
      <c r="C172" s="87"/>
      <c r="D172" s="88"/>
    </row>
    <row r="173">
      <c r="B173" s="87"/>
      <c r="C173" s="87"/>
      <c r="D173" s="88"/>
    </row>
    <row r="174">
      <c r="B174" s="87"/>
      <c r="C174" s="87"/>
      <c r="D174" s="88"/>
    </row>
    <row r="175">
      <c r="B175" s="87"/>
      <c r="C175" s="87"/>
      <c r="D175" s="88"/>
    </row>
    <row r="176">
      <c r="B176" s="87"/>
      <c r="C176" s="87"/>
      <c r="D176" s="88"/>
    </row>
    <row r="177">
      <c r="B177" s="87"/>
      <c r="C177" s="87"/>
      <c r="D177" s="88"/>
    </row>
    <row r="178">
      <c r="B178" s="87"/>
      <c r="C178" s="87"/>
      <c r="D178" s="88"/>
    </row>
    <row r="179">
      <c r="B179" s="87"/>
      <c r="C179" s="87"/>
      <c r="D179" s="88"/>
    </row>
    <row r="180">
      <c r="B180" s="87"/>
      <c r="C180" s="87"/>
      <c r="D180" s="88"/>
    </row>
    <row r="181">
      <c r="B181" s="87"/>
      <c r="C181" s="87"/>
      <c r="D181" s="88"/>
    </row>
    <row r="182">
      <c r="B182" s="87"/>
      <c r="C182" s="87"/>
      <c r="D182" s="88"/>
    </row>
    <row r="183">
      <c r="B183" s="87"/>
      <c r="C183" s="87"/>
      <c r="D183" s="88"/>
    </row>
    <row r="184">
      <c r="B184" s="87"/>
      <c r="C184" s="87"/>
      <c r="D184" s="88"/>
    </row>
    <row r="185">
      <c r="B185" s="87"/>
      <c r="C185" s="87"/>
      <c r="D185" s="88"/>
    </row>
    <row r="186">
      <c r="B186" s="87"/>
      <c r="C186" s="87"/>
      <c r="D186" s="88"/>
    </row>
    <row r="187">
      <c r="B187" s="87"/>
      <c r="C187" s="87"/>
      <c r="D187" s="88"/>
    </row>
    <row r="188">
      <c r="B188" s="87"/>
      <c r="C188" s="87"/>
      <c r="D188" s="88"/>
    </row>
    <row r="189">
      <c r="B189" s="87"/>
      <c r="C189" s="87"/>
      <c r="D189" s="88"/>
    </row>
    <row r="190">
      <c r="B190" s="87"/>
      <c r="C190" s="87"/>
      <c r="D190" s="88"/>
    </row>
    <row r="191">
      <c r="B191" s="87"/>
      <c r="C191" s="87"/>
      <c r="D191" s="88"/>
    </row>
    <row r="192">
      <c r="B192" s="87"/>
      <c r="C192" s="87"/>
      <c r="D192" s="88"/>
    </row>
    <row r="193">
      <c r="B193" s="87"/>
      <c r="C193" s="87"/>
      <c r="D193" s="88"/>
    </row>
    <row r="194">
      <c r="B194" s="87"/>
      <c r="C194" s="87"/>
      <c r="D194" s="88"/>
    </row>
    <row r="195">
      <c r="B195" s="87"/>
      <c r="C195" s="87"/>
      <c r="D195" s="88"/>
    </row>
    <row r="196">
      <c r="B196" s="87"/>
      <c r="C196" s="87"/>
      <c r="D196" s="88"/>
    </row>
    <row r="197">
      <c r="B197" s="87"/>
      <c r="C197" s="87"/>
      <c r="D197" s="88"/>
    </row>
    <row r="198">
      <c r="B198" s="87"/>
      <c r="C198" s="87"/>
      <c r="D198" s="88"/>
    </row>
    <row r="199">
      <c r="B199" s="87"/>
      <c r="C199" s="87"/>
      <c r="D199" s="88"/>
    </row>
    <row r="200">
      <c r="B200" s="87"/>
      <c r="C200" s="87"/>
      <c r="D200" s="88"/>
    </row>
    <row r="201">
      <c r="B201" s="87"/>
      <c r="C201" s="87"/>
      <c r="D201" s="88"/>
    </row>
    <row r="202">
      <c r="B202" s="87"/>
      <c r="C202" s="87"/>
      <c r="D202" s="88"/>
    </row>
    <row r="203">
      <c r="B203" s="87"/>
      <c r="C203" s="87"/>
      <c r="D203" s="88"/>
    </row>
    <row r="204">
      <c r="B204" s="87"/>
      <c r="C204" s="87"/>
      <c r="D204" s="88"/>
    </row>
    <row r="205">
      <c r="B205" s="87"/>
      <c r="C205" s="87"/>
      <c r="D205" s="88"/>
    </row>
    <row r="206">
      <c r="B206" s="87"/>
      <c r="C206" s="87"/>
      <c r="D206" s="88"/>
    </row>
    <row r="207">
      <c r="B207" s="87"/>
      <c r="C207" s="87"/>
      <c r="D207" s="88"/>
    </row>
    <row r="208">
      <c r="B208" s="87"/>
      <c r="C208" s="87"/>
      <c r="D208" s="88"/>
    </row>
    <row r="209">
      <c r="B209" s="87"/>
      <c r="C209" s="87"/>
      <c r="D209" s="88"/>
    </row>
    <row r="210">
      <c r="B210" s="87"/>
      <c r="C210" s="87"/>
      <c r="D210" s="88"/>
    </row>
    <row r="211">
      <c r="B211" s="87"/>
      <c r="C211" s="87"/>
      <c r="D211" s="88"/>
    </row>
    <row r="212">
      <c r="B212" s="87"/>
      <c r="C212" s="87"/>
      <c r="D212" s="88"/>
    </row>
    <row r="213">
      <c r="B213" s="87"/>
      <c r="C213" s="87"/>
      <c r="D213" s="88"/>
    </row>
    <row r="214">
      <c r="B214" s="87"/>
      <c r="C214" s="87"/>
      <c r="D214" s="88"/>
    </row>
    <row r="215">
      <c r="B215" s="87"/>
      <c r="C215" s="87"/>
      <c r="D215" s="88"/>
    </row>
    <row r="216">
      <c r="B216" s="87"/>
      <c r="C216" s="87"/>
      <c r="D216" s="88"/>
    </row>
    <row r="217">
      <c r="B217" s="87"/>
      <c r="C217" s="87"/>
      <c r="D217" s="88"/>
    </row>
    <row r="218">
      <c r="B218" s="87"/>
      <c r="C218" s="87"/>
      <c r="D218" s="88"/>
    </row>
    <row r="219">
      <c r="B219" s="87"/>
      <c r="C219" s="87"/>
      <c r="D219" s="88"/>
    </row>
    <row r="220">
      <c r="B220" s="87"/>
      <c r="C220" s="87"/>
      <c r="D220" s="88"/>
    </row>
    <row r="221">
      <c r="B221" s="87"/>
      <c r="C221" s="87"/>
      <c r="D221" s="88"/>
    </row>
    <row r="222">
      <c r="B222" s="87"/>
      <c r="C222" s="87"/>
      <c r="D222" s="88"/>
    </row>
    <row r="223">
      <c r="B223" s="87"/>
      <c r="C223" s="87"/>
      <c r="D223" s="88"/>
    </row>
    <row r="224">
      <c r="B224" s="87"/>
      <c r="C224" s="87"/>
      <c r="D224" s="88"/>
    </row>
    <row r="225">
      <c r="B225" s="87"/>
      <c r="C225" s="87"/>
      <c r="D225" s="88"/>
    </row>
    <row r="226">
      <c r="B226" s="87"/>
      <c r="C226" s="87"/>
      <c r="D226" s="88"/>
    </row>
    <row r="227">
      <c r="B227" s="87"/>
      <c r="C227" s="87"/>
      <c r="D227" s="88"/>
    </row>
    <row r="228">
      <c r="B228" s="87"/>
      <c r="C228" s="87"/>
      <c r="D228" s="88"/>
    </row>
    <row r="229">
      <c r="B229" s="87"/>
      <c r="C229" s="87"/>
      <c r="D229" s="88"/>
    </row>
    <row r="230">
      <c r="B230" s="87"/>
      <c r="C230" s="87"/>
      <c r="D230" s="88"/>
    </row>
    <row r="231">
      <c r="B231" s="87"/>
      <c r="C231" s="87"/>
      <c r="D231" s="88"/>
    </row>
    <row r="232">
      <c r="B232" s="87"/>
      <c r="C232" s="87"/>
      <c r="D232" s="88"/>
    </row>
    <row r="233">
      <c r="B233" s="87"/>
      <c r="C233" s="87"/>
      <c r="D233" s="88"/>
    </row>
    <row r="234">
      <c r="B234" s="87"/>
      <c r="C234" s="87"/>
      <c r="D234" s="88"/>
    </row>
    <row r="235">
      <c r="B235" s="87"/>
      <c r="C235" s="87"/>
      <c r="D235" s="88"/>
    </row>
    <row r="236">
      <c r="B236" s="87"/>
      <c r="C236" s="87"/>
      <c r="D236" s="88"/>
    </row>
    <row r="237">
      <c r="B237" s="87"/>
      <c r="C237" s="87"/>
      <c r="D237" s="88"/>
    </row>
    <row r="238">
      <c r="B238" s="87"/>
      <c r="C238" s="87"/>
      <c r="D238" s="88"/>
    </row>
    <row r="239">
      <c r="B239" s="87"/>
      <c r="C239" s="87"/>
      <c r="D239" s="88"/>
    </row>
    <row r="240">
      <c r="B240" s="87"/>
      <c r="C240" s="87"/>
      <c r="D240" s="88"/>
    </row>
    <row r="241">
      <c r="B241" s="87"/>
      <c r="C241" s="87"/>
      <c r="D241" s="88"/>
    </row>
    <row r="242">
      <c r="B242" s="87"/>
      <c r="C242" s="87"/>
      <c r="D242" s="88"/>
    </row>
    <row r="243">
      <c r="B243" s="87"/>
      <c r="C243" s="87"/>
      <c r="D243" s="88"/>
    </row>
    <row r="244">
      <c r="B244" s="87"/>
      <c r="C244" s="87"/>
      <c r="D244" s="88"/>
    </row>
    <row r="245">
      <c r="B245" s="87"/>
      <c r="C245" s="87"/>
      <c r="D245" s="88"/>
    </row>
    <row r="246">
      <c r="B246" s="87"/>
      <c r="C246" s="87"/>
      <c r="D246" s="88"/>
    </row>
    <row r="247">
      <c r="B247" s="87"/>
      <c r="C247" s="87"/>
      <c r="D247" s="88"/>
    </row>
    <row r="248">
      <c r="B248" s="87"/>
      <c r="C248" s="87"/>
      <c r="D248" s="88"/>
    </row>
    <row r="249">
      <c r="B249" s="87"/>
      <c r="C249" s="87"/>
      <c r="D249" s="88"/>
    </row>
    <row r="250">
      <c r="B250" s="87"/>
      <c r="C250" s="87"/>
      <c r="D250" s="88"/>
    </row>
    <row r="251">
      <c r="B251" s="87"/>
      <c r="C251" s="87"/>
      <c r="D251" s="88"/>
    </row>
    <row r="252">
      <c r="B252" s="87"/>
      <c r="C252" s="87"/>
      <c r="D252" s="88"/>
    </row>
    <row r="253">
      <c r="B253" s="87"/>
      <c r="C253" s="87"/>
      <c r="D253" s="88"/>
    </row>
    <row r="254">
      <c r="B254" s="87"/>
      <c r="C254" s="87"/>
      <c r="D254" s="88"/>
    </row>
    <row r="255">
      <c r="B255" s="87"/>
      <c r="C255" s="87"/>
      <c r="D255" s="88"/>
    </row>
    <row r="256">
      <c r="B256" s="87"/>
      <c r="C256" s="87"/>
      <c r="D256" s="88"/>
    </row>
    <row r="257">
      <c r="B257" s="87"/>
      <c r="C257" s="87"/>
      <c r="D257" s="88"/>
    </row>
    <row r="258">
      <c r="B258" s="87"/>
      <c r="C258" s="87"/>
      <c r="D258" s="88"/>
    </row>
    <row r="259">
      <c r="B259" s="87"/>
      <c r="C259" s="87"/>
      <c r="D259" s="88"/>
    </row>
    <row r="260">
      <c r="B260" s="87"/>
      <c r="C260" s="87"/>
      <c r="D260" s="88"/>
    </row>
    <row r="261">
      <c r="B261" s="87"/>
      <c r="C261" s="87"/>
      <c r="D261" s="88"/>
    </row>
    <row r="262">
      <c r="B262" s="87"/>
      <c r="C262" s="87"/>
      <c r="D262" s="88"/>
    </row>
    <row r="263">
      <c r="B263" s="87"/>
      <c r="C263" s="87"/>
      <c r="D263" s="88"/>
    </row>
    <row r="264">
      <c r="B264" s="87"/>
      <c r="C264" s="87"/>
      <c r="D264" s="88"/>
    </row>
    <row r="265">
      <c r="B265" s="87"/>
      <c r="C265" s="87"/>
      <c r="D265" s="88"/>
    </row>
    <row r="266">
      <c r="B266" s="87"/>
      <c r="C266" s="87"/>
      <c r="D266" s="88"/>
    </row>
    <row r="267">
      <c r="B267" s="87"/>
      <c r="C267" s="87"/>
      <c r="D267" s="88"/>
    </row>
    <row r="268">
      <c r="B268" s="87"/>
      <c r="C268" s="87"/>
      <c r="D268" s="88"/>
    </row>
    <row r="269">
      <c r="B269" s="87"/>
      <c r="C269" s="87"/>
      <c r="D269" s="88"/>
    </row>
    <row r="270">
      <c r="B270" s="87"/>
      <c r="C270" s="87"/>
      <c r="D270" s="88"/>
    </row>
    <row r="271">
      <c r="B271" s="87"/>
      <c r="C271" s="87"/>
      <c r="D271" s="88"/>
    </row>
    <row r="272">
      <c r="B272" s="87"/>
      <c r="C272" s="87"/>
      <c r="D272" s="88"/>
    </row>
    <row r="273">
      <c r="B273" s="87"/>
      <c r="C273" s="87"/>
      <c r="D273" s="88"/>
    </row>
    <row r="274">
      <c r="B274" s="87"/>
      <c r="C274" s="87"/>
      <c r="D274" s="88"/>
    </row>
    <row r="275">
      <c r="B275" s="87"/>
      <c r="C275" s="87"/>
      <c r="D275" s="88"/>
    </row>
    <row r="276">
      <c r="B276" s="87"/>
      <c r="C276" s="87"/>
      <c r="D276" s="88"/>
    </row>
    <row r="277">
      <c r="B277" s="87"/>
      <c r="C277" s="87"/>
      <c r="D277" s="88"/>
    </row>
    <row r="278">
      <c r="B278" s="87"/>
      <c r="C278" s="87"/>
      <c r="D278" s="88"/>
    </row>
    <row r="279">
      <c r="B279" s="87"/>
      <c r="C279" s="87"/>
      <c r="D279" s="88"/>
    </row>
    <row r="280">
      <c r="B280" s="87"/>
      <c r="C280" s="87"/>
      <c r="D280" s="88"/>
    </row>
    <row r="281">
      <c r="B281" s="87"/>
      <c r="C281" s="87"/>
      <c r="D281" s="88"/>
    </row>
    <row r="282">
      <c r="B282" s="87"/>
      <c r="C282" s="87"/>
      <c r="D282" s="88"/>
    </row>
    <row r="283">
      <c r="B283" s="87"/>
      <c r="C283" s="87"/>
      <c r="D283" s="88"/>
    </row>
    <row r="284">
      <c r="B284" s="87"/>
      <c r="C284" s="87"/>
      <c r="D284" s="88"/>
    </row>
    <row r="285">
      <c r="B285" s="87"/>
      <c r="C285" s="87"/>
      <c r="D285" s="88"/>
    </row>
    <row r="286">
      <c r="B286" s="87"/>
      <c r="C286" s="87"/>
      <c r="D286" s="88"/>
    </row>
    <row r="287">
      <c r="B287" s="87"/>
      <c r="C287" s="87"/>
      <c r="D287" s="88"/>
    </row>
    <row r="288">
      <c r="B288" s="87"/>
      <c r="C288" s="87"/>
      <c r="D288" s="88"/>
    </row>
    <row r="289">
      <c r="B289" s="87"/>
      <c r="C289" s="87"/>
      <c r="D289" s="88"/>
    </row>
    <row r="290">
      <c r="B290" s="87"/>
      <c r="C290" s="87"/>
      <c r="D290" s="88"/>
    </row>
    <row r="291">
      <c r="B291" s="87"/>
      <c r="C291" s="87"/>
      <c r="D291" s="88"/>
    </row>
    <row r="292">
      <c r="B292" s="87"/>
      <c r="C292" s="87"/>
      <c r="D292" s="88"/>
    </row>
    <row r="293">
      <c r="B293" s="87"/>
      <c r="C293" s="87"/>
      <c r="D293" s="88"/>
    </row>
    <row r="294">
      <c r="B294" s="87"/>
      <c r="C294" s="87"/>
      <c r="D294" s="88"/>
    </row>
    <row r="295">
      <c r="B295" s="87"/>
      <c r="C295" s="87"/>
      <c r="D295" s="88"/>
    </row>
    <row r="296">
      <c r="B296" s="87"/>
      <c r="C296" s="87"/>
      <c r="D296" s="88"/>
    </row>
    <row r="297">
      <c r="B297" s="87"/>
      <c r="C297" s="87"/>
      <c r="D297" s="88"/>
    </row>
    <row r="298">
      <c r="B298" s="87"/>
      <c r="C298" s="87"/>
      <c r="D298" s="88"/>
    </row>
    <row r="299">
      <c r="B299" s="87"/>
      <c r="C299" s="87"/>
      <c r="D299" s="88"/>
    </row>
    <row r="300">
      <c r="B300" s="87"/>
      <c r="C300" s="87"/>
      <c r="D300" s="88"/>
    </row>
    <row r="301">
      <c r="B301" s="87"/>
      <c r="C301" s="87"/>
      <c r="D301" s="88"/>
    </row>
    <row r="302">
      <c r="B302" s="87"/>
      <c r="C302" s="87"/>
      <c r="D302" s="88"/>
    </row>
    <row r="303">
      <c r="B303" s="87"/>
      <c r="C303" s="87"/>
      <c r="D303" s="88"/>
    </row>
    <row r="304">
      <c r="B304" s="87"/>
      <c r="C304" s="87"/>
      <c r="D304" s="88"/>
    </row>
    <row r="305">
      <c r="B305" s="87"/>
      <c r="C305" s="87"/>
      <c r="D305" s="88"/>
    </row>
    <row r="306">
      <c r="B306" s="87"/>
      <c r="C306" s="87"/>
      <c r="D306" s="88"/>
    </row>
    <row r="307">
      <c r="B307" s="87"/>
      <c r="C307" s="87"/>
      <c r="D307" s="88"/>
    </row>
    <row r="308">
      <c r="B308" s="87"/>
      <c r="C308" s="87"/>
      <c r="D308" s="88"/>
    </row>
    <row r="309">
      <c r="B309" s="87"/>
      <c r="C309" s="87"/>
      <c r="D309" s="88"/>
    </row>
    <row r="310">
      <c r="B310" s="87"/>
      <c r="C310" s="87"/>
      <c r="D310" s="88"/>
    </row>
    <row r="311">
      <c r="B311" s="87"/>
      <c r="C311" s="87"/>
      <c r="D311" s="88"/>
    </row>
    <row r="312">
      <c r="B312" s="87"/>
      <c r="C312" s="87"/>
      <c r="D312" s="88"/>
    </row>
    <row r="313">
      <c r="B313" s="87"/>
      <c r="C313" s="87"/>
      <c r="D313" s="88"/>
    </row>
    <row r="314">
      <c r="B314" s="87"/>
      <c r="C314" s="87"/>
      <c r="D314" s="88"/>
    </row>
    <row r="315">
      <c r="B315" s="87"/>
      <c r="C315" s="87"/>
      <c r="D315" s="88"/>
    </row>
    <row r="316">
      <c r="B316" s="87"/>
      <c r="C316" s="87"/>
      <c r="D316" s="88"/>
    </row>
    <row r="317">
      <c r="B317" s="87"/>
      <c r="C317" s="87"/>
      <c r="D317" s="88"/>
    </row>
    <row r="318">
      <c r="B318" s="87"/>
      <c r="C318" s="87"/>
      <c r="D318" s="88"/>
    </row>
    <row r="319">
      <c r="B319" s="87"/>
      <c r="C319" s="87"/>
      <c r="D319" s="88"/>
    </row>
    <row r="320">
      <c r="B320" s="87"/>
      <c r="C320" s="87"/>
      <c r="D320" s="88"/>
    </row>
    <row r="321">
      <c r="B321" s="87"/>
      <c r="C321" s="87"/>
      <c r="D321" s="88"/>
    </row>
    <row r="322">
      <c r="B322" s="87"/>
      <c r="C322" s="87"/>
      <c r="D322" s="88"/>
    </row>
    <row r="323">
      <c r="B323" s="87"/>
      <c r="C323" s="87"/>
      <c r="D323" s="88"/>
    </row>
    <row r="324">
      <c r="B324" s="87"/>
      <c r="C324" s="87"/>
      <c r="D324" s="88"/>
    </row>
    <row r="325">
      <c r="B325" s="87"/>
      <c r="C325" s="87"/>
      <c r="D325" s="88"/>
    </row>
    <row r="326">
      <c r="B326" s="87"/>
      <c r="C326" s="87"/>
      <c r="D326" s="88"/>
    </row>
    <row r="327">
      <c r="B327" s="87"/>
      <c r="C327" s="87"/>
      <c r="D327" s="88"/>
    </row>
    <row r="328">
      <c r="B328" s="87"/>
      <c r="C328" s="87"/>
      <c r="D328" s="88"/>
    </row>
    <row r="329">
      <c r="B329" s="87"/>
      <c r="C329" s="87"/>
      <c r="D329" s="88"/>
    </row>
    <row r="330">
      <c r="B330" s="87"/>
      <c r="C330" s="87"/>
      <c r="D330" s="88"/>
    </row>
    <row r="331">
      <c r="B331" s="87"/>
      <c r="C331" s="87"/>
      <c r="D331" s="88"/>
    </row>
    <row r="332">
      <c r="B332" s="87"/>
      <c r="C332" s="87"/>
      <c r="D332" s="88"/>
    </row>
    <row r="333">
      <c r="B333" s="87"/>
      <c r="C333" s="87"/>
      <c r="D333" s="88"/>
    </row>
    <row r="334">
      <c r="B334" s="87"/>
      <c r="C334" s="87"/>
      <c r="D334" s="88"/>
    </row>
    <row r="335">
      <c r="B335" s="87"/>
      <c r="C335" s="87"/>
      <c r="D335" s="88"/>
    </row>
    <row r="336">
      <c r="B336" s="87"/>
      <c r="C336" s="87"/>
      <c r="D336" s="88"/>
    </row>
    <row r="337">
      <c r="B337" s="87"/>
      <c r="C337" s="87"/>
      <c r="D337" s="88"/>
    </row>
    <row r="338">
      <c r="B338" s="87"/>
      <c r="C338" s="87"/>
      <c r="D338" s="88"/>
    </row>
    <row r="339">
      <c r="B339" s="87"/>
      <c r="C339" s="87"/>
      <c r="D339" s="88"/>
    </row>
    <row r="340">
      <c r="B340" s="87"/>
      <c r="C340" s="87"/>
      <c r="D340" s="88"/>
    </row>
    <row r="341">
      <c r="B341" s="87"/>
      <c r="C341" s="87"/>
      <c r="D341" s="88"/>
    </row>
    <row r="342">
      <c r="B342" s="87"/>
      <c r="C342" s="87"/>
      <c r="D342" s="88"/>
    </row>
    <row r="343">
      <c r="B343" s="87"/>
      <c r="C343" s="87"/>
      <c r="D343" s="88"/>
    </row>
    <row r="344">
      <c r="B344" s="87"/>
      <c r="C344" s="87"/>
      <c r="D344" s="88"/>
    </row>
    <row r="345">
      <c r="B345" s="87"/>
      <c r="C345" s="87"/>
      <c r="D345" s="88"/>
    </row>
    <row r="346">
      <c r="B346" s="87"/>
      <c r="C346" s="87"/>
      <c r="D346" s="88"/>
    </row>
    <row r="347">
      <c r="B347" s="87"/>
      <c r="C347" s="87"/>
      <c r="D347" s="88"/>
    </row>
    <row r="348">
      <c r="B348" s="87"/>
      <c r="C348" s="87"/>
      <c r="D348" s="88"/>
    </row>
    <row r="349">
      <c r="B349" s="87"/>
      <c r="C349" s="87"/>
      <c r="D349" s="88"/>
    </row>
    <row r="350">
      <c r="B350" s="87"/>
      <c r="C350" s="87"/>
      <c r="D350" s="88"/>
    </row>
    <row r="351">
      <c r="B351" s="87"/>
      <c r="C351" s="87"/>
      <c r="D351" s="88"/>
    </row>
    <row r="352">
      <c r="B352" s="87"/>
      <c r="C352" s="87"/>
      <c r="D352" s="88"/>
    </row>
    <row r="353">
      <c r="B353" s="87"/>
      <c r="C353" s="87"/>
      <c r="D353" s="88"/>
    </row>
    <row r="354">
      <c r="B354" s="87"/>
      <c r="C354" s="87"/>
      <c r="D354" s="88"/>
    </row>
    <row r="355">
      <c r="B355" s="87"/>
      <c r="C355" s="87"/>
      <c r="D355" s="88"/>
    </row>
    <row r="356">
      <c r="B356" s="87"/>
      <c r="C356" s="87"/>
      <c r="D356" s="88"/>
    </row>
    <row r="357">
      <c r="B357" s="87"/>
      <c r="C357" s="87"/>
      <c r="D357" s="88"/>
    </row>
    <row r="358">
      <c r="B358" s="87"/>
      <c r="C358" s="87"/>
      <c r="D358" s="88"/>
    </row>
    <row r="359">
      <c r="B359" s="87"/>
      <c r="C359" s="87"/>
      <c r="D359" s="88"/>
    </row>
    <row r="360">
      <c r="B360" s="87"/>
      <c r="C360" s="87"/>
      <c r="D360" s="88"/>
    </row>
    <row r="361">
      <c r="B361" s="87"/>
      <c r="C361" s="87"/>
      <c r="D361" s="88"/>
    </row>
    <row r="362">
      <c r="B362" s="87"/>
      <c r="C362" s="87"/>
      <c r="D362" s="88"/>
    </row>
    <row r="363">
      <c r="B363" s="87"/>
      <c r="C363" s="87"/>
      <c r="D363" s="88"/>
    </row>
    <row r="364">
      <c r="B364" s="87"/>
      <c r="C364" s="87"/>
      <c r="D364" s="88"/>
    </row>
    <row r="365">
      <c r="B365" s="87"/>
      <c r="C365" s="87"/>
      <c r="D365" s="88"/>
    </row>
    <row r="366">
      <c r="B366" s="87"/>
      <c r="C366" s="87"/>
      <c r="D366" s="88"/>
    </row>
    <row r="367">
      <c r="B367" s="87"/>
      <c r="C367" s="87"/>
      <c r="D367" s="88"/>
    </row>
    <row r="368">
      <c r="B368" s="87"/>
      <c r="C368" s="87"/>
      <c r="D368" s="88"/>
    </row>
    <row r="369">
      <c r="B369" s="87"/>
      <c r="C369" s="87"/>
      <c r="D369" s="88"/>
    </row>
    <row r="370">
      <c r="B370" s="87"/>
      <c r="C370" s="87"/>
      <c r="D370" s="88"/>
    </row>
    <row r="371">
      <c r="B371" s="87"/>
      <c r="C371" s="87"/>
      <c r="D371" s="88"/>
    </row>
    <row r="372">
      <c r="B372" s="87"/>
      <c r="C372" s="87"/>
      <c r="D372" s="88"/>
    </row>
    <row r="373">
      <c r="B373" s="87"/>
      <c r="C373" s="87"/>
      <c r="D373" s="88"/>
    </row>
    <row r="374">
      <c r="B374" s="87"/>
      <c r="C374" s="87"/>
      <c r="D374" s="88"/>
    </row>
    <row r="375">
      <c r="B375" s="87"/>
      <c r="C375" s="87"/>
      <c r="D375" s="88"/>
    </row>
    <row r="376">
      <c r="B376" s="87"/>
      <c r="C376" s="87"/>
      <c r="D376" s="88"/>
    </row>
    <row r="377">
      <c r="B377" s="87"/>
      <c r="C377" s="87"/>
      <c r="D377" s="88"/>
    </row>
    <row r="378">
      <c r="B378" s="87"/>
      <c r="C378" s="87"/>
      <c r="D378" s="88"/>
    </row>
    <row r="379">
      <c r="B379" s="87"/>
      <c r="C379" s="87"/>
      <c r="D379" s="88"/>
    </row>
    <row r="380">
      <c r="B380" s="87"/>
      <c r="C380" s="87"/>
      <c r="D380" s="88"/>
    </row>
    <row r="381">
      <c r="B381" s="87"/>
      <c r="C381" s="87"/>
      <c r="D381" s="88"/>
    </row>
    <row r="382">
      <c r="B382" s="87"/>
      <c r="C382" s="87"/>
      <c r="D382" s="88"/>
    </row>
    <row r="383">
      <c r="B383" s="87"/>
      <c r="C383" s="87"/>
      <c r="D383" s="88"/>
    </row>
    <row r="384">
      <c r="B384" s="87"/>
      <c r="C384" s="87"/>
      <c r="D384" s="88"/>
    </row>
    <row r="385">
      <c r="B385" s="87"/>
      <c r="C385" s="87"/>
      <c r="D385" s="88"/>
    </row>
    <row r="386">
      <c r="B386" s="87"/>
      <c r="C386" s="87"/>
      <c r="D386" s="88"/>
    </row>
    <row r="387">
      <c r="B387" s="87"/>
      <c r="C387" s="87"/>
      <c r="D387" s="88"/>
    </row>
    <row r="388">
      <c r="B388" s="87"/>
      <c r="C388" s="87"/>
      <c r="D388" s="88"/>
    </row>
    <row r="389">
      <c r="B389" s="87"/>
      <c r="C389" s="87"/>
      <c r="D389" s="88"/>
    </row>
    <row r="390">
      <c r="B390" s="87"/>
      <c r="C390" s="87"/>
      <c r="D390" s="88"/>
    </row>
    <row r="391">
      <c r="B391" s="87"/>
      <c r="C391" s="87"/>
      <c r="D391" s="88"/>
    </row>
    <row r="392">
      <c r="B392" s="87"/>
      <c r="C392" s="87"/>
      <c r="D392" s="88"/>
    </row>
    <row r="393">
      <c r="B393" s="87"/>
      <c r="C393" s="87"/>
      <c r="D393" s="88"/>
    </row>
    <row r="394">
      <c r="B394" s="87"/>
      <c r="C394" s="87"/>
      <c r="D394" s="88"/>
    </row>
    <row r="395">
      <c r="B395" s="87"/>
      <c r="C395" s="87"/>
      <c r="D395" s="88"/>
    </row>
    <row r="396">
      <c r="B396" s="87"/>
      <c r="C396" s="87"/>
      <c r="D396" s="88"/>
    </row>
    <row r="397">
      <c r="B397" s="87"/>
      <c r="C397" s="87"/>
      <c r="D397" s="88"/>
    </row>
    <row r="398">
      <c r="B398" s="87"/>
      <c r="C398" s="87"/>
      <c r="D398" s="88"/>
    </row>
    <row r="399">
      <c r="B399" s="87"/>
      <c r="C399" s="87"/>
      <c r="D399" s="88"/>
    </row>
    <row r="400">
      <c r="B400" s="87"/>
      <c r="C400" s="87"/>
      <c r="D400" s="88"/>
    </row>
    <row r="401">
      <c r="B401" s="87"/>
      <c r="C401" s="87"/>
      <c r="D401" s="88"/>
    </row>
    <row r="402">
      <c r="B402" s="87"/>
      <c r="C402" s="87"/>
      <c r="D402" s="88"/>
    </row>
    <row r="403">
      <c r="B403" s="87"/>
      <c r="C403" s="87"/>
      <c r="D403" s="88"/>
    </row>
    <row r="404">
      <c r="B404" s="87"/>
      <c r="C404" s="87"/>
      <c r="D404" s="88"/>
    </row>
    <row r="405">
      <c r="B405" s="87"/>
      <c r="C405" s="87"/>
      <c r="D405" s="88"/>
    </row>
    <row r="406">
      <c r="B406" s="87"/>
      <c r="C406" s="87"/>
      <c r="D406" s="88"/>
    </row>
    <row r="407">
      <c r="B407" s="87"/>
      <c r="C407" s="87"/>
      <c r="D407" s="88"/>
    </row>
    <row r="408">
      <c r="B408" s="87"/>
      <c r="C408" s="87"/>
      <c r="D408" s="88"/>
    </row>
    <row r="409">
      <c r="B409" s="87"/>
      <c r="C409" s="87"/>
      <c r="D409" s="88"/>
    </row>
    <row r="410">
      <c r="B410" s="87"/>
      <c r="C410" s="87"/>
      <c r="D410" s="88"/>
    </row>
    <row r="411">
      <c r="B411" s="87"/>
      <c r="C411" s="87"/>
      <c r="D411" s="88"/>
    </row>
    <row r="412">
      <c r="B412" s="87"/>
      <c r="C412" s="87"/>
      <c r="D412" s="88"/>
    </row>
    <row r="413">
      <c r="B413" s="87"/>
      <c r="C413" s="87"/>
      <c r="D413" s="88"/>
    </row>
    <row r="414">
      <c r="B414" s="87"/>
      <c r="C414" s="87"/>
      <c r="D414" s="88"/>
    </row>
    <row r="415">
      <c r="B415" s="87"/>
      <c r="C415" s="87"/>
      <c r="D415" s="88"/>
    </row>
    <row r="416">
      <c r="B416" s="87"/>
      <c r="C416" s="87"/>
      <c r="D416" s="88"/>
    </row>
    <row r="417">
      <c r="B417" s="87"/>
      <c r="C417" s="87"/>
      <c r="D417" s="88"/>
    </row>
    <row r="418">
      <c r="B418" s="87"/>
      <c r="C418" s="87"/>
      <c r="D418" s="88"/>
    </row>
    <row r="419">
      <c r="B419" s="87"/>
      <c r="C419" s="87"/>
      <c r="D419" s="88"/>
    </row>
    <row r="420">
      <c r="B420" s="87"/>
      <c r="C420" s="87"/>
      <c r="D420" s="88"/>
    </row>
    <row r="421">
      <c r="B421" s="87"/>
      <c r="C421" s="87"/>
      <c r="D421" s="88"/>
    </row>
    <row r="422">
      <c r="B422" s="87"/>
      <c r="C422" s="87"/>
      <c r="D422" s="88"/>
    </row>
    <row r="423">
      <c r="B423" s="87"/>
      <c r="C423" s="87"/>
      <c r="D423" s="88"/>
    </row>
    <row r="424">
      <c r="B424" s="87"/>
      <c r="C424" s="87"/>
      <c r="D424" s="88"/>
    </row>
    <row r="425">
      <c r="B425" s="87"/>
      <c r="C425" s="87"/>
      <c r="D425" s="88"/>
    </row>
    <row r="426">
      <c r="B426" s="87"/>
      <c r="C426" s="87"/>
      <c r="D426" s="88"/>
    </row>
    <row r="427">
      <c r="B427" s="87"/>
      <c r="C427" s="87"/>
      <c r="D427" s="88"/>
    </row>
    <row r="428">
      <c r="B428" s="87"/>
      <c r="C428" s="87"/>
      <c r="D428" s="88"/>
    </row>
    <row r="429">
      <c r="B429" s="87"/>
      <c r="C429" s="87"/>
      <c r="D429" s="88"/>
    </row>
    <row r="430">
      <c r="B430" s="87"/>
      <c r="C430" s="87"/>
      <c r="D430" s="88"/>
    </row>
    <row r="431">
      <c r="B431" s="87"/>
      <c r="C431" s="87"/>
      <c r="D431" s="88"/>
    </row>
    <row r="432">
      <c r="B432" s="87"/>
      <c r="C432" s="87"/>
      <c r="D432" s="88"/>
    </row>
    <row r="433">
      <c r="B433" s="87"/>
      <c r="C433" s="87"/>
      <c r="D433" s="88"/>
    </row>
    <row r="434">
      <c r="B434" s="87"/>
      <c r="C434" s="87"/>
      <c r="D434" s="88"/>
    </row>
    <row r="435">
      <c r="B435" s="87"/>
      <c r="C435" s="87"/>
      <c r="D435" s="88"/>
    </row>
    <row r="436">
      <c r="B436" s="87"/>
      <c r="C436" s="87"/>
      <c r="D436" s="88"/>
    </row>
    <row r="437">
      <c r="B437" s="87"/>
      <c r="C437" s="87"/>
      <c r="D437" s="88"/>
    </row>
    <row r="438">
      <c r="B438" s="87"/>
      <c r="C438" s="87"/>
      <c r="D438" s="88"/>
    </row>
    <row r="439">
      <c r="B439" s="87"/>
      <c r="C439" s="87"/>
      <c r="D439" s="88"/>
    </row>
    <row r="440">
      <c r="B440" s="87"/>
      <c r="C440" s="87"/>
      <c r="D440" s="88"/>
    </row>
    <row r="441">
      <c r="B441" s="87"/>
      <c r="C441" s="87"/>
      <c r="D441" s="88"/>
    </row>
    <row r="442">
      <c r="B442" s="87"/>
      <c r="C442" s="87"/>
      <c r="D442" s="88"/>
    </row>
    <row r="443">
      <c r="B443" s="87"/>
      <c r="C443" s="87"/>
      <c r="D443" s="88"/>
    </row>
    <row r="444">
      <c r="B444" s="87"/>
      <c r="C444" s="87"/>
      <c r="D444" s="88"/>
    </row>
    <row r="445">
      <c r="B445" s="87"/>
      <c r="C445" s="87"/>
      <c r="D445" s="88"/>
    </row>
    <row r="446">
      <c r="B446" s="87"/>
      <c r="C446" s="87"/>
      <c r="D446" s="88"/>
    </row>
    <row r="447">
      <c r="B447" s="87"/>
      <c r="C447" s="87"/>
      <c r="D447" s="88"/>
    </row>
    <row r="448">
      <c r="B448" s="87"/>
      <c r="C448" s="87"/>
      <c r="D448" s="88"/>
    </row>
    <row r="449">
      <c r="B449" s="87"/>
      <c r="C449" s="87"/>
      <c r="D449" s="88"/>
    </row>
    <row r="450">
      <c r="B450" s="87"/>
      <c r="C450" s="87"/>
      <c r="D450" s="88"/>
    </row>
    <row r="451">
      <c r="B451" s="87"/>
      <c r="C451" s="87"/>
      <c r="D451" s="88"/>
    </row>
    <row r="452">
      <c r="B452" s="87"/>
      <c r="C452" s="87"/>
      <c r="D452" s="88"/>
    </row>
    <row r="453">
      <c r="B453" s="87"/>
      <c r="C453" s="87"/>
      <c r="D453" s="88"/>
    </row>
    <row r="454">
      <c r="B454" s="87"/>
      <c r="C454" s="87"/>
      <c r="D454" s="88"/>
    </row>
    <row r="455">
      <c r="B455" s="87"/>
      <c r="C455" s="87"/>
      <c r="D455" s="88"/>
    </row>
    <row r="456">
      <c r="B456" s="87"/>
      <c r="C456" s="87"/>
      <c r="D456" s="88"/>
    </row>
    <row r="457">
      <c r="B457" s="87"/>
      <c r="C457" s="87"/>
      <c r="D457" s="88"/>
    </row>
    <row r="458">
      <c r="B458" s="87"/>
      <c r="C458" s="87"/>
      <c r="D458" s="88"/>
    </row>
    <row r="459">
      <c r="B459" s="87"/>
      <c r="C459" s="87"/>
      <c r="D459" s="88"/>
    </row>
    <row r="460">
      <c r="B460" s="87"/>
      <c r="C460" s="87"/>
      <c r="D460" s="88"/>
    </row>
    <row r="461">
      <c r="B461" s="87"/>
      <c r="C461" s="87"/>
      <c r="D461" s="88"/>
    </row>
    <row r="462">
      <c r="B462" s="87"/>
      <c r="C462" s="87"/>
      <c r="D462" s="88"/>
    </row>
    <row r="463">
      <c r="B463" s="87"/>
      <c r="C463" s="87"/>
      <c r="D463" s="88"/>
    </row>
    <row r="464">
      <c r="B464" s="87"/>
      <c r="C464" s="87"/>
      <c r="D464" s="88"/>
    </row>
    <row r="465">
      <c r="B465" s="87"/>
      <c r="C465" s="87"/>
      <c r="D465" s="88"/>
    </row>
    <row r="466">
      <c r="B466" s="87"/>
      <c r="C466" s="87"/>
      <c r="D466" s="88"/>
    </row>
    <row r="467">
      <c r="B467" s="87"/>
      <c r="C467" s="87"/>
      <c r="D467" s="88"/>
    </row>
    <row r="468">
      <c r="B468" s="87"/>
      <c r="C468" s="87"/>
      <c r="D468" s="88"/>
    </row>
    <row r="469">
      <c r="B469" s="87"/>
      <c r="C469" s="87"/>
      <c r="D469" s="88"/>
    </row>
    <row r="470">
      <c r="B470" s="87"/>
      <c r="C470" s="87"/>
      <c r="D470" s="88"/>
    </row>
    <row r="471">
      <c r="B471" s="87"/>
      <c r="C471" s="87"/>
      <c r="D471" s="88"/>
    </row>
    <row r="472">
      <c r="B472" s="87"/>
      <c r="C472" s="87"/>
      <c r="D472" s="88"/>
    </row>
    <row r="473">
      <c r="B473" s="87"/>
      <c r="C473" s="87"/>
      <c r="D473" s="88"/>
    </row>
    <row r="474">
      <c r="B474" s="87"/>
      <c r="C474" s="87"/>
      <c r="D474" s="88"/>
    </row>
    <row r="475">
      <c r="B475" s="87"/>
      <c r="C475" s="87"/>
      <c r="D475" s="88"/>
    </row>
    <row r="476">
      <c r="B476" s="87"/>
      <c r="C476" s="87"/>
      <c r="D476" s="88"/>
    </row>
    <row r="477">
      <c r="B477" s="87"/>
      <c r="C477" s="87"/>
      <c r="D477" s="88"/>
    </row>
    <row r="478">
      <c r="B478" s="87"/>
      <c r="C478" s="87"/>
      <c r="D478" s="88"/>
    </row>
    <row r="479">
      <c r="B479" s="87"/>
      <c r="C479" s="87"/>
      <c r="D479" s="88"/>
    </row>
    <row r="480">
      <c r="B480" s="87"/>
      <c r="C480" s="87"/>
      <c r="D480" s="88"/>
    </row>
    <row r="481">
      <c r="B481" s="87"/>
      <c r="C481" s="87"/>
      <c r="D481" s="88"/>
    </row>
    <row r="482">
      <c r="B482" s="87"/>
      <c r="C482" s="87"/>
      <c r="D482" s="88"/>
    </row>
    <row r="483">
      <c r="B483" s="87"/>
      <c r="C483" s="87"/>
      <c r="D483" s="88"/>
    </row>
    <row r="484">
      <c r="B484" s="87"/>
      <c r="C484" s="87"/>
      <c r="D484" s="88"/>
    </row>
    <row r="485">
      <c r="B485" s="87"/>
      <c r="C485" s="87"/>
      <c r="D485" s="88"/>
    </row>
    <row r="486">
      <c r="B486" s="87"/>
      <c r="C486" s="87"/>
      <c r="D486" s="88"/>
    </row>
    <row r="487">
      <c r="B487" s="87"/>
      <c r="C487" s="87"/>
      <c r="D487" s="88"/>
    </row>
    <row r="488">
      <c r="B488" s="87"/>
      <c r="C488" s="87"/>
      <c r="D488" s="88"/>
    </row>
    <row r="489">
      <c r="B489" s="87"/>
      <c r="C489" s="87"/>
      <c r="D489" s="88"/>
    </row>
    <row r="490">
      <c r="B490" s="87"/>
      <c r="C490" s="87"/>
      <c r="D490" s="88"/>
    </row>
    <row r="491">
      <c r="B491" s="87"/>
      <c r="C491" s="87"/>
      <c r="D491" s="88"/>
    </row>
    <row r="492">
      <c r="B492" s="87"/>
      <c r="C492" s="87"/>
      <c r="D492" s="88"/>
    </row>
    <row r="493">
      <c r="B493" s="87"/>
      <c r="C493" s="87"/>
      <c r="D493" s="88"/>
    </row>
    <row r="494">
      <c r="B494" s="87"/>
      <c r="C494" s="87"/>
      <c r="D494" s="88"/>
    </row>
    <row r="495">
      <c r="B495" s="87"/>
      <c r="C495" s="87"/>
      <c r="D495" s="88"/>
    </row>
    <row r="496">
      <c r="B496" s="87"/>
      <c r="C496" s="87"/>
      <c r="D496" s="88"/>
    </row>
    <row r="497">
      <c r="B497" s="87"/>
      <c r="C497" s="87"/>
      <c r="D497" s="88"/>
    </row>
    <row r="498">
      <c r="B498" s="87"/>
      <c r="C498" s="87"/>
      <c r="D498" s="88"/>
    </row>
    <row r="499">
      <c r="B499" s="87"/>
      <c r="C499" s="87"/>
      <c r="D499" s="88"/>
    </row>
    <row r="500">
      <c r="B500" s="87"/>
      <c r="C500" s="87"/>
      <c r="D500" s="88"/>
    </row>
    <row r="501">
      <c r="B501" s="87"/>
      <c r="C501" s="87"/>
      <c r="D501" s="88"/>
    </row>
    <row r="502">
      <c r="B502" s="87"/>
      <c r="C502" s="87"/>
      <c r="D502" s="88"/>
    </row>
    <row r="503">
      <c r="B503" s="87"/>
      <c r="C503" s="87"/>
      <c r="D503" s="88"/>
    </row>
    <row r="504">
      <c r="B504" s="87"/>
      <c r="C504" s="87"/>
      <c r="D504" s="88"/>
    </row>
    <row r="505">
      <c r="B505" s="87"/>
      <c r="C505" s="87"/>
      <c r="D505" s="88"/>
    </row>
    <row r="506">
      <c r="B506" s="87"/>
      <c r="C506" s="87"/>
      <c r="D506" s="88"/>
    </row>
    <row r="507">
      <c r="B507" s="87"/>
      <c r="C507" s="87"/>
      <c r="D507" s="88"/>
    </row>
    <row r="508">
      <c r="B508" s="87"/>
      <c r="C508" s="87"/>
      <c r="D508" s="88"/>
    </row>
    <row r="509">
      <c r="B509" s="87"/>
      <c r="C509" s="87"/>
      <c r="D509" s="88"/>
    </row>
    <row r="510">
      <c r="B510" s="87"/>
      <c r="C510" s="87"/>
      <c r="D510" s="88"/>
    </row>
    <row r="511">
      <c r="B511" s="87"/>
      <c r="C511" s="87"/>
      <c r="D511" s="88"/>
    </row>
    <row r="512">
      <c r="B512" s="87"/>
      <c r="C512" s="87"/>
      <c r="D512" s="88"/>
    </row>
    <row r="513">
      <c r="B513" s="87"/>
      <c r="C513" s="87"/>
      <c r="D513" s="88"/>
    </row>
    <row r="514">
      <c r="B514" s="87"/>
      <c r="C514" s="87"/>
      <c r="D514" s="88"/>
    </row>
    <row r="515">
      <c r="B515" s="87"/>
      <c r="C515" s="87"/>
      <c r="D515" s="88"/>
    </row>
    <row r="516">
      <c r="B516" s="87"/>
      <c r="C516" s="87"/>
      <c r="D516" s="88"/>
    </row>
    <row r="517">
      <c r="B517" s="87"/>
      <c r="C517" s="87"/>
      <c r="D517" s="88"/>
    </row>
    <row r="518">
      <c r="B518" s="87"/>
      <c r="C518" s="87"/>
      <c r="D518" s="88"/>
    </row>
    <row r="519">
      <c r="B519" s="87"/>
      <c r="C519" s="87"/>
      <c r="D519" s="88"/>
    </row>
    <row r="520">
      <c r="B520" s="87"/>
      <c r="C520" s="87"/>
      <c r="D520" s="88"/>
    </row>
    <row r="521">
      <c r="B521" s="87"/>
      <c r="C521" s="87"/>
      <c r="D521" s="88"/>
    </row>
    <row r="522">
      <c r="B522" s="87"/>
      <c r="C522" s="87"/>
      <c r="D522" s="88"/>
    </row>
    <row r="523">
      <c r="B523" s="87"/>
      <c r="C523" s="87"/>
      <c r="D523" s="88"/>
    </row>
    <row r="524">
      <c r="B524" s="87"/>
      <c r="C524" s="87"/>
      <c r="D524" s="88"/>
    </row>
    <row r="525">
      <c r="B525" s="87"/>
      <c r="C525" s="87"/>
      <c r="D525" s="88"/>
    </row>
    <row r="526">
      <c r="B526" s="87"/>
      <c r="C526" s="87"/>
      <c r="D526" s="88"/>
    </row>
    <row r="527">
      <c r="B527" s="87"/>
      <c r="C527" s="87"/>
      <c r="D527" s="88"/>
    </row>
    <row r="528">
      <c r="B528" s="87"/>
      <c r="C528" s="87"/>
      <c r="D528" s="88"/>
    </row>
    <row r="529">
      <c r="B529" s="87"/>
      <c r="C529" s="87"/>
      <c r="D529" s="88"/>
    </row>
    <row r="530">
      <c r="B530" s="87"/>
      <c r="C530" s="87"/>
      <c r="D530" s="88"/>
    </row>
    <row r="531">
      <c r="B531" s="87"/>
      <c r="C531" s="87"/>
      <c r="D531" s="88"/>
    </row>
    <row r="532">
      <c r="B532" s="87"/>
      <c r="C532" s="87"/>
      <c r="D532" s="88"/>
    </row>
    <row r="533">
      <c r="B533" s="87"/>
      <c r="C533" s="87"/>
      <c r="D533" s="88"/>
    </row>
    <row r="534">
      <c r="B534" s="87"/>
      <c r="C534" s="87"/>
      <c r="D534" s="88"/>
    </row>
    <row r="535">
      <c r="B535" s="87"/>
      <c r="C535" s="87"/>
      <c r="D535" s="88"/>
    </row>
    <row r="536">
      <c r="B536" s="87"/>
      <c r="C536" s="87"/>
      <c r="D536" s="88"/>
    </row>
    <row r="537">
      <c r="B537" s="87"/>
      <c r="C537" s="87"/>
      <c r="D537" s="88"/>
    </row>
    <row r="538">
      <c r="B538" s="87"/>
      <c r="C538" s="87"/>
      <c r="D538" s="88"/>
    </row>
    <row r="539">
      <c r="B539" s="87"/>
      <c r="C539" s="87"/>
      <c r="D539" s="88"/>
    </row>
    <row r="540">
      <c r="B540" s="87"/>
      <c r="C540" s="87"/>
      <c r="D540" s="88"/>
    </row>
    <row r="541">
      <c r="B541" s="87"/>
      <c r="C541" s="87"/>
      <c r="D541" s="88"/>
    </row>
    <row r="542">
      <c r="B542" s="87"/>
      <c r="C542" s="87"/>
      <c r="D542" s="88"/>
    </row>
    <row r="543">
      <c r="B543" s="87"/>
      <c r="C543" s="87"/>
      <c r="D543" s="88"/>
    </row>
    <row r="544">
      <c r="B544" s="87"/>
      <c r="C544" s="87"/>
      <c r="D544" s="88"/>
    </row>
    <row r="545">
      <c r="B545" s="87"/>
      <c r="C545" s="87"/>
      <c r="D545" s="88"/>
    </row>
    <row r="546">
      <c r="B546" s="87"/>
      <c r="C546" s="87"/>
      <c r="D546" s="88"/>
    </row>
    <row r="547">
      <c r="B547" s="87"/>
      <c r="C547" s="87"/>
      <c r="D547" s="88"/>
    </row>
    <row r="548">
      <c r="B548" s="87"/>
      <c r="C548" s="87"/>
      <c r="D548" s="88"/>
    </row>
    <row r="549">
      <c r="B549" s="87"/>
      <c r="C549" s="87"/>
      <c r="D549" s="88"/>
    </row>
    <row r="550">
      <c r="B550" s="87"/>
      <c r="C550" s="87"/>
      <c r="D550" s="88"/>
    </row>
    <row r="551">
      <c r="B551" s="87"/>
      <c r="C551" s="87"/>
      <c r="D551" s="88"/>
    </row>
    <row r="552">
      <c r="B552" s="87"/>
      <c r="C552" s="87"/>
      <c r="D552" s="88"/>
    </row>
    <row r="553">
      <c r="B553" s="87"/>
      <c r="C553" s="87"/>
      <c r="D553" s="88"/>
    </row>
    <row r="554">
      <c r="B554" s="87"/>
      <c r="C554" s="87"/>
      <c r="D554" s="88"/>
    </row>
    <row r="555">
      <c r="B555" s="87"/>
      <c r="C555" s="87"/>
      <c r="D555" s="88"/>
    </row>
    <row r="556">
      <c r="B556" s="87"/>
      <c r="C556" s="87"/>
      <c r="D556" s="88"/>
    </row>
    <row r="557">
      <c r="B557" s="87"/>
      <c r="C557" s="87"/>
      <c r="D557" s="88"/>
    </row>
    <row r="558">
      <c r="B558" s="87"/>
      <c r="C558" s="87"/>
      <c r="D558" s="88"/>
    </row>
    <row r="559">
      <c r="B559" s="87"/>
      <c r="C559" s="87"/>
      <c r="D559" s="88"/>
    </row>
    <row r="560">
      <c r="B560" s="87"/>
      <c r="C560" s="87"/>
      <c r="D560" s="88"/>
    </row>
    <row r="561">
      <c r="B561" s="87"/>
      <c r="C561" s="87"/>
      <c r="D561" s="88"/>
    </row>
    <row r="562">
      <c r="B562" s="87"/>
      <c r="C562" s="87"/>
      <c r="D562" s="88"/>
    </row>
    <row r="563">
      <c r="B563" s="87"/>
      <c r="C563" s="87"/>
      <c r="D563" s="88"/>
    </row>
    <row r="564">
      <c r="B564" s="87"/>
      <c r="C564" s="87"/>
      <c r="D564" s="88"/>
    </row>
    <row r="565">
      <c r="B565" s="87"/>
      <c r="C565" s="87"/>
      <c r="D565" s="88"/>
    </row>
    <row r="566">
      <c r="B566" s="87"/>
      <c r="C566" s="87"/>
      <c r="D566" s="88"/>
    </row>
    <row r="567">
      <c r="B567" s="87"/>
      <c r="C567" s="87"/>
      <c r="D567" s="88"/>
    </row>
    <row r="568">
      <c r="B568" s="87"/>
      <c r="C568" s="87"/>
      <c r="D568" s="88"/>
    </row>
    <row r="569">
      <c r="B569" s="87"/>
      <c r="C569" s="87"/>
      <c r="D569" s="88"/>
    </row>
    <row r="570">
      <c r="B570" s="87"/>
      <c r="C570" s="87"/>
      <c r="D570" s="88"/>
    </row>
    <row r="571">
      <c r="B571" s="87"/>
      <c r="C571" s="87"/>
      <c r="D571" s="88"/>
    </row>
    <row r="572">
      <c r="B572" s="87"/>
      <c r="C572" s="87"/>
      <c r="D572" s="88"/>
    </row>
    <row r="573">
      <c r="B573" s="87"/>
      <c r="C573" s="87"/>
      <c r="D573" s="88"/>
    </row>
    <row r="574">
      <c r="B574" s="87"/>
      <c r="C574" s="87"/>
      <c r="D574" s="88"/>
    </row>
    <row r="575">
      <c r="B575" s="87"/>
      <c r="C575" s="87"/>
      <c r="D575" s="88"/>
    </row>
    <row r="576">
      <c r="B576" s="87"/>
      <c r="C576" s="87"/>
      <c r="D576" s="88"/>
    </row>
    <row r="577">
      <c r="B577" s="87"/>
      <c r="C577" s="87"/>
      <c r="D577" s="88"/>
    </row>
    <row r="578">
      <c r="B578" s="87"/>
      <c r="C578" s="87"/>
      <c r="D578" s="88"/>
    </row>
    <row r="579">
      <c r="B579" s="87"/>
      <c r="C579" s="87"/>
      <c r="D579" s="88"/>
    </row>
    <row r="580">
      <c r="B580" s="87"/>
      <c r="C580" s="87"/>
      <c r="D580" s="88"/>
    </row>
    <row r="581">
      <c r="B581" s="87"/>
      <c r="C581" s="87"/>
      <c r="D581" s="88"/>
    </row>
    <row r="582">
      <c r="B582" s="87"/>
      <c r="C582" s="87"/>
      <c r="D582" s="88"/>
    </row>
    <row r="583">
      <c r="B583" s="87"/>
      <c r="C583" s="87"/>
      <c r="D583" s="88"/>
    </row>
    <row r="584">
      <c r="B584" s="87"/>
      <c r="C584" s="87"/>
      <c r="D584" s="88"/>
    </row>
    <row r="585">
      <c r="B585" s="87"/>
      <c r="C585" s="87"/>
      <c r="D585" s="88"/>
    </row>
    <row r="586">
      <c r="B586" s="87"/>
      <c r="C586" s="87"/>
      <c r="D586" s="88"/>
    </row>
    <row r="587">
      <c r="B587" s="87"/>
      <c r="C587" s="87"/>
      <c r="D587" s="88"/>
    </row>
    <row r="588">
      <c r="B588" s="87"/>
      <c r="C588" s="87"/>
      <c r="D588" s="88"/>
    </row>
    <row r="589">
      <c r="B589" s="87"/>
      <c r="C589" s="87"/>
      <c r="D589" s="88"/>
    </row>
    <row r="590">
      <c r="B590" s="87"/>
      <c r="C590" s="87"/>
      <c r="D590" s="88"/>
    </row>
    <row r="591">
      <c r="B591" s="87"/>
      <c r="C591" s="87"/>
      <c r="D591" s="88"/>
    </row>
    <row r="592">
      <c r="B592" s="87"/>
      <c r="C592" s="87"/>
      <c r="D592" s="88"/>
    </row>
    <row r="593">
      <c r="B593" s="87"/>
      <c r="C593" s="87"/>
      <c r="D593" s="88"/>
    </row>
    <row r="594">
      <c r="B594" s="87"/>
      <c r="C594" s="87"/>
      <c r="D594" s="88"/>
    </row>
    <row r="595">
      <c r="B595" s="87"/>
      <c r="C595" s="87"/>
      <c r="D595" s="88"/>
    </row>
    <row r="596">
      <c r="B596" s="87"/>
      <c r="C596" s="87"/>
      <c r="D596" s="88"/>
    </row>
    <row r="597">
      <c r="B597" s="87"/>
      <c r="C597" s="87"/>
      <c r="D597" s="88"/>
    </row>
    <row r="598">
      <c r="B598" s="87"/>
      <c r="C598" s="87"/>
      <c r="D598" s="88"/>
    </row>
    <row r="599">
      <c r="B599" s="87"/>
      <c r="C599" s="87"/>
      <c r="D599" s="88"/>
    </row>
    <row r="600">
      <c r="B600" s="87"/>
      <c r="C600" s="87"/>
      <c r="D600" s="88"/>
    </row>
    <row r="601">
      <c r="B601" s="87"/>
      <c r="C601" s="87"/>
      <c r="D601" s="88"/>
    </row>
    <row r="602">
      <c r="B602" s="87"/>
      <c r="C602" s="87"/>
      <c r="D602" s="88"/>
    </row>
    <row r="603">
      <c r="B603" s="87"/>
      <c r="C603" s="87"/>
      <c r="D603" s="88"/>
    </row>
    <row r="604">
      <c r="B604" s="87"/>
      <c r="C604" s="87"/>
      <c r="D604" s="88"/>
    </row>
    <row r="605">
      <c r="B605" s="87"/>
      <c r="C605" s="87"/>
      <c r="D605" s="88"/>
    </row>
    <row r="606">
      <c r="B606" s="87"/>
      <c r="C606" s="87"/>
      <c r="D606" s="88"/>
    </row>
    <row r="607">
      <c r="B607" s="87"/>
      <c r="C607" s="87"/>
      <c r="D607" s="88"/>
    </row>
    <row r="608">
      <c r="B608" s="87"/>
      <c r="C608" s="87"/>
      <c r="D608" s="88"/>
    </row>
    <row r="609">
      <c r="B609" s="87"/>
      <c r="C609" s="87"/>
      <c r="D609" s="88"/>
    </row>
    <row r="610">
      <c r="B610" s="87"/>
      <c r="C610" s="87"/>
      <c r="D610" s="88"/>
    </row>
    <row r="611">
      <c r="B611" s="87"/>
      <c r="C611" s="87"/>
      <c r="D611" s="88"/>
    </row>
    <row r="612">
      <c r="B612" s="87"/>
      <c r="C612" s="87"/>
      <c r="D612" s="88"/>
    </row>
    <row r="613">
      <c r="B613" s="87"/>
      <c r="C613" s="87"/>
      <c r="D613" s="88"/>
    </row>
    <row r="614">
      <c r="B614" s="87"/>
      <c r="C614" s="87"/>
      <c r="D614" s="88"/>
    </row>
    <row r="615">
      <c r="B615" s="87"/>
      <c r="C615" s="87"/>
      <c r="D615" s="88"/>
    </row>
    <row r="616">
      <c r="B616" s="87"/>
      <c r="C616" s="87"/>
      <c r="D616" s="88"/>
    </row>
    <row r="617">
      <c r="B617" s="87"/>
      <c r="C617" s="87"/>
      <c r="D617" s="88"/>
    </row>
    <row r="618">
      <c r="B618" s="87"/>
      <c r="C618" s="87"/>
      <c r="D618" s="88"/>
    </row>
    <row r="619">
      <c r="B619" s="87"/>
      <c r="C619" s="87"/>
      <c r="D619" s="88"/>
    </row>
    <row r="620">
      <c r="B620" s="87"/>
      <c r="C620" s="87"/>
      <c r="D620" s="88"/>
    </row>
    <row r="621">
      <c r="B621" s="87"/>
      <c r="C621" s="87"/>
      <c r="D621" s="88"/>
    </row>
    <row r="622">
      <c r="B622" s="87"/>
      <c r="C622" s="87"/>
      <c r="D622" s="88"/>
    </row>
    <row r="623">
      <c r="B623" s="87"/>
      <c r="C623" s="87"/>
      <c r="D623" s="88"/>
    </row>
    <row r="624">
      <c r="B624" s="87"/>
      <c r="C624" s="87"/>
      <c r="D624" s="88"/>
    </row>
    <row r="625">
      <c r="B625" s="87"/>
      <c r="C625" s="87"/>
      <c r="D625" s="88"/>
    </row>
    <row r="626">
      <c r="B626" s="87"/>
      <c r="C626" s="87"/>
      <c r="D626" s="88"/>
    </row>
    <row r="627">
      <c r="B627" s="87"/>
      <c r="C627" s="87"/>
      <c r="D627" s="88"/>
    </row>
    <row r="628">
      <c r="B628" s="87"/>
      <c r="C628" s="87"/>
      <c r="D628" s="88"/>
    </row>
    <row r="629">
      <c r="B629" s="87"/>
      <c r="C629" s="87"/>
      <c r="D629" s="88"/>
    </row>
    <row r="630">
      <c r="B630" s="87"/>
      <c r="C630" s="87"/>
      <c r="D630" s="88"/>
    </row>
    <row r="631">
      <c r="B631" s="87"/>
      <c r="C631" s="87"/>
      <c r="D631" s="88"/>
    </row>
    <row r="632">
      <c r="B632" s="87"/>
      <c r="C632" s="87"/>
      <c r="D632" s="88"/>
    </row>
    <row r="633">
      <c r="B633" s="87"/>
      <c r="C633" s="87"/>
      <c r="D633" s="88"/>
    </row>
    <row r="634">
      <c r="B634" s="87"/>
      <c r="C634" s="87"/>
      <c r="D634" s="88"/>
    </row>
    <row r="635">
      <c r="B635" s="87"/>
      <c r="C635" s="87"/>
      <c r="D635" s="88"/>
    </row>
    <row r="636">
      <c r="B636" s="87"/>
      <c r="C636" s="87"/>
      <c r="D636" s="88"/>
    </row>
    <row r="637">
      <c r="B637" s="87"/>
      <c r="C637" s="87"/>
      <c r="D637" s="88"/>
    </row>
    <row r="638">
      <c r="B638" s="87"/>
      <c r="C638" s="87"/>
      <c r="D638" s="88"/>
    </row>
    <row r="639">
      <c r="B639" s="87"/>
      <c r="C639" s="87"/>
      <c r="D639" s="88"/>
    </row>
    <row r="640">
      <c r="B640" s="87"/>
      <c r="C640" s="87"/>
      <c r="D640" s="88"/>
    </row>
    <row r="641">
      <c r="B641" s="87"/>
      <c r="C641" s="87"/>
      <c r="D641" s="88"/>
    </row>
    <row r="642">
      <c r="B642" s="87"/>
      <c r="C642" s="87"/>
      <c r="D642" s="88"/>
    </row>
    <row r="643">
      <c r="B643" s="87"/>
      <c r="C643" s="87"/>
      <c r="D643" s="88"/>
    </row>
    <row r="644">
      <c r="B644" s="87"/>
      <c r="C644" s="87"/>
      <c r="D644" s="88"/>
    </row>
    <row r="645">
      <c r="B645" s="87"/>
      <c r="C645" s="87"/>
      <c r="D645" s="88"/>
    </row>
    <row r="646">
      <c r="B646" s="87"/>
      <c r="C646" s="87"/>
      <c r="D646" s="88"/>
    </row>
    <row r="647">
      <c r="B647" s="87"/>
      <c r="C647" s="87"/>
      <c r="D647" s="88"/>
    </row>
    <row r="648">
      <c r="B648" s="87"/>
      <c r="C648" s="87"/>
      <c r="D648" s="88"/>
    </row>
    <row r="649">
      <c r="B649" s="87"/>
      <c r="C649" s="87"/>
      <c r="D649" s="88"/>
    </row>
    <row r="650">
      <c r="B650" s="87"/>
      <c r="C650" s="87"/>
      <c r="D650" s="88"/>
    </row>
    <row r="651">
      <c r="B651" s="87"/>
      <c r="C651" s="87"/>
      <c r="D651" s="88"/>
    </row>
    <row r="652">
      <c r="B652" s="87"/>
      <c r="C652" s="87"/>
      <c r="D652" s="88"/>
    </row>
    <row r="653">
      <c r="B653" s="87"/>
      <c r="C653" s="87"/>
      <c r="D653" s="88"/>
    </row>
    <row r="654">
      <c r="B654" s="87"/>
      <c r="C654" s="87"/>
      <c r="D654" s="88"/>
    </row>
    <row r="655">
      <c r="B655" s="87"/>
      <c r="C655" s="87"/>
      <c r="D655" s="88"/>
    </row>
    <row r="656">
      <c r="B656" s="87"/>
      <c r="C656" s="87"/>
      <c r="D656" s="88"/>
    </row>
    <row r="657">
      <c r="B657" s="87"/>
      <c r="C657" s="87"/>
      <c r="D657" s="88"/>
    </row>
    <row r="658">
      <c r="B658" s="87"/>
      <c r="C658" s="87"/>
      <c r="D658" s="88"/>
    </row>
    <row r="659">
      <c r="B659" s="87"/>
      <c r="C659" s="87"/>
      <c r="D659" s="88"/>
    </row>
    <row r="660">
      <c r="B660" s="87"/>
      <c r="C660" s="87"/>
      <c r="D660" s="88"/>
    </row>
    <row r="661">
      <c r="B661" s="87"/>
      <c r="C661" s="87"/>
      <c r="D661" s="88"/>
    </row>
    <row r="662">
      <c r="B662" s="87"/>
      <c r="C662" s="87"/>
      <c r="D662" s="88"/>
    </row>
    <row r="663">
      <c r="B663" s="87"/>
      <c r="C663" s="87"/>
      <c r="D663" s="88"/>
    </row>
    <row r="664">
      <c r="B664" s="87"/>
      <c r="C664" s="87"/>
      <c r="D664" s="88"/>
    </row>
    <row r="665">
      <c r="B665" s="87"/>
      <c r="C665" s="87"/>
      <c r="D665" s="88"/>
    </row>
    <row r="666">
      <c r="B666" s="87"/>
      <c r="C666" s="87"/>
      <c r="D666" s="88"/>
    </row>
    <row r="667">
      <c r="B667" s="87"/>
      <c r="C667" s="87"/>
      <c r="D667" s="88"/>
    </row>
    <row r="668">
      <c r="B668" s="87"/>
      <c r="C668" s="87"/>
      <c r="D668" s="88"/>
    </row>
    <row r="669">
      <c r="B669" s="87"/>
      <c r="C669" s="87"/>
      <c r="D669" s="88"/>
    </row>
    <row r="670">
      <c r="B670" s="87"/>
      <c r="C670" s="87"/>
      <c r="D670" s="88"/>
    </row>
    <row r="671">
      <c r="B671" s="87"/>
      <c r="C671" s="87"/>
      <c r="D671" s="88"/>
    </row>
    <row r="672">
      <c r="B672" s="87"/>
      <c r="C672" s="87"/>
      <c r="D672" s="88"/>
    </row>
    <row r="673">
      <c r="B673" s="87"/>
      <c r="C673" s="87"/>
      <c r="D673" s="88"/>
    </row>
    <row r="674">
      <c r="B674" s="87"/>
      <c r="C674" s="87"/>
      <c r="D674" s="88"/>
    </row>
    <row r="675">
      <c r="B675" s="87"/>
      <c r="C675" s="87"/>
      <c r="D675" s="88"/>
    </row>
    <row r="676">
      <c r="B676" s="87"/>
      <c r="C676" s="87"/>
      <c r="D676" s="88"/>
    </row>
    <row r="677">
      <c r="B677" s="87"/>
      <c r="C677" s="87"/>
      <c r="D677" s="88"/>
    </row>
    <row r="678">
      <c r="B678" s="87"/>
      <c r="C678" s="87"/>
      <c r="D678" s="88"/>
    </row>
    <row r="679">
      <c r="B679" s="87"/>
      <c r="C679" s="87"/>
      <c r="D679" s="88"/>
    </row>
    <row r="680">
      <c r="B680" s="87"/>
      <c r="C680" s="87"/>
      <c r="D680" s="88"/>
    </row>
    <row r="681">
      <c r="B681" s="87"/>
      <c r="C681" s="87"/>
      <c r="D681" s="88"/>
    </row>
    <row r="682">
      <c r="B682" s="87"/>
      <c r="C682" s="87"/>
      <c r="D682" s="88"/>
    </row>
    <row r="683">
      <c r="B683" s="87"/>
      <c r="C683" s="87"/>
      <c r="D683" s="88"/>
    </row>
    <row r="684">
      <c r="B684" s="87"/>
      <c r="C684" s="87"/>
      <c r="D684" s="88"/>
    </row>
    <row r="685">
      <c r="B685" s="87"/>
      <c r="C685" s="87"/>
      <c r="D685" s="88"/>
    </row>
    <row r="686">
      <c r="B686" s="87"/>
      <c r="C686" s="87"/>
      <c r="D686" s="88"/>
    </row>
    <row r="687">
      <c r="B687" s="87"/>
      <c r="C687" s="87"/>
      <c r="D687" s="88"/>
    </row>
    <row r="688">
      <c r="B688" s="87"/>
      <c r="C688" s="87"/>
      <c r="D688" s="88"/>
    </row>
    <row r="689">
      <c r="B689" s="87"/>
      <c r="C689" s="87"/>
      <c r="D689" s="88"/>
    </row>
    <row r="690">
      <c r="B690" s="87"/>
      <c r="C690" s="87"/>
      <c r="D690" s="88"/>
    </row>
    <row r="691">
      <c r="B691" s="87"/>
      <c r="C691" s="87"/>
      <c r="D691" s="88"/>
    </row>
    <row r="692">
      <c r="B692" s="87"/>
      <c r="C692" s="87"/>
      <c r="D692" s="88"/>
    </row>
    <row r="693">
      <c r="B693" s="87"/>
      <c r="C693" s="87"/>
      <c r="D693" s="88"/>
    </row>
    <row r="694">
      <c r="B694" s="87"/>
      <c r="C694" s="87"/>
      <c r="D694" s="88"/>
    </row>
    <row r="695">
      <c r="B695" s="87"/>
      <c r="C695" s="87"/>
      <c r="D695" s="88"/>
    </row>
    <row r="696">
      <c r="B696" s="87"/>
      <c r="C696" s="87"/>
      <c r="D696" s="88"/>
    </row>
    <row r="697">
      <c r="B697" s="87"/>
      <c r="C697" s="87"/>
      <c r="D697" s="88"/>
    </row>
    <row r="698">
      <c r="B698" s="87"/>
      <c r="C698" s="87"/>
      <c r="D698" s="88"/>
    </row>
    <row r="699">
      <c r="B699" s="87"/>
      <c r="C699" s="87"/>
      <c r="D699" s="88"/>
    </row>
    <row r="700">
      <c r="B700" s="87"/>
      <c r="C700" s="87"/>
      <c r="D700" s="88"/>
    </row>
    <row r="701">
      <c r="B701" s="87"/>
      <c r="C701" s="87"/>
      <c r="D701" s="88"/>
    </row>
    <row r="702">
      <c r="B702" s="87"/>
      <c r="C702" s="87"/>
      <c r="D702" s="88"/>
    </row>
    <row r="703">
      <c r="B703" s="87"/>
      <c r="C703" s="87"/>
      <c r="D703" s="88"/>
    </row>
    <row r="704">
      <c r="B704" s="87"/>
      <c r="C704" s="87"/>
      <c r="D704" s="88"/>
    </row>
    <row r="705">
      <c r="B705" s="87"/>
      <c r="C705" s="87"/>
      <c r="D705" s="88"/>
    </row>
    <row r="706">
      <c r="B706" s="87"/>
      <c r="C706" s="87"/>
      <c r="D706" s="88"/>
    </row>
    <row r="707">
      <c r="B707" s="87"/>
      <c r="C707" s="87"/>
      <c r="D707" s="88"/>
    </row>
    <row r="708">
      <c r="B708" s="87"/>
      <c r="C708" s="87"/>
      <c r="D708" s="88"/>
    </row>
    <row r="709">
      <c r="B709" s="87"/>
      <c r="C709" s="87"/>
      <c r="D709" s="88"/>
    </row>
    <row r="710">
      <c r="B710" s="87"/>
      <c r="C710" s="87"/>
      <c r="D710" s="88"/>
    </row>
    <row r="711">
      <c r="B711" s="87"/>
      <c r="C711" s="87"/>
      <c r="D711" s="88"/>
    </row>
    <row r="712">
      <c r="B712" s="87"/>
      <c r="C712" s="87"/>
      <c r="D712" s="88"/>
    </row>
    <row r="713">
      <c r="B713" s="87"/>
      <c r="C713" s="87"/>
      <c r="D713" s="88"/>
    </row>
    <row r="714">
      <c r="B714" s="87"/>
      <c r="C714" s="87"/>
      <c r="D714" s="88"/>
    </row>
    <row r="715">
      <c r="B715" s="87"/>
      <c r="C715" s="87"/>
      <c r="D715" s="88"/>
    </row>
    <row r="716">
      <c r="B716" s="87"/>
      <c r="C716" s="87"/>
      <c r="D716" s="88"/>
    </row>
    <row r="717">
      <c r="B717" s="87"/>
      <c r="C717" s="87"/>
      <c r="D717" s="88"/>
    </row>
    <row r="718">
      <c r="B718" s="87"/>
      <c r="C718" s="87"/>
      <c r="D718" s="88"/>
    </row>
    <row r="719">
      <c r="B719" s="87"/>
      <c r="C719" s="87"/>
      <c r="D719" s="88"/>
    </row>
    <row r="720">
      <c r="B720" s="87"/>
      <c r="C720" s="87"/>
      <c r="D720" s="88"/>
    </row>
    <row r="721">
      <c r="B721" s="87"/>
      <c r="C721" s="87"/>
      <c r="D721" s="88"/>
    </row>
    <row r="722">
      <c r="B722" s="87"/>
      <c r="C722" s="87"/>
      <c r="D722" s="88"/>
    </row>
    <row r="723">
      <c r="B723" s="87"/>
      <c r="C723" s="87"/>
      <c r="D723" s="88"/>
    </row>
    <row r="724">
      <c r="B724" s="87"/>
      <c r="C724" s="87"/>
      <c r="D724" s="88"/>
    </row>
    <row r="725">
      <c r="B725" s="87"/>
      <c r="C725" s="87"/>
      <c r="D725" s="88"/>
    </row>
    <row r="726">
      <c r="B726" s="87"/>
      <c r="C726" s="87"/>
      <c r="D726" s="88"/>
    </row>
    <row r="727">
      <c r="B727" s="87"/>
      <c r="C727" s="87"/>
      <c r="D727" s="88"/>
    </row>
    <row r="728">
      <c r="B728" s="87"/>
      <c r="C728" s="87"/>
      <c r="D728" s="88"/>
    </row>
    <row r="729">
      <c r="B729" s="87"/>
      <c r="C729" s="87"/>
      <c r="D729" s="88"/>
    </row>
    <row r="730">
      <c r="B730" s="87"/>
      <c r="C730" s="87"/>
      <c r="D730" s="88"/>
    </row>
    <row r="731">
      <c r="B731" s="87"/>
      <c r="C731" s="87"/>
      <c r="D731" s="88"/>
    </row>
    <row r="732">
      <c r="B732" s="87"/>
      <c r="C732" s="87"/>
      <c r="D732" s="88"/>
    </row>
    <row r="733">
      <c r="B733" s="87"/>
      <c r="C733" s="87"/>
      <c r="D733" s="88"/>
    </row>
    <row r="734">
      <c r="B734" s="87"/>
      <c r="C734" s="87"/>
      <c r="D734" s="88"/>
    </row>
    <row r="735">
      <c r="B735" s="87"/>
      <c r="C735" s="87"/>
      <c r="D735" s="88"/>
    </row>
    <row r="736">
      <c r="B736" s="87"/>
      <c r="C736" s="87"/>
      <c r="D736" s="88"/>
    </row>
    <row r="737">
      <c r="B737" s="87"/>
      <c r="C737" s="87"/>
      <c r="D737" s="88"/>
    </row>
    <row r="738">
      <c r="B738" s="87"/>
      <c r="C738" s="87"/>
      <c r="D738" s="88"/>
    </row>
    <row r="739">
      <c r="B739" s="87"/>
      <c r="C739" s="87"/>
      <c r="D739" s="88"/>
    </row>
    <row r="740">
      <c r="B740" s="87"/>
      <c r="C740" s="87"/>
      <c r="D740" s="88"/>
    </row>
    <row r="741">
      <c r="B741" s="87"/>
      <c r="C741" s="87"/>
      <c r="D741" s="88"/>
    </row>
    <row r="742">
      <c r="B742" s="87"/>
      <c r="C742" s="87"/>
      <c r="D742" s="88"/>
    </row>
    <row r="743">
      <c r="B743" s="87"/>
      <c r="C743" s="87"/>
      <c r="D743" s="88"/>
    </row>
    <row r="744">
      <c r="B744" s="87"/>
      <c r="C744" s="87"/>
      <c r="D744" s="88"/>
    </row>
    <row r="745">
      <c r="B745" s="87"/>
      <c r="C745" s="87"/>
      <c r="D745" s="88"/>
    </row>
    <row r="746">
      <c r="B746" s="87"/>
      <c r="C746" s="87"/>
      <c r="D746" s="88"/>
    </row>
    <row r="747">
      <c r="B747" s="87"/>
      <c r="C747" s="87"/>
      <c r="D747" s="88"/>
    </row>
    <row r="748">
      <c r="B748" s="87"/>
      <c r="C748" s="87"/>
      <c r="D748" s="88"/>
    </row>
    <row r="749">
      <c r="B749" s="87"/>
      <c r="C749" s="87"/>
      <c r="D749" s="88"/>
    </row>
    <row r="750">
      <c r="B750" s="87"/>
      <c r="C750" s="87"/>
      <c r="D750" s="88"/>
    </row>
    <row r="751">
      <c r="B751" s="87"/>
      <c r="C751" s="87"/>
      <c r="D751" s="88"/>
    </row>
    <row r="752">
      <c r="B752" s="87"/>
      <c r="C752" s="87"/>
      <c r="D752" s="88"/>
    </row>
    <row r="753">
      <c r="B753" s="87"/>
      <c r="C753" s="87"/>
      <c r="D753" s="88"/>
    </row>
    <row r="754">
      <c r="B754" s="87"/>
      <c r="C754" s="87"/>
      <c r="D754" s="88"/>
    </row>
    <row r="755">
      <c r="B755" s="87"/>
      <c r="C755" s="87"/>
      <c r="D755" s="88"/>
    </row>
    <row r="756">
      <c r="B756" s="87"/>
      <c r="C756" s="87"/>
      <c r="D756" s="88"/>
    </row>
    <row r="757">
      <c r="B757" s="87"/>
      <c r="C757" s="87"/>
      <c r="D757" s="88"/>
    </row>
    <row r="758">
      <c r="B758" s="87"/>
      <c r="C758" s="87"/>
      <c r="D758" s="88"/>
    </row>
    <row r="759">
      <c r="B759" s="87"/>
      <c r="C759" s="87"/>
      <c r="D759" s="88"/>
    </row>
    <row r="760">
      <c r="B760" s="87"/>
      <c r="C760" s="87"/>
      <c r="D760" s="88"/>
    </row>
    <row r="761">
      <c r="B761" s="87"/>
      <c r="C761" s="87"/>
      <c r="D761" s="88"/>
    </row>
    <row r="762">
      <c r="B762" s="87"/>
      <c r="C762" s="87"/>
      <c r="D762" s="88"/>
    </row>
    <row r="763">
      <c r="B763" s="87"/>
      <c r="C763" s="87"/>
      <c r="D763" s="88"/>
    </row>
    <row r="764">
      <c r="B764" s="87"/>
      <c r="C764" s="87"/>
      <c r="D764" s="88"/>
    </row>
    <row r="765">
      <c r="B765" s="87"/>
      <c r="C765" s="87"/>
      <c r="D765" s="88"/>
    </row>
    <row r="766">
      <c r="B766" s="87"/>
      <c r="C766" s="87"/>
      <c r="D766" s="88"/>
    </row>
    <row r="767">
      <c r="B767" s="87"/>
      <c r="C767" s="87"/>
      <c r="D767" s="88"/>
    </row>
    <row r="768">
      <c r="B768" s="87"/>
      <c r="C768" s="87"/>
      <c r="D768" s="88"/>
    </row>
    <row r="769">
      <c r="B769" s="87"/>
      <c r="C769" s="87"/>
      <c r="D769" s="88"/>
    </row>
    <row r="770">
      <c r="B770" s="87"/>
      <c r="C770" s="87"/>
      <c r="D770" s="88"/>
    </row>
    <row r="771">
      <c r="B771" s="87"/>
      <c r="C771" s="87"/>
      <c r="D771" s="88"/>
    </row>
    <row r="772">
      <c r="B772" s="87"/>
      <c r="C772" s="87"/>
      <c r="D772" s="88"/>
    </row>
    <row r="773">
      <c r="B773" s="87"/>
      <c r="C773" s="87"/>
      <c r="D773" s="88"/>
    </row>
    <row r="774">
      <c r="B774" s="87"/>
      <c r="C774" s="87"/>
      <c r="D774" s="88"/>
    </row>
    <row r="775">
      <c r="B775" s="87"/>
      <c r="C775" s="87"/>
      <c r="D775" s="88"/>
    </row>
    <row r="776">
      <c r="B776" s="87"/>
      <c r="C776" s="87"/>
      <c r="D776" s="88"/>
    </row>
    <row r="777">
      <c r="B777" s="87"/>
      <c r="C777" s="87"/>
      <c r="D777" s="88"/>
    </row>
    <row r="778">
      <c r="B778" s="87"/>
      <c r="C778" s="87"/>
      <c r="D778" s="88"/>
    </row>
    <row r="779">
      <c r="B779" s="87"/>
      <c r="C779" s="87"/>
      <c r="D779" s="88"/>
    </row>
    <row r="780">
      <c r="B780" s="87"/>
      <c r="C780" s="87"/>
      <c r="D780" s="88"/>
    </row>
    <row r="781">
      <c r="B781" s="87"/>
      <c r="C781" s="87"/>
      <c r="D781" s="88"/>
    </row>
    <row r="782">
      <c r="B782" s="87"/>
      <c r="C782" s="87"/>
      <c r="D782" s="88"/>
    </row>
    <row r="783">
      <c r="B783" s="87"/>
      <c r="C783" s="87"/>
      <c r="D783" s="88"/>
    </row>
    <row r="784">
      <c r="B784" s="87"/>
      <c r="C784" s="87"/>
      <c r="D784" s="88"/>
    </row>
    <row r="785">
      <c r="B785" s="87"/>
      <c r="C785" s="87"/>
      <c r="D785" s="88"/>
    </row>
    <row r="786">
      <c r="B786" s="87"/>
      <c r="C786" s="87"/>
      <c r="D786" s="88"/>
    </row>
    <row r="787">
      <c r="B787" s="87"/>
      <c r="C787" s="87"/>
      <c r="D787" s="88"/>
    </row>
    <row r="788">
      <c r="B788" s="87"/>
      <c r="C788" s="87"/>
      <c r="D788" s="88"/>
    </row>
    <row r="789">
      <c r="B789" s="87"/>
      <c r="C789" s="87"/>
      <c r="D789" s="88"/>
    </row>
    <row r="790">
      <c r="B790" s="87"/>
      <c r="C790" s="87"/>
      <c r="D790" s="88"/>
    </row>
    <row r="791">
      <c r="B791" s="87"/>
      <c r="C791" s="87"/>
      <c r="D791" s="88"/>
    </row>
    <row r="792">
      <c r="B792" s="87"/>
      <c r="C792" s="87"/>
      <c r="D792" s="88"/>
    </row>
    <row r="793">
      <c r="B793" s="87"/>
      <c r="C793" s="87"/>
      <c r="D793" s="88"/>
    </row>
    <row r="794">
      <c r="B794" s="87"/>
      <c r="C794" s="87"/>
      <c r="D794" s="88"/>
    </row>
    <row r="795">
      <c r="B795" s="87"/>
      <c r="C795" s="87"/>
      <c r="D795" s="88"/>
    </row>
    <row r="796">
      <c r="B796" s="87"/>
      <c r="C796" s="87"/>
      <c r="D796" s="88"/>
    </row>
    <row r="797">
      <c r="B797" s="87"/>
      <c r="C797" s="87"/>
      <c r="D797" s="88"/>
    </row>
    <row r="798">
      <c r="B798" s="87"/>
      <c r="C798" s="87"/>
      <c r="D798" s="88"/>
    </row>
    <row r="799">
      <c r="B799" s="87"/>
      <c r="C799" s="87"/>
      <c r="D799" s="88"/>
    </row>
    <row r="800">
      <c r="B800" s="87"/>
      <c r="C800" s="87"/>
      <c r="D800" s="88"/>
    </row>
    <row r="801">
      <c r="B801" s="87"/>
      <c r="C801" s="87"/>
      <c r="D801" s="88"/>
    </row>
    <row r="802">
      <c r="B802" s="87"/>
      <c r="C802" s="87"/>
      <c r="D802" s="88"/>
    </row>
    <row r="803">
      <c r="B803" s="87"/>
      <c r="C803" s="87"/>
      <c r="D803" s="88"/>
    </row>
    <row r="804">
      <c r="B804" s="87"/>
      <c r="C804" s="87"/>
      <c r="D804" s="88"/>
    </row>
    <row r="805">
      <c r="B805" s="87"/>
      <c r="C805" s="87"/>
      <c r="D805" s="88"/>
    </row>
    <row r="806">
      <c r="B806" s="87"/>
      <c r="C806" s="87"/>
      <c r="D806" s="88"/>
    </row>
    <row r="807">
      <c r="B807" s="87"/>
      <c r="C807" s="87"/>
      <c r="D807" s="88"/>
    </row>
    <row r="808">
      <c r="B808" s="87"/>
      <c r="C808" s="87"/>
      <c r="D808" s="88"/>
    </row>
    <row r="809">
      <c r="B809" s="87"/>
      <c r="C809" s="87"/>
      <c r="D809" s="88"/>
    </row>
    <row r="810">
      <c r="B810" s="87"/>
      <c r="C810" s="87"/>
      <c r="D810" s="88"/>
    </row>
    <row r="811">
      <c r="B811" s="87"/>
      <c r="C811" s="87"/>
      <c r="D811" s="88"/>
    </row>
    <row r="812">
      <c r="B812" s="87"/>
      <c r="C812" s="87"/>
      <c r="D812" s="88"/>
    </row>
    <row r="813">
      <c r="B813" s="87"/>
      <c r="C813" s="87"/>
      <c r="D813" s="88"/>
    </row>
    <row r="814">
      <c r="B814" s="87"/>
      <c r="C814" s="87"/>
      <c r="D814" s="88"/>
    </row>
    <row r="815">
      <c r="B815" s="87"/>
      <c r="C815" s="87"/>
      <c r="D815" s="88"/>
    </row>
    <row r="816">
      <c r="B816" s="87"/>
      <c r="C816" s="87"/>
      <c r="D816" s="88"/>
    </row>
    <row r="817">
      <c r="B817" s="87"/>
      <c r="C817" s="87"/>
      <c r="D817" s="88"/>
    </row>
    <row r="818">
      <c r="B818" s="87"/>
      <c r="C818" s="87"/>
      <c r="D818" s="88"/>
    </row>
    <row r="819">
      <c r="B819" s="87"/>
      <c r="C819" s="87"/>
      <c r="D819" s="88"/>
    </row>
    <row r="820">
      <c r="B820" s="87"/>
      <c r="C820" s="87"/>
      <c r="D820" s="88"/>
    </row>
    <row r="821">
      <c r="B821" s="87"/>
      <c r="C821" s="87"/>
      <c r="D821" s="88"/>
    </row>
    <row r="822">
      <c r="B822" s="87"/>
      <c r="C822" s="87"/>
      <c r="D822" s="88"/>
    </row>
    <row r="823">
      <c r="B823" s="87"/>
      <c r="C823" s="87"/>
      <c r="D823" s="88"/>
    </row>
    <row r="824">
      <c r="B824" s="87"/>
      <c r="C824" s="87"/>
      <c r="D824" s="88"/>
    </row>
    <row r="825">
      <c r="B825" s="87"/>
      <c r="C825" s="87"/>
      <c r="D825" s="88"/>
    </row>
    <row r="826">
      <c r="B826" s="87"/>
      <c r="C826" s="87"/>
      <c r="D826" s="88"/>
    </row>
    <row r="827">
      <c r="B827" s="87"/>
      <c r="C827" s="87"/>
      <c r="D827" s="88"/>
    </row>
    <row r="828">
      <c r="B828" s="87"/>
      <c r="C828" s="87"/>
      <c r="D828" s="88"/>
    </row>
    <row r="829">
      <c r="B829" s="87"/>
      <c r="C829" s="87"/>
      <c r="D829" s="88"/>
    </row>
    <row r="830">
      <c r="B830" s="87"/>
      <c r="C830" s="87"/>
      <c r="D830" s="88"/>
    </row>
    <row r="831">
      <c r="B831" s="87"/>
      <c r="C831" s="87"/>
      <c r="D831" s="88"/>
    </row>
    <row r="832">
      <c r="B832" s="87"/>
      <c r="C832" s="87"/>
      <c r="D832" s="88"/>
    </row>
    <row r="833">
      <c r="B833" s="87"/>
      <c r="C833" s="87"/>
      <c r="D833" s="88"/>
    </row>
    <row r="834">
      <c r="B834" s="87"/>
      <c r="C834" s="87"/>
      <c r="D834" s="88"/>
    </row>
    <row r="835">
      <c r="B835" s="87"/>
      <c r="C835" s="87"/>
      <c r="D835" s="88"/>
    </row>
    <row r="836">
      <c r="B836" s="87"/>
      <c r="C836" s="87"/>
      <c r="D836" s="88"/>
    </row>
    <row r="837">
      <c r="B837" s="87"/>
      <c r="C837" s="87"/>
      <c r="D837" s="88"/>
    </row>
    <row r="838">
      <c r="B838" s="87"/>
      <c r="C838" s="87"/>
      <c r="D838" s="88"/>
    </row>
    <row r="839">
      <c r="B839" s="87"/>
      <c r="C839" s="87"/>
      <c r="D839" s="88"/>
    </row>
    <row r="840">
      <c r="B840" s="87"/>
      <c r="C840" s="87"/>
      <c r="D840" s="88"/>
    </row>
    <row r="841">
      <c r="B841" s="87"/>
      <c r="C841" s="87"/>
      <c r="D841" s="88"/>
    </row>
    <row r="842">
      <c r="B842" s="87"/>
      <c r="C842" s="87"/>
      <c r="D842" s="88"/>
    </row>
    <row r="843">
      <c r="B843" s="87"/>
      <c r="C843" s="87"/>
      <c r="D843" s="88"/>
    </row>
    <row r="844">
      <c r="B844" s="87"/>
      <c r="C844" s="87"/>
      <c r="D844" s="88"/>
    </row>
    <row r="845">
      <c r="B845" s="87"/>
      <c r="C845" s="87"/>
      <c r="D845" s="88"/>
    </row>
    <row r="846">
      <c r="B846" s="87"/>
      <c r="C846" s="87"/>
      <c r="D846" s="88"/>
    </row>
    <row r="847">
      <c r="B847" s="87"/>
      <c r="C847" s="87"/>
      <c r="D847" s="88"/>
    </row>
    <row r="848">
      <c r="B848" s="87"/>
      <c r="C848" s="87"/>
      <c r="D848" s="88"/>
    </row>
    <row r="849">
      <c r="B849" s="87"/>
      <c r="C849" s="87"/>
      <c r="D849" s="88"/>
    </row>
    <row r="850">
      <c r="B850" s="87"/>
      <c r="C850" s="87"/>
      <c r="D850" s="88"/>
    </row>
    <row r="851">
      <c r="B851" s="87"/>
      <c r="C851" s="87"/>
      <c r="D851" s="88"/>
    </row>
    <row r="852">
      <c r="B852" s="87"/>
      <c r="C852" s="87"/>
      <c r="D852" s="88"/>
    </row>
    <row r="853">
      <c r="B853" s="87"/>
      <c r="C853" s="87"/>
      <c r="D853" s="88"/>
    </row>
    <row r="854">
      <c r="B854" s="87"/>
      <c r="C854" s="87"/>
      <c r="D854" s="88"/>
    </row>
    <row r="855">
      <c r="B855" s="87"/>
      <c r="C855" s="87"/>
      <c r="D855" s="88"/>
    </row>
    <row r="856">
      <c r="B856" s="87"/>
      <c r="C856" s="87"/>
      <c r="D856" s="88"/>
    </row>
    <row r="857">
      <c r="B857" s="87"/>
      <c r="C857" s="87"/>
      <c r="D857" s="88"/>
    </row>
    <row r="858">
      <c r="B858" s="87"/>
      <c r="C858" s="87"/>
      <c r="D858" s="88"/>
    </row>
    <row r="859">
      <c r="B859" s="87"/>
      <c r="C859" s="87"/>
      <c r="D859" s="88"/>
    </row>
    <row r="860">
      <c r="B860" s="87"/>
      <c r="C860" s="87"/>
      <c r="D860" s="88"/>
    </row>
    <row r="861">
      <c r="B861" s="87"/>
      <c r="C861" s="87"/>
      <c r="D861" s="88"/>
    </row>
    <row r="862">
      <c r="B862" s="87"/>
      <c r="C862" s="87"/>
      <c r="D862" s="88"/>
    </row>
    <row r="863">
      <c r="B863" s="87"/>
      <c r="C863" s="87"/>
      <c r="D863" s="88"/>
    </row>
    <row r="864">
      <c r="B864" s="87"/>
      <c r="C864" s="87"/>
      <c r="D864" s="88"/>
    </row>
    <row r="865">
      <c r="B865" s="87"/>
      <c r="C865" s="87"/>
      <c r="D865" s="88"/>
    </row>
    <row r="866">
      <c r="B866" s="87"/>
      <c r="C866" s="87"/>
      <c r="D866" s="88"/>
    </row>
    <row r="867">
      <c r="B867" s="87"/>
      <c r="C867" s="87"/>
      <c r="D867" s="88"/>
    </row>
    <row r="868">
      <c r="B868" s="87"/>
      <c r="C868" s="87"/>
      <c r="D868" s="88"/>
    </row>
    <row r="869">
      <c r="B869" s="87"/>
      <c r="C869" s="87"/>
      <c r="D869" s="88"/>
    </row>
    <row r="870">
      <c r="B870" s="87"/>
      <c r="C870" s="87"/>
      <c r="D870" s="88"/>
    </row>
    <row r="871">
      <c r="B871" s="87"/>
      <c r="C871" s="87"/>
      <c r="D871" s="88"/>
    </row>
    <row r="872">
      <c r="B872" s="87"/>
      <c r="C872" s="87"/>
      <c r="D872" s="88"/>
    </row>
    <row r="873">
      <c r="B873" s="87"/>
      <c r="C873" s="87"/>
      <c r="D873" s="88"/>
    </row>
    <row r="874">
      <c r="B874" s="87"/>
      <c r="C874" s="87"/>
      <c r="D874" s="88"/>
    </row>
    <row r="875">
      <c r="B875" s="87"/>
      <c r="C875" s="87"/>
      <c r="D875" s="88"/>
    </row>
    <row r="876">
      <c r="B876" s="87"/>
      <c r="C876" s="87"/>
      <c r="D876" s="88"/>
    </row>
    <row r="877">
      <c r="B877" s="87"/>
      <c r="C877" s="87"/>
      <c r="D877" s="88"/>
    </row>
    <row r="878">
      <c r="B878" s="87"/>
      <c r="C878" s="87"/>
      <c r="D878" s="88"/>
    </row>
    <row r="879">
      <c r="B879" s="87"/>
      <c r="C879" s="87"/>
      <c r="D879" s="88"/>
    </row>
    <row r="880">
      <c r="B880" s="87"/>
      <c r="C880" s="87"/>
      <c r="D880" s="88"/>
    </row>
    <row r="881">
      <c r="B881" s="87"/>
      <c r="C881" s="87"/>
      <c r="D881" s="88"/>
    </row>
    <row r="882">
      <c r="B882" s="87"/>
      <c r="C882" s="87"/>
      <c r="D882" s="88"/>
    </row>
    <row r="883">
      <c r="B883" s="87"/>
      <c r="C883" s="87"/>
      <c r="D883" s="88"/>
    </row>
    <row r="884">
      <c r="B884" s="87"/>
      <c r="C884" s="87"/>
      <c r="D884" s="88"/>
    </row>
    <row r="885">
      <c r="B885" s="87"/>
      <c r="C885" s="87"/>
      <c r="D885" s="88"/>
    </row>
    <row r="886">
      <c r="B886" s="87"/>
      <c r="C886" s="87"/>
      <c r="D886" s="88"/>
    </row>
    <row r="887">
      <c r="B887" s="87"/>
      <c r="C887" s="87"/>
      <c r="D887" s="88"/>
    </row>
    <row r="888">
      <c r="B888" s="87"/>
      <c r="C888" s="87"/>
      <c r="D888" s="88"/>
    </row>
    <row r="889">
      <c r="B889" s="87"/>
      <c r="C889" s="87"/>
      <c r="D889" s="88"/>
    </row>
    <row r="890">
      <c r="B890" s="87"/>
      <c r="C890" s="87"/>
      <c r="D890" s="88"/>
    </row>
    <row r="891">
      <c r="B891" s="87"/>
      <c r="C891" s="87"/>
      <c r="D891" s="88"/>
    </row>
    <row r="892">
      <c r="B892" s="87"/>
      <c r="C892" s="87"/>
      <c r="D892" s="88"/>
    </row>
    <row r="893">
      <c r="B893" s="87"/>
      <c r="C893" s="87"/>
      <c r="D893" s="88"/>
    </row>
    <row r="894">
      <c r="B894" s="87"/>
      <c r="C894" s="87"/>
      <c r="D894" s="88"/>
    </row>
    <row r="895">
      <c r="B895" s="87"/>
      <c r="C895" s="87"/>
      <c r="D895" s="88"/>
    </row>
    <row r="896">
      <c r="B896" s="87"/>
      <c r="C896" s="87"/>
      <c r="D896" s="88"/>
    </row>
    <row r="897">
      <c r="B897" s="87"/>
      <c r="C897" s="87"/>
      <c r="D897" s="88"/>
    </row>
    <row r="898">
      <c r="B898" s="87"/>
      <c r="C898" s="87"/>
      <c r="D898" s="88"/>
    </row>
    <row r="899">
      <c r="B899" s="87"/>
      <c r="C899" s="87"/>
      <c r="D899" s="88"/>
    </row>
    <row r="900">
      <c r="B900" s="87"/>
      <c r="C900" s="87"/>
      <c r="D900" s="88"/>
    </row>
    <row r="901">
      <c r="B901" s="87"/>
      <c r="C901" s="87"/>
      <c r="D901" s="88"/>
    </row>
    <row r="902">
      <c r="B902" s="87"/>
      <c r="C902" s="87"/>
      <c r="D902" s="88"/>
    </row>
    <row r="903">
      <c r="B903" s="87"/>
      <c r="C903" s="87"/>
      <c r="D903" s="88"/>
    </row>
    <row r="904">
      <c r="B904" s="87"/>
      <c r="C904" s="87"/>
      <c r="D904" s="88"/>
    </row>
    <row r="905">
      <c r="B905" s="87"/>
      <c r="C905" s="87"/>
      <c r="D905" s="88"/>
    </row>
    <row r="906">
      <c r="B906" s="87"/>
      <c r="C906" s="87"/>
      <c r="D906" s="88"/>
    </row>
    <row r="907">
      <c r="B907" s="87"/>
      <c r="C907" s="87"/>
      <c r="D907" s="88"/>
    </row>
    <row r="908">
      <c r="B908" s="87"/>
      <c r="C908" s="87"/>
      <c r="D908" s="88"/>
    </row>
    <row r="909">
      <c r="B909" s="87"/>
      <c r="C909" s="87"/>
      <c r="D909" s="88"/>
    </row>
    <row r="910">
      <c r="B910" s="87"/>
      <c r="C910" s="87"/>
      <c r="D910" s="88"/>
    </row>
    <row r="911">
      <c r="B911" s="87"/>
      <c r="C911" s="87"/>
      <c r="D911" s="88"/>
    </row>
    <row r="912">
      <c r="B912" s="87"/>
      <c r="C912" s="87"/>
      <c r="D912" s="88"/>
    </row>
    <row r="913">
      <c r="B913" s="87"/>
      <c r="C913" s="87"/>
      <c r="D913" s="88"/>
    </row>
    <row r="914">
      <c r="B914" s="87"/>
      <c r="C914" s="87"/>
      <c r="D914" s="88"/>
    </row>
    <row r="915">
      <c r="B915" s="87"/>
      <c r="C915" s="87"/>
      <c r="D915" s="88"/>
    </row>
    <row r="916">
      <c r="B916" s="87"/>
      <c r="C916" s="87"/>
      <c r="D916" s="88"/>
    </row>
    <row r="917">
      <c r="B917" s="87"/>
      <c r="C917" s="87"/>
      <c r="D917" s="88"/>
    </row>
    <row r="918">
      <c r="B918" s="87"/>
      <c r="C918" s="87"/>
      <c r="D918" s="88"/>
    </row>
  </sheetData>
  <mergeCells count="21">
    <mergeCell ref="A1:A2"/>
    <mergeCell ref="B1:B2"/>
    <mergeCell ref="C1:C2"/>
    <mergeCell ref="D1:D2"/>
    <mergeCell ref="E1:E2"/>
    <mergeCell ref="F1:F2"/>
    <mergeCell ref="G1:G2"/>
    <mergeCell ref="O1:P1"/>
    <mergeCell ref="Q1:Q2"/>
    <mergeCell ref="R1:R2"/>
    <mergeCell ref="S1:S2"/>
    <mergeCell ref="T1:T2"/>
    <mergeCell ref="U1:U2"/>
    <mergeCell ref="V1:V2"/>
    <mergeCell ref="H1:H2"/>
    <mergeCell ref="I1:I2"/>
    <mergeCell ref="J1:J2"/>
    <mergeCell ref="K1:K2"/>
    <mergeCell ref="L1:L2"/>
    <mergeCell ref="M1:M2"/>
    <mergeCell ref="N1:N2"/>
  </mergeCells>
  <dataValidations>
    <dataValidation type="list" allowBlank="1" sqref="R3:R80">
      <formula1>"Action,IC,BRD,Ner,CV,CMS"</formula1>
    </dataValidation>
    <dataValidation type="list" allowBlank="1" sqref="S3:S80">
      <formula1>"Out of scope,Processing,Fixed,To be processed"</formula1>
    </dataValidation>
    <dataValidation type="list" allowBlank="1" sqref="O3:O80 Q3:Q80">
      <formula1>"Succeeded,Failed,Out of scope,Not sure,Trash"</formula1>
    </dataValidation>
    <dataValidation type="list" allowBlank="1" sqref="T3:T80">
      <formula1>"Ok,Not as expected,Not ok"</formula1>
    </dataValidation>
  </dataValidations>
  <hyperlinks>
    <hyperlink r:id="rId1" ref="E4"/>
    <hyperlink r:id="rId2" ref="E10"/>
    <hyperlink r:id="rId3" ref="E11"/>
    <hyperlink r:id="rId4" ref="E21"/>
    <hyperlink r:id="rId5" ref="E22"/>
    <hyperlink r:id="rId6" ref="E23"/>
    <hyperlink r:id="rId7" ref="E33"/>
    <hyperlink r:id="rId8" ref="E37"/>
    <hyperlink r:id="rId9" ref="E55"/>
    <hyperlink r:id="rId10" ref="E57"/>
    <hyperlink r:id="rId11" ref="E60"/>
    <hyperlink r:id="rId12" ref="E66"/>
    <hyperlink r:id="rId13" ref="E68"/>
    <hyperlink r:id="rId14" ref="E77"/>
    <hyperlink r:id="rId15" ref="E79"/>
  </hyperlinks>
  <drawing r:id="rId1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4.86"/>
    <col customWidth="1" min="2" max="2" width="7.86"/>
    <col customWidth="1" min="3" max="3" width="17.29"/>
    <col customWidth="1" min="4" max="4" width="17.86"/>
    <col customWidth="1" min="5" max="5" width="31.14"/>
    <col customWidth="1" min="6" max="6" width="20.14"/>
    <col hidden="1" min="10" max="10" width="14.43"/>
    <col customWidth="1" min="11" max="11" width="25.43"/>
    <col customWidth="1" min="12" max="12" width="24.86"/>
    <col customWidth="1" hidden="1" min="14" max="14" width="13.0"/>
  </cols>
  <sheetData>
    <row r="1">
      <c r="A1" s="51" t="s">
        <v>0</v>
      </c>
      <c r="B1" s="51" t="s">
        <v>1</v>
      </c>
      <c r="C1" s="52" t="s">
        <v>2</v>
      </c>
      <c r="D1" s="53" t="s">
        <v>3</v>
      </c>
      <c r="E1" s="51" t="s">
        <v>4</v>
      </c>
      <c r="F1" s="51" t="s">
        <v>5</v>
      </c>
      <c r="G1" s="51" t="s">
        <v>6</v>
      </c>
      <c r="H1" s="51" t="s">
        <v>7</v>
      </c>
      <c r="I1" s="51" t="s">
        <v>8</v>
      </c>
      <c r="J1" s="51" t="s">
        <v>9</v>
      </c>
      <c r="K1" s="54" t="s">
        <v>10</v>
      </c>
      <c r="L1" s="51" t="s">
        <v>11</v>
      </c>
      <c r="M1" s="51" t="s">
        <v>12</v>
      </c>
      <c r="N1" s="51" t="s">
        <v>13</v>
      </c>
      <c r="O1" s="55" t="s">
        <v>14</v>
      </c>
      <c r="P1" s="6"/>
      <c r="Q1" s="51" t="s">
        <v>15</v>
      </c>
      <c r="R1" s="56" t="s">
        <v>16</v>
      </c>
      <c r="S1" s="56" t="s">
        <v>17</v>
      </c>
      <c r="T1" s="51" t="s">
        <v>18</v>
      </c>
      <c r="U1" s="56" t="s">
        <v>19</v>
      </c>
      <c r="V1" s="56" t="s">
        <v>20</v>
      </c>
    </row>
    <row r="2">
      <c r="A2" s="9"/>
      <c r="B2" s="9"/>
      <c r="C2" s="9"/>
      <c r="D2" s="9"/>
      <c r="E2" s="9"/>
      <c r="F2" s="9"/>
      <c r="G2" s="9"/>
      <c r="H2" s="9"/>
      <c r="I2" s="9"/>
      <c r="J2" s="9"/>
      <c r="K2" s="9"/>
      <c r="L2" s="9"/>
      <c r="M2" s="9"/>
      <c r="N2" s="9"/>
      <c r="O2" s="57" t="s">
        <v>21</v>
      </c>
      <c r="P2" s="57" t="s">
        <v>22</v>
      </c>
      <c r="Q2" s="9"/>
      <c r="R2" s="9"/>
      <c r="S2" s="9"/>
      <c r="T2" s="9"/>
      <c r="U2" s="9"/>
      <c r="V2" s="9"/>
    </row>
    <row r="3" ht="95.25" customHeight="1">
      <c r="A3" s="58">
        <f t="shared" ref="A3:A52" si="1">if(left(D3,16)=left(D2,16),A2,A2+1)</f>
        <v>1</v>
      </c>
      <c r="B3" s="59" t="s">
        <v>23</v>
      </c>
      <c r="C3" s="60">
        <v>43963.3953125</v>
      </c>
      <c r="D3" s="61" t="s">
        <v>501</v>
      </c>
      <c r="E3" s="79" t="s">
        <v>502</v>
      </c>
      <c r="F3" s="63" t="str">
        <f>image("https://scontent.xx.fbcdn.net/v/t1.15752-9/96380870_1404480503072256_5135663915346165760_n.jpg?_nc_cat=111&amp;_nc_sid=b96e70&amp;_nc_ohc=H_vpio3xDu0AX96XGhV&amp;_nc_ad=z-m&amp;_nc_cid=0&amp;_nc_zor=9&amp;_nc_ht=scontent.xx&amp;oh=2a9da9bb9350d13cd0629d7ab145ea7b&amp;oe=5EDFD48D")</f>
        <v/>
      </c>
      <c r="G3" s="63" t="s">
        <v>26</v>
      </c>
      <c r="H3" s="63" t="s">
        <v>503</v>
      </c>
      <c r="I3" s="63" t="s">
        <v>28</v>
      </c>
      <c r="J3" s="63" t="s">
        <v>29</v>
      </c>
      <c r="K3" s="62" t="s">
        <v>30</v>
      </c>
      <c r="L3" s="63" t="s">
        <v>504</v>
      </c>
      <c r="M3" s="63" t="s">
        <v>56</v>
      </c>
      <c r="N3" s="66"/>
      <c r="O3" s="63" t="s">
        <v>63</v>
      </c>
      <c r="P3" s="63" t="s">
        <v>505</v>
      </c>
      <c r="Q3" s="63" t="s">
        <v>63</v>
      </c>
      <c r="R3" s="63" t="s">
        <v>65</v>
      </c>
      <c r="S3" s="63" t="s">
        <v>66</v>
      </c>
      <c r="T3" s="63" t="s">
        <v>67</v>
      </c>
      <c r="U3" s="63" t="s">
        <v>506</v>
      </c>
      <c r="V3" s="66"/>
      <c r="W3" s="89"/>
      <c r="X3" s="89"/>
      <c r="Y3" s="89"/>
      <c r="Z3" s="89"/>
    </row>
    <row r="4" ht="82.5" customHeight="1">
      <c r="A4" s="67">
        <f t="shared" si="1"/>
        <v>2</v>
      </c>
      <c r="B4" s="68" t="s">
        <v>23</v>
      </c>
      <c r="C4" s="69">
        <v>43963.3875462963</v>
      </c>
      <c r="D4" s="70" t="s">
        <v>507</v>
      </c>
      <c r="E4" s="71" t="s">
        <v>508</v>
      </c>
      <c r="F4" s="72" t="str">
        <f>image("https://scontent.xx.fbcdn.net/v/t1.15752-9/96584612_715102612610273_110459858704138240_n.jpg?_nc_cat=101&amp;_nc_sid=b96e70&amp;_nc_ohc=PBswL3SZOqAAX-2cGrv&amp;_nc_ad=z-m&amp;_nc_cid=0&amp;_nc_zor=9&amp;_nc_ht=scontent.xx&amp;oh=62d04f886daf9c895a6fceb61aa34734&amp;oe=5EDFBE27")</f>
        <v/>
      </c>
      <c r="G4" s="72" t="s">
        <v>109</v>
      </c>
      <c r="H4" s="72" t="s">
        <v>509</v>
      </c>
      <c r="I4" s="72" t="s">
        <v>77</v>
      </c>
      <c r="J4" s="72" t="s">
        <v>29</v>
      </c>
      <c r="K4" s="73"/>
      <c r="L4" s="72"/>
      <c r="M4" s="72" t="s">
        <v>510</v>
      </c>
      <c r="N4" s="74"/>
      <c r="O4" s="72" t="s">
        <v>40</v>
      </c>
      <c r="P4" s="72" t="s">
        <v>511</v>
      </c>
      <c r="Q4" s="72" t="s">
        <v>40</v>
      </c>
      <c r="R4" s="74"/>
      <c r="S4" s="74"/>
      <c r="T4" s="72"/>
      <c r="U4" s="74"/>
      <c r="V4" s="74"/>
      <c r="W4" s="89"/>
      <c r="X4" s="89"/>
      <c r="Y4" s="89"/>
      <c r="Z4" s="89"/>
    </row>
    <row r="5" ht="28.5" customHeight="1">
      <c r="A5" s="58">
        <f t="shared" si="1"/>
        <v>3</v>
      </c>
      <c r="B5" s="59" t="s">
        <v>23</v>
      </c>
      <c r="C5" s="60">
        <v>43963.382372685184</v>
      </c>
      <c r="D5" s="61" t="s">
        <v>512</v>
      </c>
      <c r="E5" s="62" t="s">
        <v>513</v>
      </c>
      <c r="F5" s="63" t="str">
        <f t="shared" ref="F5:F7" si="2">image("")</f>
        <v/>
      </c>
      <c r="G5" s="63" t="s">
        <v>109</v>
      </c>
      <c r="H5" s="63" t="s">
        <v>514</v>
      </c>
      <c r="I5" s="63" t="s">
        <v>77</v>
      </c>
      <c r="J5" s="63" t="s">
        <v>29</v>
      </c>
      <c r="K5" s="62"/>
      <c r="L5" s="63"/>
      <c r="M5" s="66"/>
      <c r="N5" s="66"/>
      <c r="O5" s="63" t="s">
        <v>32</v>
      </c>
      <c r="P5" s="66"/>
      <c r="Q5" s="63" t="s">
        <v>32</v>
      </c>
      <c r="R5" s="66"/>
      <c r="S5" s="66"/>
      <c r="T5" s="63"/>
      <c r="U5" s="63"/>
      <c r="V5" s="66"/>
      <c r="W5" s="89"/>
      <c r="X5" s="89"/>
      <c r="Y5" s="89"/>
      <c r="Z5" s="89"/>
    </row>
    <row r="6" ht="28.5" customHeight="1">
      <c r="A6" s="67">
        <f t="shared" si="1"/>
        <v>4</v>
      </c>
      <c r="B6" s="68" t="s">
        <v>23</v>
      </c>
      <c r="C6" s="69">
        <v>43963.378229166665</v>
      </c>
      <c r="D6" s="70" t="s">
        <v>515</v>
      </c>
      <c r="E6" s="73" t="s">
        <v>38</v>
      </c>
      <c r="F6" s="72" t="str">
        <f t="shared" si="2"/>
        <v/>
      </c>
      <c r="G6" s="72" t="s">
        <v>39</v>
      </c>
      <c r="H6" s="74"/>
      <c r="I6" s="72" t="s">
        <v>42</v>
      </c>
      <c r="J6" s="72" t="s">
        <v>43</v>
      </c>
      <c r="K6" s="73" t="s">
        <v>516</v>
      </c>
      <c r="L6" s="74"/>
      <c r="M6" s="74"/>
      <c r="N6" s="74"/>
      <c r="O6" s="72" t="s">
        <v>32</v>
      </c>
      <c r="P6" s="74"/>
      <c r="Q6" s="72" t="s">
        <v>32</v>
      </c>
      <c r="R6" s="74"/>
      <c r="S6" s="74"/>
      <c r="T6" s="72"/>
      <c r="U6" s="74"/>
      <c r="V6" s="74"/>
      <c r="W6" s="89"/>
      <c r="X6" s="89"/>
      <c r="Y6" s="89"/>
      <c r="Z6" s="89"/>
    </row>
    <row r="7" ht="28.5" customHeight="1">
      <c r="A7" s="67">
        <f t="shared" si="1"/>
        <v>4</v>
      </c>
      <c r="B7" s="68" t="s">
        <v>23</v>
      </c>
      <c r="C7" s="69">
        <v>43963.37824074074</v>
      </c>
      <c r="D7" s="70" t="s">
        <v>515</v>
      </c>
      <c r="E7" s="73" t="s">
        <v>517</v>
      </c>
      <c r="F7" s="72" t="str">
        <f t="shared" si="2"/>
        <v/>
      </c>
      <c r="G7" s="72" t="s">
        <v>26</v>
      </c>
      <c r="H7" s="72" t="s">
        <v>370</v>
      </c>
      <c r="I7" s="72" t="s">
        <v>28</v>
      </c>
      <c r="J7" s="72" t="s">
        <v>43</v>
      </c>
      <c r="K7" s="73" t="s">
        <v>518</v>
      </c>
      <c r="L7" s="72" t="s">
        <v>519</v>
      </c>
      <c r="M7" s="74"/>
      <c r="N7" s="74"/>
      <c r="O7" s="72" t="s">
        <v>32</v>
      </c>
      <c r="P7" s="74"/>
      <c r="Q7" s="72" t="s">
        <v>32</v>
      </c>
      <c r="R7" s="74"/>
      <c r="S7" s="74"/>
      <c r="T7" s="72"/>
      <c r="U7" s="74"/>
      <c r="V7" s="74"/>
      <c r="W7" s="89"/>
      <c r="X7" s="89"/>
      <c r="Y7" s="89"/>
      <c r="Z7" s="89"/>
    </row>
    <row r="8" ht="132.0" customHeight="1">
      <c r="A8" s="58">
        <f t="shared" si="1"/>
        <v>5</v>
      </c>
      <c r="B8" s="59" t="s">
        <v>23</v>
      </c>
      <c r="C8" s="60">
        <v>43963.37516203704</v>
      </c>
      <c r="D8" s="61" t="s">
        <v>520</v>
      </c>
      <c r="E8" s="79" t="s">
        <v>521</v>
      </c>
      <c r="F8" s="63" t="str">
        <f>image("https://scontent.xx.fbcdn.net/v/t1.15752-9/96585380_1359643377560015_8491264689106321408_n.jpg?_nc_cat=108&amp;_nc_sid=b96e70&amp;_nc_ohc=NbhTzI5b6roAX9yU_0L&amp;_nc_ad=z-m&amp;_nc_cid=0&amp;_nc_zor=9&amp;_nc_ht=scontent.xx&amp;oh=bba7f0e797ba74343ae1515215cfe9f3&amp;oe=5EDFD549")</f>
        <v/>
      </c>
      <c r="G8" s="63" t="s">
        <v>51</v>
      </c>
      <c r="H8" s="63" t="s">
        <v>522</v>
      </c>
      <c r="I8" s="63" t="s">
        <v>101</v>
      </c>
      <c r="J8" s="63" t="s">
        <v>73</v>
      </c>
      <c r="K8" s="62" t="s">
        <v>102</v>
      </c>
      <c r="L8" s="66"/>
      <c r="M8" s="66"/>
      <c r="N8" s="66"/>
      <c r="O8" s="63" t="s">
        <v>32</v>
      </c>
      <c r="P8" s="63"/>
      <c r="Q8" s="63" t="s">
        <v>63</v>
      </c>
      <c r="R8" s="63"/>
      <c r="S8" s="66"/>
      <c r="T8" s="63"/>
      <c r="U8" s="63"/>
      <c r="V8" s="66"/>
      <c r="W8" s="89"/>
      <c r="X8" s="89"/>
      <c r="Y8" s="89"/>
      <c r="Z8" s="89"/>
    </row>
    <row r="9" ht="28.5" customHeight="1">
      <c r="A9" s="58">
        <f t="shared" si="1"/>
        <v>5</v>
      </c>
      <c r="B9" s="59" t="s">
        <v>23</v>
      </c>
      <c r="C9" s="60">
        <v>43963.37535879629</v>
      </c>
      <c r="D9" s="61" t="s">
        <v>520</v>
      </c>
      <c r="E9" s="62" t="s">
        <v>523</v>
      </c>
      <c r="F9" s="66" t="str">
        <f t="shared" ref="F9:F11" si="3">image("")</f>
        <v/>
      </c>
      <c r="G9" s="63" t="s">
        <v>26</v>
      </c>
      <c r="H9" s="63" t="s">
        <v>524</v>
      </c>
      <c r="I9" s="63" t="s">
        <v>28</v>
      </c>
      <c r="J9" s="63" t="s">
        <v>29</v>
      </c>
      <c r="K9" s="62" t="s">
        <v>30</v>
      </c>
      <c r="L9" s="63" t="s">
        <v>525</v>
      </c>
      <c r="M9" s="63" t="s">
        <v>56</v>
      </c>
      <c r="N9" s="66"/>
      <c r="O9" s="63" t="s">
        <v>63</v>
      </c>
      <c r="P9" s="63" t="s">
        <v>526</v>
      </c>
      <c r="Q9" s="63" t="s">
        <v>63</v>
      </c>
      <c r="R9" s="63" t="s">
        <v>65</v>
      </c>
      <c r="S9" s="63" t="s">
        <v>66</v>
      </c>
      <c r="T9" s="63" t="s">
        <v>67</v>
      </c>
      <c r="U9" s="63" t="s">
        <v>527</v>
      </c>
      <c r="V9" s="66"/>
      <c r="W9" s="89"/>
      <c r="X9" s="89"/>
      <c r="Y9" s="89"/>
      <c r="Z9" s="89"/>
    </row>
    <row r="10" ht="28.5" customHeight="1">
      <c r="A10" s="58">
        <f t="shared" si="1"/>
        <v>5</v>
      </c>
      <c r="B10" s="59" t="s">
        <v>23</v>
      </c>
      <c r="C10" s="60">
        <v>43963.375659722224</v>
      </c>
      <c r="D10" s="61" t="s">
        <v>520</v>
      </c>
      <c r="E10" s="62" t="s">
        <v>528</v>
      </c>
      <c r="F10" s="63" t="str">
        <f t="shared" si="3"/>
        <v/>
      </c>
      <c r="G10" s="63" t="s">
        <v>26</v>
      </c>
      <c r="H10" s="63" t="s">
        <v>115</v>
      </c>
      <c r="I10" s="63" t="s">
        <v>116</v>
      </c>
      <c r="J10" s="63" t="s">
        <v>117</v>
      </c>
      <c r="K10" s="62" t="s">
        <v>118</v>
      </c>
      <c r="L10" s="66"/>
      <c r="M10" s="66"/>
      <c r="N10" s="66"/>
      <c r="O10" s="63" t="s">
        <v>32</v>
      </c>
      <c r="P10" s="63" t="s">
        <v>529</v>
      </c>
      <c r="Q10" s="63" t="s">
        <v>63</v>
      </c>
      <c r="R10" s="66"/>
      <c r="S10" s="66"/>
      <c r="T10" s="63"/>
      <c r="U10" s="66"/>
      <c r="V10" s="66"/>
      <c r="W10" s="89"/>
      <c r="X10" s="89"/>
      <c r="Y10" s="89"/>
      <c r="Z10" s="89"/>
    </row>
    <row r="11" ht="28.5" customHeight="1">
      <c r="A11" s="58">
        <f t="shared" si="1"/>
        <v>5</v>
      </c>
      <c r="B11" s="59" t="s">
        <v>23</v>
      </c>
      <c r="C11" s="60">
        <v>43963.37567129629</v>
      </c>
      <c r="D11" s="61" t="s">
        <v>520</v>
      </c>
      <c r="E11" s="62" t="s">
        <v>530</v>
      </c>
      <c r="F11" s="63" t="str">
        <f t="shared" si="3"/>
        <v/>
      </c>
      <c r="G11" s="63" t="s">
        <v>26</v>
      </c>
      <c r="H11" s="63"/>
      <c r="I11" s="63" t="s">
        <v>169</v>
      </c>
      <c r="J11" s="63" t="s">
        <v>117</v>
      </c>
      <c r="K11" s="62"/>
      <c r="L11" s="63"/>
      <c r="M11" s="63"/>
      <c r="N11" s="66"/>
      <c r="O11" s="63" t="s">
        <v>40</v>
      </c>
      <c r="P11" s="63" t="s">
        <v>531</v>
      </c>
      <c r="Q11" s="63" t="s">
        <v>63</v>
      </c>
      <c r="R11" s="63"/>
      <c r="S11" s="66"/>
      <c r="T11" s="63"/>
      <c r="U11" s="63"/>
      <c r="V11" s="66"/>
      <c r="W11" s="89"/>
      <c r="X11" s="89"/>
      <c r="Y11" s="89"/>
      <c r="Z11" s="89"/>
    </row>
    <row r="12" ht="74.25" customHeight="1">
      <c r="A12" s="67">
        <f t="shared" si="1"/>
        <v>6</v>
      </c>
      <c r="B12" s="68" t="s">
        <v>23</v>
      </c>
      <c r="C12" s="69">
        <v>43963.36886574074</v>
      </c>
      <c r="D12" s="70" t="s">
        <v>532</v>
      </c>
      <c r="E12" s="73" t="s">
        <v>533</v>
      </c>
      <c r="F12" s="72" t="str">
        <f>image("https://scontent.xx.fbcdn.net/v/t1.15752-9/96159619_2587166291551873_3427977561177587712_n.jpg?_nc_cat=109&amp;_nc_sid=b96e70&amp;_nc_ohc=S8cXYJ_ZAuMAX-ayCs8&amp;_nc_ad=z-m&amp;_nc_cid=0&amp;_nc_zor=9&amp;_nc_ht=scontent.xx&amp;oh=c59fe41e9917aed34a089437752f671d&amp;oe=5EE10EB6")</f>
        <v/>
      </c>
      <c r="G12" s="72" t="s">
        <v>26</v>
      </c>
      <c r="H12" s="72" t="s">
        <v>534</v>
      </c>
      <c r="I12" s="72" t="s">
        <v>28</v>
      </c>
      <c r="J12" s="72" t="s">
        <v>29</v>
      </c>
      <c r="K12" s="73" t="s">
        <v>535</v>
      </c>
      <c r="L12" s="72" t="s">
        <v>536</v>
      </c>
      <c r="M12" s="72" t="s">
        <v>537</v>
      </c>
      <c r="N12" s="74"/>
      <c r="O12" s="72" t="s">
        <v>40</v>
      </c>
      <c r="P12" s="74"/>
      <c r="Q12" s="72" t="s">
        <v>40</v>
      </c>
      <c r="R12" s="74"/>
      <c r="S12" s="74"/>
      <c r="T12" s="72"/>
      <c r="U12" s="74"/>
      <c r="V12" s="74"/>
      <c r="W12" s="89"/>
      <c r="X12" s="89"/>
      <c r="Y12" s="89"/>
      <c r="Z12" s="89"/>
    </row>
    <row r="13" ht="71.25" customHeight="1">
      <c r="A13" s="58">
        <f t="shared" si="1"/>
        <v>7</v>
      </c>
      <c r="B13" s="59" t="s">
        <v>23</v>
      </c>
      <c r="C13" s="60">
        <v>43963.29157407407</v>
      </c>
      <c r="D13" s="61" t="s">
        <v>538</v>
      </c>
      <c r="E13" s="79" t="s">
        <v>539</v>
      </c>
      <c r="F13" s="63" t="str">
        <f>image("https://scontent.xx.fbcdn.net/v/t1.15752-9/97086752_1089867468052722_4489486278936494080_n.jpg?_nc_cat=101&amp;_nc_sid=b96e70&amp;_nc_ohc=SaCxjuYq8rIAX98H3lK&amp;_nc_ad=z-m&amp;_nc_cid=0&amp;_nc_zor=9&amp;_nc_ht=scontent.xx&amp;oh=49d318e0f7120a7aa3ec9b9bb7ea83fc&amp;oe=5EDEA25C")</f>
        <v/>
      </c>
      <c r="G13" s="63" t="s">
        <v>26</v>
      </c>
      <c r="H13" s="63" t="s">
        <v>540</v>
      </c>
      <c r="I13" s="63" t="s">
        <v>177</v>
      </c>
      <c r="J13" s="63" t="s">
        <v>87</v>
      </c>
      <c r="K13" s="75"/>
      <c r="L13" s="63" t="s">
        <v>541</v>
      </c>
      <c r="M13" s="63" t="s">
        <v>542</v>
      </c>
      <c r="N13" s="66"/>
      <c r="O13" s="63" t="s">
        <v>40</v>
      </c>
      <c r="P13" s="63"/>
      <c r="Q13" s="63" t="s">
        <v>40</v>
      </c>
      <c r="R13" s="66"/>
      <c r="S13" s="66"/>
      <c r="T13" s="63"/>
      <c r="U13" s="66"/>
      <c r="V13" s="66"/>
      <c r="W13" s="89"/>
      <c r="X13" s="89"/>
      <c r="Y13" s="89"/>
      <c r="Z13" s="89"/>
    </row>
    <row r="14" ht="28.5" customHeight="1">
      <c r="A14" s="58">
        <f t="shared" si="1"/>
        <v>7</v>
      </c>
      <c r="B14" s="59" t="s">
        <v>23</v>
      </c>
      <c r="C14" s="60">
        <v>43963.29185185185</v>
      </c>
      <c r="D14" s="61" t="s">
        <v>538</v>
      </c>
      <c r="E14" s="62" t="s">
        <v>543</v>
      </c>
      <c r="F14" s="63" t="str">
        <f t="shared" ref="F14:F15" si="4">image("")</f>
        <v/>
      </c>
      <c r="G14" s="63" t="s">
        <v>81</v>
      </c>
      <c r="H14" s="66"/>
      <c r="I14" s="63" t="s">
        <v>82</v>
      </c>
      <c r="J14" s="63" t="s">
        <v>29</v>
      </c>
      <c r="K14" s="62" t="s">
        <v>83</v>
      </c>
      <c r="L14" s="66"/>
      <c r="M14" s="66"/>
      <c r="N14" s="66"/>
      <c r="O14" s="63" t="s">
        <v>32</v>
      </c>
      <c r="P14" s="66"/>
      <c r="Q14" s="63" t="s">
        <v>40</v>
      </c>
      <c r="R14" s="66"/>
      <c r="S14" s="66"/>
      <c r="T14" s="63"/>
      <c r="U14" s="66"/>
      <c r="V14" s="66"/>
      <c r="W14" s="89"/>
      <c r="X14" s="89"/>
      <c r="Y14" s="89"/>
      <c r="Z14" s="89"/>
    </row>
    <row r="15" ht="28.5" customHeight="1">
      <c r="A15" s="58">
        <f t="shared" si="1"/>
        <v>7</v>
      </c>
      <c r="B15" s="59" t="s">
        <v>23</v>
      </c>
      <c r="C15" s="60">
        <v>43963.29818287037</v>
      </c>
      <c r="D15" s="61" t="s">
        <v>538</v>
      </c>
      <c r="E15" s="62" t="s">
        <v>544</v>
      </c>
      <c r="F15" s="63" t="str">
        <f t="shared" si="4"/>
        <v/>
      </c>
      <c r="G15" s="63" t="s">
        <v>26</v>
      </c>
      <c r="H15" s="63"/>
      <c r="I15" s="63" t="s">
        <v>116</v>
      </c>
      <c r="J15" s="63" t="s">
        <v>117</v>
      </c>
      <c r="K15" s="62" t="s">
        <v>118</v>
      </c>
      <c r="L15" s="66"/>
      <c r="M15" s="66"/>
      <c r="N15" s="63"/>
      <c r="O15" s="63" t="s">
        <v>32</v>
      </c>
      <c r="P15" s="63"/>
      <c r="Q15" s="63" t="s">
        <v>40</v>
      </c>
      <c r="R15" s="66"/>
      <c r="S15" s="66"/>
      <c r="T15" s="63"/>
      <c r="U15" s="66"/>
      <c r="V15" s="66"/>
      <c r="W15" s="89"/>
      <c r="X15" s="89"/>
      <c r="Y15" s="89"/>
      <c r="Z15" s="89"/>
    </row>
    <row r="16" ht="75.75" customHeight="1">
      <c r="A16" s="58">
        <f t="shared" si="1"/>
        <v>7</v>
      </c>
      <c r="B16" s="59" t="s">
        <v>23</v>
      </c>
      <c r="C16" s="60">
        <v>43963.29832175926</v>
      </c>
      <c r="D16" s="61" t="s">
        <v>538</v>
      </c>
      <c r="E16" s="62" t="s">
        <v>545</v>
      </c>
      <c r="F16" s="63" t="str">
        <f>image("https://scontent.xx.fbcdn.net/v/t1.15752-9/97086752_1089867468052722_4489486278936494080_n.jpg?_nc_cat=101&amp;_nc_sid=b96e70&amp;_nc_ohc=SaCxjuYq8rIAX98H3lK&amp;_nc_ad=z-m&amp;_nc_cid=0&amp;_nc_zor=9&amp;_nc_ht=scontent.xx&amp;oh=49d318e0f7120a7aa3ec9b9bb7ea83fc&amp;oe=5EDEA25C")</f>
        <v/>
      </c>
      <c r="G16" s="63" t="s">
        <v>26</v>
      </c>
      <c r="H16" s="63" t="s">
        <v>540</v>
      </c>
      <c r="I16" s="63" t="s">
        <v>177</v>
      </c>
      <c r="J16" s="63" t="s">
        <v>87</v>
      </c>
      <c r="K16" s="75"/>
      <c r="L16" s="63" t="s">
        <v>541</v>
      </c>
      <c r="M16" s="63" t="s">
        <v>542</v>
      </c>
      <c r="N16" s="66"/>
      <c r="O16" s="63" t="s">
        <v>40</v>
      </c>
      <c r="P16" s="66"/>
      <c r="Q16" s="63" t="s">
        <v>40</v>
      </c>
      <c r="R16" s="66"/>
      <c r="S16" s="66"/>
      <c r="T16" s="63"/>
      <c r="U16" s="66"/>
      <c r="V16" s="66"/>
      <c r="W16" s="89"/>
      <c r="X16" s="89"/>
      <c r="Y16" s="89"/>
      <c r="Z16" s="89"/>
    </row>
    <row r="17" ht="28.5" customHeight="1">
      <c r="A17" s="58">
        <f t="shared" si="1"/>
        <v>7</v>
      </c>
      <c r="B17" s="59" t="s">
        <v>23</v>
      </c>
      <c r="C17" s="60">
        <v>43963.298425925925</v>
      </c>
      <c r="D17" s="61" t="s">
        <v>538</v>
      </c>
      <c r="E17" s="62" t="s">
        <v>281</v>
      </c>
      <c r="F17" s="63" t="str">
        <f t="shared" ref="F17:F19" si="5">image("")</f>
        <v/>
      </c>
      <c r="G17" s="63" t="s">
        <v>282</v>
      </c>
      <c r="H17" s="63" t="s">
        <v>71</v>
      </c>
      <c r="I17" s="63" t="s">
        <v>72</v>
      </c>
      <c r="J17" s="63" t="s">
        <v>29</v>
      </c>
      <c r="K17" s="62" t="s">
        <v>74</v>
      </c>
      <c r="L17" s="66"/>
      <c r="M17" s="66"/>
      <c r="N17" s="66"/>
      <c r="O17" s="63" t="s">
        <v>32</v>
      </c>
      <c r="P17" s="66"/>
      <c r="Q17" s="63" t="s">
        <v>40</v>
      </c>
      <c r="R17" s="66"/>
      <c r="S17" s="66"/>
      <c r="T17" s="63"/>
      <c r="U17" s="66"/>
      <c r="V17" s="66"/>
      <c r="W17" s="89"/>
      <c r="X17" s="89"/>
      <c r="Y17" s="89"/>
      <c r="Z17" s="89"/>
    </row>
    <row r="18" ht="28.5" customHeight="1">
      <c r="A18" s="58">
        <f t="shared" si="1"/>
        <v>7</v>
      </c>
      <c r="B18" s="59" t="s">
        <v>23</v>
      </c>
      <c r="C18" s="60">
        <v>43963.2984375</v>
      </c>
      <c r="D18" s="61" t="s">
        <v>538</v>
      </c>
      <c r="E18" s="62" t="s">
        <v>75</v>
      </c>
      <c r="F18" s="63" t="str">
        <f t="shared" si="5"/>
        <v/>
      </c>
      <c r="G18" s="63" t="s">
        <v>76</v>
      </c>
      <c r="H18" s="66"/>
      <c r="I18" s="63" t="s">
        <v>77</v>
      </c>
      <c r="J18" s="63" t="s">
        <v>73</v>
      </c>
      <c r="K18" s="75"/>
      <c r="L18" s="66"/>
      <c r="M18" s="66"/>
      <c r="N18" s="66"/>
      <c r="O18" s="63" t="s">
        <v>32</v>
      </c>
      <c r="P18" s="66"/>
      <c r="Q18" s="63" t="s">
        <v>40</v>
      </c>
      <c r="R18" s="66"/>
      <c r="S18" s="66"/>
      <c r="T18" s="63"/>
      <c r="U18" s="66"/>
      <c r="V18" s="66"/>
      <c r="W18" s="89"/>
      <c r="X18" s="89"/>
      <c r="Y18" s="89"/>
      <c r="Z18" s="89"/>
    </row>
    <row r="19" ht="28.5" customHeight="1">
      <c r="A19" s="67">
        <f t="shared" si="1"/>
        <v>8</v>
      </c>
      <c r="B19" s="68" t="s">
        <v>23</v>
      </c>
      <c r="C19" s="69">
        <v>43963.277407407404</v>
      </c>
      <c r="D19" s="70" t="s">
        <v>546</v>
      </c>
      <c r="E19" s="73" t="s">
        <v>547</v>
      </c>
      <c r="F19" s="74" t="str">
        <f t="shared" si="5"/>
        <v/>
      </c>
      <c r="G19" s="72" t="s">
        <v>26</v>
      </c>
      <c r="H19" s="72" t="s">
        <v>548</v>
      </c>
      <c r="I19" s="72" t="s">
        <v>116</v>
      </c>
      <c r="J19" s="72" t="s">
        <v>117</v>
      </c>
      <c r="K19" s="73" t="s">
        <v>118</v>
      </c>
      <c r="L19" s="74"/>
      <c r="M19" s="74"/>
      <c r="N19" s="72" t="s">
        <v>492</v>
      </c>
      <c r="O19" s="72" t="s">
        <v>32</v>
      </c>
      <c r="P19" s="72"/>
      <c r="Q19" s="72" t="s">
        <v>32</v>
      </c>
      <c r="R19" s="74"/>
      <c r="S19" s="74"/>
      <c r="T19" s="72"/>
      <c r="U19" s="74"/>
      <c r="V19" s="74"/>
      <c r="W19" s="89"/>
      <c r="X19" s="89"/>
      <c r="Y19" s="89"/>
      <c r="Z19" s="89"/>
    </row>
    <row r="20" ht="145.5" customHeight="1">
      <c r="A20" s="67">
        <f t="shared" si="1"/>
        <v>8</v>
      </c>
      <c r="B20" s="68" t="s">
        <v>23</v>
      </c>
      <c r="C20" s="69">
        <v>43963.277453703704</v>
      </c>
      <c r="D20" s="70" t="s">
        <v>546</v>
      </c>
      <c r="E20" s="71" t="s">
        <v>549</v>
      </c>
      <c r="F20" s="72" t="str">
        <f>image("https://scontent.xx.fbcdn.net/v/t1.15752-9/96574089_235450221046536_8848967484120760320_n.jpg?_nc_cat=109&amp;_nc_sid=b96e70&amp;_nc_oc=AQn3bRPXYvJ7t7G46dKv-CKQUTMsUKmuFIh7KTj0otuxBf85Gj5FB5TMl7ZNz8Z-9xWbPr3gG9YhegIC1OgmOJ3K&amp;_nc_ad=z-m&amp;_nc_cid=0&amp;_nc_zor=9&amp;_nc_ht="&amp;"scontent.xx&amp;oh=1c7e21857ef91524ffa171ad4159c9cc&amp;oe=5EDF8203")</f>
        <v/>
      </c>
      <c r="G20" s="72" t="s">
        <v>51</v>
      </c>
      <c r="H20" s="72" t="s">
        <v>550</v>
      </c>
      <c r="I20" s="72" t="s">
        <v>53</v>
      </c>
      <c r="J20" s="72" t="s">
        <v>54</v>
      </c>
      <c r="K20" s="73" t="s">
        <v>551</v>
      </c>
      <c r="L20" s="72" t="s">
        <v>552</v>
      </c>
      <c r="M20" s="72" t="s">
        <v>56</v>
      </c>
      <c r="N20" s="74"/>
      <c r="O20" s="72" t="s">
        <v>32</v>
      </c>
      <c r="P20" s="72"/>
      <c r="Q20" s="72" t="s">
        <v>32</v>
      </c>
      <c r="R20" s="72"/>
      <c r="S20" s="72"/>
      <c r="T20" s="72"/>
      <c r="U20" s="72"/>
      <c r="V20" s="74"/>
      <c r="W20" s="89"/>
      <c r="X20" s="89"/>
      <c r="Y20" s="89"/>
      <c r="Z20" s="89"/>
    </row>
    <row r="21" ht="28.5" customHeight="1">
      <c r="A21" s="58">
        <f t="shared" si="1"/>
        <v>9</v>
      </c>
      <c r="B21" s="59" t="s">
        <v>23</v>
      </c>
      <c r="C21" s="60">
        <v>43963.26484953704</v>
      </c>
      <c r="D21" s="61" t="s">
        <v>553</v>
      </c>
      <c r="E21" s="62" t="s">
        <v>38</v>
      </c>
      <c r="F21" s="63" t="str">
        <f t="shared" ref="F21:F26" si="6">image("")</f>
        <v/>
      </c>
      <c r="G21" s="63" t="s">
        <v>39</v>
      </c>
      <c r="H21" s="63"/>
      <c r="I21" s="63" t="s">
        <v>42</v>
      </c>
      <c r="J21" s="63" t="s">
        <v>43</v>
      </c>
      <c r="K21" s="62" t="s">
        <v>554</v>
      </c>
      <c r="L21" s="63"/>
      <c r="M21" s="63"/>
      <c r="N21" s="66"/>
      <c r="O21" s="63" t="s">
        <v>32</v>
      </c>
      <c r="P21" s="63"/>
      <c r="Q21" s="63" t="s">
        <v>32</v>
      </c>
      <c r="R21" s="63"/>
      <c r="S21" s="66"/>
      <c r="T21" s="63"/>
      <c r="U21" s="63"/>
      <c r="V21" s="66"/>
      <c r="W21" s="89"/>
      <c r="X21" s="89"/>
      <c r="Y21" s="89"/>
      <c r="Z21" s="89"/>
    </row>
    <row r="22" ht="28.5" customHeight="1">
      <c r="A22" s="58">
        <f t="shared" si="1"/>
        <v>9</v>
      </c>
      <c r="B22" s="59" t="s">
        <v>23</v>
      </c>
      <c r="C22" s="60">
        <v>43963.265393518515</v>
      </c>
      <c r="D22" s="61" t="s">
        <v>553</v>
      </c>
      <c r="E22" s="62" t="s">
        <v>555</v>
      </c>
      <c r="F22" s="63" t="str">
        <f t="shared" si="6"/>
        <v/>
      </c>
      <c r="G22" s="63" t="s">
        <v>26</v>
      </c>
      <c r="H22" s="63" t="s">
        <v>556</v>
      </c>
      <c r="I22" s="63" t="s">
        <v>86</v>
      </c>
      <c r="J22" s="63" t="s">
        <v>136</v>
      </c>
      <c r="K22" s="62"/>
      <c r="L22" s="63" t="s">
        <v>557</v>
      </c>
      <c r="M22" s="63"/>
      <c r="N22" s="66"/>
      <c r="O22" s="63" t="s">
        <v>32</v>
      </c>
      <c r="P22" s="63"/>
      <c r="Q22" s="63" t="s">
        <v>32</v>
      </c>
      <c r="R22" s="66"/>
      <c r="S22" s="66"/>
      <c r="T22" s="63"/>
      <c r="U22" s="66"/>
      <c r="V22" s="66"/>
      <c r="W22" s="89"/>
      <c r="X22" s="89"/>
      <c r="Y22" s="89"/>
      <c r="Z22" s="89"/>
    </row>
    <row r="23" ht="28.5" customHeight="1">
      <c r="A23" s="58">
        <f t="shared" si="1"/>
        <v>9</v>
      </c>
      <c r="B23" s="59" t="s">
        <v>23</v>
      </c>
      <c r="C23" s="60">
        <v>43963.2656712963</v>
      </c>
      <c r="D23" s="61" t="s">
        <v>553</v>
      </c>
      <c r="E23" s="62" t="s">
        <v>558</v>
      </c>
      <c r="F23" s="63" t="str">
        <f t="shared" si="6"/>
        <v/>
      </c>
      <c r="G23" s="63" t="s">
        <v>90</v>
      </c>
      <c r="H23" s="63" t="s">
        <v>559</v>
      </c>
      <c r="I23" s="63" t="s">
        <v>86</v>
      </c>
      <c r="J23" s="63" t="s">
        <v>54</v>
      </c>
      <c r="K23" s="62"/>
      <c r="L23" s="63" t="s">
        <v>560</v>
      </c>
      <c r="M23" s="63"/>
      <c r="N23" s="66"/>
      <c r="O23" s="63" t="s">
        <v>32</v>
      </c>
      <c r="P23" s="63"/>
      <c r="Q23" s="63" t="s">
        <v>32</v>
      </c>
      <c r="R23" s="63"/>
      <c r="S23" s="63"/>
      <c r="T23" s="63"/>
      <c r="U23" s="63"/>
      <c r="V23" s="66"/>
      <c r="W23" s="89"/>
      <c r="X23" s="89"/>
      <c r="Y23" s="89"/>
      <c r="Z23" s="89"/>
    </row>
    <row r="24" ht="28.5" customHeight="1">
      <c r="A24" s="58">
        <f t="shared" si="1"/>
        <v>9</v>
      </c>
      <c r="B24" s="59" t="s">
        <v>23</v>
      </c>
      <c r="C24" s="60">
        <v>43963.266284722224</v>
      </c>
      <c r="D24" s="61" t="s">
        <v>553</v>
      </c>
      <c r="E24" s="62" t="s">
        <v>561</v>
      </c>
      <c r="F24" s="63" t="str">
        <f t="shared" si="6"/>
        <v/>
      </c>
      <c r="G24" s="63" t="s">
        <v>90</v>
      </c>
      <c r="H24" s="63" t="s">
        <v>562</v>
      </c>
      <c r="I24" s="63" t="s">
        <v>28</v>
      </c>
      <c r="J24" s="63" t="s">
        <v>73</v>
      </c>
      <c r="K24" s="62" t="s">
        <v>212</v>
      </c>
      <c r="L24" s="63" t="s">
        <v>563</v>
      </c>
      <c r="M24" s="66"/>
      <c r="N24" s="66"/>
      <c r="O24" s="63" t="s">
        <v>32</v>
      </c>
      <c r="P24" s="66"/>
      <c r="Q24" s="63" t="s">
        <v>32</v>
      </c>
      <c r="R24" s="66"/>
      <c r="S24" s="66"/>
      <c r="T24" s="63"/>
      <c r="U24" s="66"/>
      <c r="V24" s="66"/>
      <c r="W24" s="89"/>
      <c r="X24" s="89"/>
      <c r="Y24" s="89"/>
      <c r="Z24" s="89"/>
    </row>
    <row r="25" ht="28.5" customHeight="1">
      <c r="A25" s="58">
        <f t="shared" si="1"/>
        <v>9</v>
      </c>
      <c r="B25" s="59" t="s">
        <v>23</v>
      </c>
      <c r="C25" s="60">
        <v>43963.26702546296</v>
      </c>
      <c r="D25" s="61" t="s">
        <v>553</v>
      </c>
      <c r="E25" s="62" t="s">
        <v>564</v>
      </c>
      <c r="F25" s="63" t="str">
        <f t="shared" si="6"/>
        <v/>
      </c>
      <c r="G25" s="63" t="s">
        <v>26</v>
      </c>
      <c r="H25" s="63" t="s">
        <v>565</v>
      </c>
      <c r="I25" s="63" t="s">
        <v>28</v>
      </c>
      <c r="J25" s="63" t="s">
        <v>29</v>
      </c>
      <c r="K25" s="62" t="s">
        <v>566</v>
      </c>
      <c r="L25" s="63" t="s">
        <v>567</v>
      </c>
      <c r="M25" s="66"/>
      <c r="N25" s="63" t="s">
        <v>568</v>
      </c>
      <c r="O25" s="63" t="s">
        <v>32</v>
      </c>
      <c r="P25" s="63"/>
      <c r="Q25" s="63" t="s">
        <v>32</v>
      </c>
      <c r="R25" s="66"/>
      <c r="S25" s="66"/>
      <c r="T25" s="63"/>
      <c r="U25" s="66"/>
      <c r="V25" s="66"/>
      <c r="W25" s="89"/>
      <c r="X25" s="89"/>
      <c r="Y25" s="89"/>
      <c r="Z25" s="89"/>
    </row>
    <row r="26" ht="28.5" customHeight="1">
      <c r="A26" s="58">
        <f t="shared" si="1"/>
        <v>9</v>
      </c>
      <c r="B26" s="59" t="s">
        <v>23</v>
      </c>
      <c r="C26" s="60">
        <v>43963.26703703704</v>
      </c>
      <c r="D26" s="61" t="s">
        <v>553</v>
      </c>
      <c r="E26" s="62" t="s">
        <v>569</v>
      </c>
      <c r="F26" s="63" t="str">
        <f t="shared" si="6"/>
        <v/>
      </c>
      <c r="G26" s="63" t="s">
        <v>109</v>
      </c>
      <c r="H26" s="63" t="s">
        <v>269</v>
      </c>
      <c r="I26" s="63" t="s">
        <v>77</v>
      </c>
      <c r="J26" s="63" t="s">
        <v>29</v>
      </c>
      <c r="K26" s="62"/>
      <c r="L26" s="66"/>
      <c r="M26" s="66"/>
      <c r="N26" s="66"/>
      <c r="O26" s="63" t="s">
        <v>40</v>
      </c>
      <c r="P26" s="66"/>
      <c r="Q26" s="63" t="s">
        <v>32</v>
      </c>
      <c r="R26" s="66"/>
      <c r="S26" s="66"/>
      <c r="T26" s="63"/>
      <c r="U26" s="66"/>
      <c r="V26" s="66"/>
      <c r="W26" s="89"/>
      <c r="X26" s="89"/>
      <c r="Y26" s="89"/>
      <c r="Z26" s="89"/>
    </row>
    <row r="27" ht="113.25" customHeight="1">
      <c r="A27" s="67">
        <f t="shared" si="1"/>
        <v>10</v>
      </c>
      <c r="B27" s="68" t="s">
        <v>23</v>
      </c>
      <c r="C27" s="69">
        <v>43963.23255787037</v>
      </c>
      <c r="D27" s="70" t="s">
        <v>570</v>
      </c>
      <c r="E27" s="71" t="s">
        <v>571</v>
      </c>
      <c r="F27" s="72" t="str">
        <f>image("https://scontent.xx.fbcdn.net/v/t1.15752-9/96583962_3769368263133266_8347437933854195712_n.jpg?_nc_cat=109&amp;_nc_sid=b96e70&amp;_nc_ohc=cmLprtn2M4IAX9Hh3rO&amp;_nc_ad=z-m&amp;_nc_cid=0&amp;_nc_zor=9&amp;_nc_ht=scontent.xx&amp;oh=11128f49ba0f536f96787368411901dc&amp;oe=5EDE7A40")</f>
        <v/>
      </c>
      <c r="G27" s="72" t="s">
        <v>26</v>
      </c>
      <c r="H27" s="72" t="s">
        <v>572</v>
      </c>
      <c r="I27" s="72" t="s">
        <v>28</v>
      </c>
      <c r="J27" s="72" t="s">
        <v>29</v>
      </c>
      <c r="K27" s="73" t="s">
        <v>573</v>
      </c>
      <c r="L27" s="72" t="s">
        <v>574</v>
      </c>
      <c r="M27" s="72" t="s">
        <v>575</v>
      </c>
      <c r="N27" s="74"/>
      <c r="O27" s="72" t="s">
        <v>32</v>
      </c>
      <c r="P27" s="74"/>
      <c r="Q27" s="72" t="s">
        <v>63</v>
      </c>
      <c r="R27" s="74"/>
      <c r="S27" s="74"/>
      <c r="T27" s="72"/>
      <c r="U27" s="74"/>
      <c r="V27" s="74"/>
      <c r="W27" s="89"/>
      <c r="X27" s="89"/>
      <c r="Y27" s="89"/>
      <c r="Z27" s="89"/>
    </row>
    <row r="28" ht="28.5" customHeight="1">
      <c r="A28" s="67">
        <f t="shared" si="1"/>
        <v>10</v>
      </c>
      <c r="B28" s="68" t="s">
        <v>23</v>
      </c>
      <c r="C28" s="69">
        <v>43963.23275462963</v>
      </c>
      <c r="D28" s="70" t="s">
        <v>570</v>
      </c>
      <c r="E28" s="73" t="s">
        <v>576</v>
      </c>
      <c r="F28" s="72" t="str">
        <f t="shared" ref="F28:F34" si="7">image("")</f>
        <v/>
      </c>
      <c r="G28" s="72" t="s">
        <v>26</v>
      </c>
      <c r="H28" s="72" t="s">
        <v>577</v>
      </c>
      <c r="I28" s="72" t="s">
        <v>28</v>
      </c>
      <c r="J28" s="72" t="s">
        <v>29</v>
      </c>
      <c r="K28" s="73" t="s">
        <v>578</v>
      </c>
      <c r="L28" s="72" t="s">
        <v>574</v>
      </c>
      <c r="M28" s="74"/>
      <c r="N28" s="74"/>
      <c r="O28" s="72" t="s">
        <v>32</v>
      </c>
      <c r="P28" s="74"/>
      <c r="Q28" s="72" t="s">
        <v>63</v>
      </c>
      <c r="R28" s="72" t="s">
        <v>252</v>
      </c>
      <c r="S28" s="72" t="s">
        <v>579</v>
      </c>
      <c r="T28" s="72"/>
      <c r="U28" s="72" t="s">
        <v>580</v>
      </c>
      <c r="V28" s="74"/>
      <c r="W28" s="89"/>
      <c r="X28" s="89"/>
      <c r="Y28" s="89"/>
      <c r="Z28" s="89"/>
    </row>
    <row r="29" ht="28.5" customHeight="1">
      <c r="A29" s="67">
        <f t="shared" si="1"/>
        <v>10</v>
      </c>
      <c r="B29" s="68" t="s">
        <v>23</v>
      </c>
      <c r="C29" s="69">
        <v>43963.232939814814</v>
      </c>
      <c r="D29" s="70" t="s">
        <v>570</v>
      </c>
      <c r="E29" s="73" t="s">
        <v>581</v>
      </c>
      <c r="F29" s="72" t="str">
        <f t="shared" si="7"/>
        <v/>
      </c>
      <c r="G29" s="72" t="s">
        <v>26</v>
      </c>
      <c r="H29" s="72" t="s">
        <v>582</v>
      </c>
      <c r="I29" s="72" t="s">
        <v>28</v>
      </c>
      <c r="J29" s="72" t="s">
        <v>29</v>
      </c>
      <c r="K29" s="73" t="s">
        <v>578</v>
      </c>
      <c r="L29" s="72" t="s">
        <v>574</v>
      </c>
      <c r="M29" s="74"/>
      <c r="N29" s="74"/>
      <c r="O29" s="72" t="s">
        <v>32</v>
      </c>
      <c r="P29" s="74"/>
      <c r="Q29" s="72" t="s">
        <v>63</v>
      </c>
      <c r="R29" s="74"/>
      <c r="S29" s="74"/>
      <c r="T29" s="72"/>
      <c r="U29" s="74"/>
      <c r="V29" s="74"/>
      <c r="W29" s="89"/>
      <c r="X29" s="89"/>
      <c r="Y29" s="89"/>
      <c r="Z29" s="89"/>
    </row>
    <row r="30" ht="28.5" customHeight="1">
      <c r="A30" s="67">
        <f t="shared" si="1"/>
        <v>10</v>
      </c>
      <c r="B30" s="68" t="s">
        <v>23</v>
      </c>
      <c r="C30" s="69">
        <v>43963.232939814814</v>
      </c>
      <c r="D30" s="70" t="s">
        <v>570</v>
      </c>
      <c r="E30" s="73" t="s">
        <v>67</v>
      </c>
      <c r="F30" s="72" t="str">
        <f t="shared" si="7"/>
        <v/>
      </c>
      <c r="G30" s="72" t="s">
        <v>26</v>
      </c>
      <c r="H30" s="72"/>
      <c r="I30" s="72" t="s">
        <v>28</v>
      </c>
      <c r="J30" s="72" t="s">
        <v>29</v>
      </c>
      <c r="K30" s="73" t="s">
        <v>578</v>
      </c>
      <c r="L30" s="72" t="s">
        <v>574</v>
      </c>
      <c r="M30" s="74"/>
      <c r="N30" s="74"/>
      <c r="O30" s="74" t="s">
        <v>63</v>
      </c>
      <c r="P30" s="72" t="s">
        <v>583</v>
      </c>
      <c r="Q30" s="72" t="s">
        <v>63</v>
      </c>
      <c r="R30" s="72" t="s">
        <v>110</v>
      </c>
      <c r="S30" s="72" t="s">
        <v>66</v>
      </c>
      <c r="T30" s="72" t="s">
        <v>67</v>
      </c>
      <c r="U30" s="72" t="s">
        <v>584</v>
      </c>
      <c r="V30" s="74"/>
      <c r="W30" s="89"/>
      <c r="X30" s="89"/>
      <c r="Y30" s="89"/>
      <c r="Z30" s="89"/>
    </row>
    <row r="31" ht="28.5" customHeight="1">
      <c r="A31" s="58">
        <f t="shared" si="1"/>
        <v>11</v>
      </c>
      <c r="B31" s="59" t="s">
        <v>23</v>
      </c>
      <c r="C31" s="60">
        <v>43963.2218287037</v>
      </c>
      <c r="D31" s="61" t="s">
        <v>585</v>
      </c>
      <c r="E31" s="62" t="s">
        <v>586</v>
      </c>
      <c r="F31" s="63" t="str">
        <f t="shared" si="7"/>
        <v/>
      </c>
      <c r="G31" s="63" t="s">
        <v>109</v>
      </c>
      <c r="H31" s="63" t="s">
        <v>241</v>
      </c>
      <c r="I31" s="63" t="s">
        <v>77</v>
      </c>
      <c r="J31" s="63" t="s">
        <v>29</v>
      </c>
      <c r="K31" s="75"/>
      <c r="L31" s="66"/>
      <c r="M31" s="66"/>
      <c r="N31" s="66"/>
      <c r="O31" s="63" t="s">
        <v>40</v>
      </c>
      <c r="P31" s="66"/>
      <c r="Q31" s="63" t="s">
        <v>32</v>
      </c>
      <c r="R31" s="66"/>
      <c r="S31" s="66"/>
      <c r="T31" s="63"/>
      <c r="U31" s="66"/>
      <c r="V31" s="66"/>
      <c r="W31" s="89"/>
      <c r="X31" s="89"/>
      <c r="Y31" s="89"/>
      <c r="Z31" s="89"/>
    </row>
    <row r="32" ht="28.5" customHeight="1">
      <c r="A32" s="67">
        <f t="shared" si="1"/>
        <v>12</v>
      </c>
      <c r="B32" s="68" t="s">
        <v>23</v>
      </c>
      <c r="C32" s="69">
        <v>43963.193194444444</v>
      </c>
      <c r="D32" s="70" t="s">
        <v>587</v>
      </c>
      <c r="E32" s="73" t="s">
        <v>588</v>
      </c>
      <c r="F32" s="72" t="str">
        <f t="shared" si="7"/>
        <v/>
      </c>
      <c r="G32" s="72" t="s">
        <v>109</v>
      </c>
      <c r="H32" s="72"/>
      <c r="I32" s="72" t="s">
        <v>77</v>
      </c>
      <c r="J32" s="72" t="s">
        <v>43</v>
      </c>
      <c r="K32" s="73"/>
      <c r="L32" s="74"/>
      <c r="M32" s="74"/>
      <c r="N32" s="72"/>
      <c r="O32" s="72" t="s">
        <v>40</v>
      </c>
      <c r="P32" s="72"/>
      <c r="Q32" s="72" t="s">
        <v>32</v>
      </c>
      <c r="R32" s="74"/>
      <c r="S32" s="74"/>
      <c r="T32" s="72"/>
      <c r="U32" s="72"/>
      <c r="V32" s="72"/>
      <c r="W32" s="89"/>
      <c r="X32" s="89"/>
      <c r="Y32" s="89"/>
      <c r="Z32" s="89"/>
    </row>
    <row r="33" ht="28.5" customHeight="1">
      <c r="A33" s="58">
        <f t="shared" si="1"/>
        <v>13</v>
      </c>
      <c r="B33" s="59" t="s">
        <v>23</v>
      </c>
      <c r="C33" s="60">
        <v>43963.17982638889</v>
      </c>
      <c r="D33" s="61" t="s">
        <v>589</v>
      </c>
      <c r="E33" s="62" t="s">
        <v>590</v>
      </c>
      <c r="F33" s="63" t="str">
        <f t="shared" si="7"/>
        <v/>
      </c>
      <c r="G33" s="63" t="s">
        <v>480</v>
      </c>
      <c r="H33" s="63"/>
      <c r="I33" s="63" t="s">
        <v>481</v>
      </c>
      <c r="J33" s="63" t="s">
        <v>43</v>
      </c>
      <c r="K33" s="62" t="s">
        <v>591</v>
      </c>
      <c r="L33" s="63"/>
      <c r="M33" s="63"/>
      <c r="N33" s="66"/>
      <c r="O33" s="63" t="s">
        <v>40</v>
      </c>
      <c r="P33" s="66"/>
      <c r="Q33" s="63" t="s">
        <v>119</v>
      </c>
      <c r="R33" s="66"/>
      <c r="S33" s="66"/>
      <c r="T33" s="63"/>
      <c r="U33" s="66"/>
      <c r="V33" s="66"/>
      <c r="W33" s="89"/>
      <c r="X33" s="89"/>
      <c r="Y33" s="89"/>
      <c r="Z33" s="89"/>
    </row>
    <row r="34" ht="28.5" customHeight="1">
      <c r="A34" s="67">
        <f t="shared" si="1"/>
        <v>14</v>
      </c>
      <c r="B34" s="68" t="s">
        <v>23</v>
      </c>
      <c r="C34" s="69">
        <v>43963.17008101852</v>
      </c>
      <c r="D34" s="70" t="s">
        <v>592</v>
      </c>
      <c r="E34" s="73" t="s">
        <v>38</v>
      </c>
      <c r="F34" s="72" t="str">
        <f t="shared" si="7"/>
        <v/>
      </c>
      <c r="G34" s="72" t="s">
        <v>39</v>
      </c>
      <c r="H34" s="72"/>
      <c r="I34" s="72" t="s">
        <v>42</v>
      </c>
      <c r="J34" s="72" t="s">
        <v>43</v>
      </c>
      <c r="K34" s="73" t="s">
        <v>593</v>
      </c>
      <c r="L34" s="74"/>
      <c r="M34" s="74"/>
      <c r="N34" s="74"/>
      <c r="O34" s="72" t="s">
        <v>32</v>
      </c>
      <c r="P34" s="74"/>
      <c r="Q34" s="72" t="s">
        <v>40</v>
      </c>
      <c r="R34" s="74"/>
      <c r="S34" s="74"/>
      <c r="T34" s="72"/>
      <c r="U34" s="74"/>
      <c r="V34" s="74"/>
      <c r="W34" s="89"/>
      <c r="X34" s="89"/>
      <c r="Y34" s="89"/>
      <c r="Z34" s="89"/>
    </row>
    <row r="35" ht="102.75" customHeight="1">
      <c r="A35" s="67">
        <f t="shared" si="1"/>
        <v>14</v>
      </c>
      <c r="B35" s="68" t="s">
        <v>23</v>
      </c>
      <c r="C35" s="69">
        <v>43963.17024305555</v>
      </c>
      <c r="D35" s="70" t="s">
        <v>592</v>
      </c>
      <c r="E35" s="71" t="s">
        <v>594</v>
      </c>
      <c r="F35" s="72" t="str">
        <f>image("https://scontent.xx.fbcdn.net/v/t1.15752-9/97671955_551724625764929_4905593314847227904_n.jpg?_nc_cat=105&amp;_nc_sid=b96e70&amp;_nc_ohc=3kaY5UALqvEAX92Rawz&amp;_nc_ad=z-m&amp;_nc_cid=0&amp;_nc_zor=9&amp;_nc_ht=scontent.xx&amp;oh=dafe16f35a7cf6e5efa30baaeeb39936&amp;oe=5EDEE54E")</f>
        <v/>
      </c>
      <c r="G35" s="72" t="s">
        <v>51</v>
      </c>
      <c r="H35" s="72" t="s">
        <v>595</v>
      </c>
      <c r="I35" s="72" t="s">
        <v>101</v>
      </c>
      <c r="J35" s="72" t="s">
        <v>73</v>
      </c>
      <c r="K35" s="73" t="s">
        <v>102</v>
      </c>
      <c r="L35" s="74"/>
      <c r="M35" s="74"/>
      <c r="N35" s="74"/>
      <c r="O35" s="72" t="s">
        <v>40</v>
      </c>
      <c r="P35" s="72"/>
      <c r="Q35" s="72" t="s">
        <v>40</v>
      </c>
      <c r="R35" s="72" t="s">
        <v>252</v>
      </c>
      <c r="S35" s="74"/>
      <c r="T35" s="72" t="s">
        <v>67</v>
      </c>
      <c r="U35" s="72" t="s">
        <v>596</v>
      </c>
      <c r="V35" s="74"/>
      <c r="W35" s="89"/>
      <c r="X35" s="89"/>
      <c r="Y35" s="89"/>
      <c r="Z35" s="89"/>
    </row>
    <row r="36" ht="28.5" customHeight="1">
      <c r="A36" s="67">
        <f t="shared" si="1"/>
        <v>14</v>
      </c>
      <c r="B36" s="68" t="s">
        <v>23</v>
      </c>
      <c r="C36" s="69">
        <v>43963.170277777775</v>
      </c>
      <c r="D36" s="70" t="s">
        <v>592</v>
      </c>
      <c r="E36" s="73" t="s">
        <v>597</v>
      </c>
      <c r="F36" s="74" t="str">
        <f t="shared" ref="F36:F52" si="8">image("")</f>
        <v/>
      </c>
      <c r="G36" s="72" t="s">
        <v>26</v>
      </c>
      <c r="H36" s="72" t="s">
        <v>598</v>
      </c>
      <c r="I36" s="72" t="s">
        <v>28</v>
      </c>
      <c r="J36" s="72" t="s">
        <v>29</v>
      </c>
      <c r="K36" s="73" t="s">
        <v>599</v>
      </c>
      <c r="L36" s="72" t="s">
        <v>600</v>
      </c>
      <c r="M36" s="72" t="s">
        <v>56</v>
      </c>
      <c r="N36" s="74"/>
      <c r="O36" s="72" t="s">
        <v>32</v>
      </c>
      <c r="P36" s="74"/>
      <c r="Q36" s="72" t="s">
        <v>40</v>
      </c>
      <c r="R36" s="72"/>
      <c r="S36" s="74"/>
      <c r="T36" s="72"/>
      <c r="U36" s="72" t="s">
        <v>601</v>
      </c>
      <c r="V36" s="74"/>
      <c r="W36" s="89"/>
      <c r="X36" s="89"/>
      <c r="Y36" s="89"/>
      <c r="Z36" s="89"/>
    </row>
    <row r="37" ht="28.5" customHeight="1">
      <c r="A37" s="58">
        <f t="shared" si="1"/>
        <v>15</v>
      </c>
      <c r="B37" s="59" t="s">
        <v>23</v>
      </c>
      <c r="C37" s="60">
        <v>43963.16898148148</v>
      </c>
      <c r="D37" s="61" t="s">
        <v>602</v>
      </c>
      <c r="E37" s="62" t="s">
        <v>603</v>
      </c>
      <c r="F37" s="63" t="str">
        <f t="shared" si="8"/>
        <v/>
      </c>
      <c r="G37" s="63" t="s">
        <v>26</v>
      </c>
      <c r="H37" s="63" t="s">
        <v>604</v>
      </c>
      <c r="I37" s="63" t="s">
        <v>116</v>
      </c>
      <c r="J37" s="63" t="s">
        <v>117</v>
      </c>
      <c r="K37" s="62" t="s">
        <v>118</v>
      </c>
      <c r="L37" s="63"/>
      <c r="M37" s="63"/>
      <c r="N37" s="66"/>
      <c r="O37" s="63" t="s">
        <v>32</v>
      </c>
      <c r="P37" s="66"/>
      <c r="Q37" s="63" t="s">
        <v>32</v>
      </c>
      <c r="R37" s="66"/>
      <c r="S37" s="66"/>
      <c r="T37" s="63"/>
      <c r="U37" s="66"/>
      <c r="V37" s="66"/>
      <c r="W37" s="89"/>
      <c r="X37" s="89"/>
      <c r="Y37" s="89"/>
      <c r="Z37" s="89"/>
    </row>
    <row r="38" ht="28.5" customHeight="1">
      <c r="A38" s="58">
        <f t="shared" si="1"/>
        <v>15</v>
      </c>
      <c r="B38" s="59" t="s">
        <v>23</v>
      </c>
      <c r="C38" s="60">
        <v>43963.169583333336</v>
      </c>
      <c r="D38" s="61" t="s">
        <v>602</v>
      </c>
      <c r="E38" s="62" t="s">
        <v>605</v>
      </c>
      <c r="F38" s="63" t="str">
        <f t="shared" si="8"/>
        <v/>
      </c>
      <c r="G38" s="63" t="s">
        <v>26</v>
      </c>
      <c r="H38" s="63" t="s">
        <v>606</v>
      </c>
      <c r="I38" s="63" t="s">
        <v>177</v>
      </c>
      <c r="J38" s="63" t="s">
        <v>87</v>
      </c>
      <c r="K38" s="62"/>
      <c r="L38" s="63" t="s">
        <v>607</v>
      </c>
      <c r="M38" s="66"/>
      <c r="N38" s="66"/>
      <c r="O38" s="63" t="s">
        <v>32</v>
      </c>
      <c r="P38" s="66"/>
      <c r="Q38" s="63" t="s">
        <v>32</v>
      </c>
      <c r="R38" s="66"/>
      <c r="S38" s="66"/>
      <c r="T38" s="63"/>
      <c r="U38" s="66"/>
      <c r="V38" s="66"/>
      <c r="W38" s="89"/>
      <c r="X38" s="89"/>
      <c r="Y38" s="89"/>
      <c r="Z38" s="89"/>
    </row>
    <row r="39" ht="28.5" customHeight="1">
      <c r="A39" s="58">
        <f t="shared" si="1"/>
        <v>15</v>
      </c>
      <c r="B39" s="59" t="s">
        <v>23</v>
      </c>
      <c r="C39" s="60">
        <v>43963.169583333336</v>
      </c>
      <c r="D39" s="61" t="s">
        <v>602</v>
      </c>
      <c r="E39" s="62" t="s">
        <v>608</v>
      </c>
      <c r="F39" s="63" t="str">
        <f t="shared" si="8"/>
        <v/>
      </c>
      <c r="G39" s="63" t="s">
        <v>451</v>
      </c>
      <c r="H39" s="63" t="s">
        <v>609</v>
      </c>
      <c r="I39" s="63" t="s">
        <v>28</v>
      </c>
      <c r="J39" s="63" t="s">
        <v>29</v>
      </c>
      <c r="K39" s="62" t="s">
        <v>610</v>
      </c>
      <c r="L39" s="63" t="s">
        <v>611</v>
      </c>
      <c r="M39" s="66"/>
      <c r="N39" s="66"/>
      <c r="O39" s="63" t="s">
        <v>32</v>
      </c>
      <c r="P39" s="66"/>
      <c r="Q39" s="63" t="s">
        <v>32</v>
      </c>
      <c r="R39" s="63"/>
      <c r="S39" s="66"/>
      <c r="T39" s="63"/>
      <c r="U39" s="63"/>
      <c r="V39" s="66"/>
      <c r="W39" s="89"/>
      <c r="X39" s="89"/>
      <c r="Y39" s="89"/>
      <c r="Z39" s="89"/>
    </row>
    <row r="40" ht="28.5" customHeight="1">
      <c r="A40" s="67">
        <f t="shared" si="1"/>
        <v>16</v>
      </c>
      <c r="B40" s="68" t="s">
        <v>23</v>
      </c>
      <c r="C40" s="69">
        <v>43963.16612268519</v>
      </c>
      <c r="D40" s="70" t="s">
        <v>612</v>
      </c>
      <c r="E40" s="73" t="s">
        <v>613</v>
      </c>
      <c r="F40" s="72" t="str">
        <f t="shared" si="8"/>
        <v/>
      </c>
      <c r="G40" s="72" t="s">
        <v>26</v>
      </c>
      <c r="H40" s="72" t="s">
        <v>614</v>
      </c>
      <c r="I40" s="72" t="s">
        <v>116</v>
      </c>
      <c r="J40" s="72" t="s">
        <v>117</v>
      </c>
      <c r="K40" s="73" t="s">
        <v>118</v>
      </c>
      <c r="L40" s="74"/>
      <c r="M40" s="74"/>
      <c r="N40" s="72"/>
      <c r="O40" s="72" t="s">
        <v>119</v>
      </c>
      <c r="P40" s="74"/>
      <c r="Q40" s="72" t="s">
        <v>119</v>
      </c>
      <c r="R40" s="74"/>
      <c r="S40" s="74"/>
      <c r="T40" s="72"/>
      <c r="U40" s="72"/>
      <c r="V40" s="74"/>
      <c r="W40" s="89"/>
      <c r="X40" s="89"/>
      <c r="Y40" s="89"/>
      <c r="Z40" s="89"/>
    </row>
    <row r="41" ht="28.5" customHeight="1">
      <c r="A41" s="58">
        <f t="shared" si="1"/>
        <v>17</v>
      </c>
      <c r="B41" s="59" t="s">
        <v>23</v>
      </c>
      <c r="C41" s="60">
        <v>43963.140694444446</v>
      </c>
      <c r="D41" s="61" t="s">
        <v>615</v>
      </c>
      <c r="E41" s="62" t="s">
        <v>616</v>
      </c>
      <c r="F41" s="63" t="str">
        <f t="shared" si="8"/>
        <v/>
      </c>
      <c r="G41" s="63" t="s">
        <v>109</v>
      </c>
      <c r="H41" s="63" t="s">
        <v>374</v>
      </c>
      <c r="I41" s="63" t="s">
        <v>77</v>
      </c>
      <c r="J41" s="63" t="s">
        <v>29</v>
      </c>
      <c r="K41" s="75"/>
      <c r="L41" s="66"/>
      <c r="M41" s="66"/>
      <c r="N41" s="66"/>
      <c r="O41" s="63" t="s">
        <v>119</v>
      </c>
      <c r="P41" s="66"/>
      <c r="Q41" s="63" t="s">
        <v>119</v>
      </c>
      <c r="R41" s="66"/>
      <c r="S41" s="66"/>
      <c r="T41" s="63"/>
      <c r="U41" s="66"/>
      <c r="V41" s="66"/>
      <c r="W41" s="89"/>
      <c r="X41" s="89"/>
      <c r="Y41" s="89"/>
      <c r="Z41" s="89"/>
    </row>
    <row r="42" ht="28.5" customHeight="1">
      <c r="A42" s="67">
        <f t="shared" si="1"/>
        <v>18</v>
      </c>
      <c r="B42" s="68" t="s">
        <v>23</v>
      </c>
      <c r="C42" s="69">
        <v>43963.132835648146</v>
      </c>
      <c r="D42" s="70" t="s">
        <v>617</v>
      </c>
      <c r="E42" s="73" t="s">
        <v>618</v>
      </c>
      <c r="F42" s="74" t="str">
        <f t="shared" si="8"/>
        <v/>
      </c>
      <c r="G42" s="72" t="s">
        <v>109</v>
      </c>
      <c r="H42" s="72" t="s">
        <v>619</v>
      </c>
      <c r="I42" s="72" t="s">
        <v>77</v>
      </c>
      <c r="J42" s="72" t="s">
        <v>29</v>
      </c>
      <c r="K42" s="73"/>
      <c r="L42" s="74"/>
      <c r="M42" s="74"/>
      <c r="N42" s="74"/>
      <c r="O42" s="72" t="s">
        <v>40</v>
      </c>
      <c r="P42" s="74"/>
      <c r="Q42" s="72" t="s">
        <v>40</v>
      </c>
      <c r="R42" s="74"/>
      <c r="S42" s="74"/>
      <c r="T42" s="72"/>
      <c r="U42" s="74"/>
      <c r="V42" s="74"/>
      <c r="W42" s="89"/>
      <c r="X42" s="89"/>
      <c r="Y42" s="89"/>
      <c r="Z42" s="89"/>
    </row>
    <row r="43" ht="28.5" customHeight="1">
      <c r="A43" s="58">
        <f t="shared" si="1"/>
        <v>19</v>
      </c>
      <c r="B43" s="59" t="s">
        <v>23</v>
      </c>
      <c r="C43" s="60">
        <v>43963.1253125</v>
      </c>
      <c r="D43" s="61" t="s">
        <v>620</v>
      </c>
      <c r="E43" s="62" t="s">
        <v>38</v>
      </c>
      <c r="F43" s="63" t="str">
        <f t="shared" si="8"/>
        <v/>
      </c>
      <c r="G43" s="63" t="s">
        <v>39</v>
      </c>
      <c r="H43" s="63"/>
      <c r="I43" s="63" t="s">
        <v>42</v>
      </c>
      <c r="J43" s="63" t="s">
        <v>43</v>
      </c>
      <c r="K43" s="62" t="s">
        <v>621</v>
      </c>
      <c r="L43" s="63"/>
      <c r="M43" s="63"/>
      <c r="N43" s="66"/>
      <c r="O43" s="63" t="s">
        <v>32</v>
      </c>
      <c r="P43" s="63"/>
      <c r="Q43" s="63" t="s">
        <v>32</v>
      </c>
      <c r="R43" s="66"/>
      <c r="S43" s="66"/>
      <c r="T43" s="63"/>
      <c r="U43" s="63"/>
      <c r="V43" s="66"/>
      <c r="W43" s="89"/>
      <c r="X43" s="89"/>
      <c r="Y43" s="89"/>
      <c r="Z43" s="89"/>
    </row>
    <row r="44" ht="28.5" customHeight="1">
      <c r="A44" s="58">
        <f t="shared" si="1"/>
        <v>19</v>
      </c>
      <c r="B44" s="59" t="s">
        <v>23</v>
      </c>
      <c r="C44" s="60">
        <v>43963.12546296296</v>
      </c>
      <c r="D44" s="61" t="s">
        <v>620</v>
      </c>
      <c r="E44" s="62" t="s">
        <v>622</v>
      </c>
      <c r="F44" s="63" t="str">
        <f t="shared" si="8"/>
        <v/>
      </c>
      <c r="G44" s="63" t="s">
        <v>81</v>
      </c>
      <c r="H44" s="63"/>
      <c r="I44" s="63" t="s">
        <v>82</v>
      </c>
      <c r="J44" s="63" t="s">
        <v>29</v>
      </c>
      <c r="K44" s="62" t="s">
        <v>83</v>
      </c>
      <c r="L44" s="66"/>
      <c r="M44" s="66"/>
      <c r="N44" s="66"/>
      <c r="O44" s="63" t="s">
        <v>32</v>
      </c>
      <c r="P44" s="66"/>
      <c r="Q44" s="63" t="s">
        <v>32</v>
      </c>
      <c r="R44" s="63"/>
      <c r="S44" s="63"/>
      <c r="T44" s="63"/>
      <c r="U44" s="63"/>
      <c r="V44" s="66"/>
      <c r="W44" s="89"/>
      <c r="X44" s="89"/>
      <c r="Y44" s="89"/>
      <c r="Z44" s="89"/>
    </row>
    <row r="45" ht="39.0" customHeight="1">
      <c r="A45" s="58">
        <f t="shared" si="1"/>
        <v>19</v>
      </c>
      <c r="B45" s="59" t="s">
        <v>23</v>
      </c>
      <c r="C45" s="60">
        <v>43963.12631944445</v>
      </c>
      <c r="D45" s="61" t="s">
        <v>620</v>
      </c>
      <c r="E45" s="62" t="s">
        <v>623</v>
      </c>
      <c r="F45" s="63" t="str">
        <f t="shared" si="8"/>
        <v/>
      </c>
      <c r="G45" s="63" t="s">
        <v>26</v>
      </c>
      <c r="H45" s="63" t="s">
        <v>135</v>
      </c>
      <c r="I45" s="63" t="s">
        <v>86</v>
      </c>
      <c r="J45" s="63" t="s">
        <v>87</v>
      </c>
      <c r="K45" s="75"/>
      <c r="L45" s="63" t="s">
        <v>624</v>
      </c>
      <c r="M45" s="66"/>
      <c r="N45" s="66"/>
      <c r="O45" s="63" t="s">
        <v>32</v>
      </c>
      <c r="P45" s="66"/>
      <c r="Q45" s="63" t="s">
        <v>32</v>
      </c>
      <c r="R45" s="66"/>
      <c r="S45" s="66"/>
      <c r="T45" s="63"/>
      <c r="U45" s="66"/>
      <c r="V45" s="66"/>
      <c r="W45" s="89"/>
      <c r="X45" s="89"/>
      <c r="Y45" s="89"/>
      <c r="Z45" s="89"/>
    </row>
    <row r="46" ht="37.5" customHeight="1">
      <c r="A46" s="58">
        <f t="shared" si="1"/>
        <v>19</v>
      </c>
      <c r="B46" s="59" t="s">
        <v>23</v>
      </c>
      <c r="C46" s="60">
        <v>43963.126493055555</v>
      </c>
      <c r="D46" s="61" t="s">
        <v>620</v>
      </c>
      <c r="E46" s="62" t="s">
        <v>561</v>
      </c>
      <c r="F46" s="63" t="str">
        <f t="shared" si="8"/>
        <v/>
      </c>
      <c r="G46" s="63" t="s">
        <v>90</v>
      </c>
      <c r="H46" s="63" t="s">
        <v>562</v>
      </c>
      <c r="I46" s="63" t="s">
        <v>86</v>
      </c>
      <c r="J46" s="63" t="s">
        <v>54</v>
      </c>
      <c r="K46" s="62"/>
      <c r="L46" s="63" t="s">
        <v>625</v>
      </c>
      <c r="M46" s="66"/>
      <c r="N46" s="66"/>
      <c r="O46" s="63" t="s">
        <v>32</v>
      </c>
      <c r="P46" s="66"/>
      <c r="Q46" s="63" t="s">
        <v>32</v>
      </c>
      <c r="R46" s="66"/>
      <c r="S46" s="66"/>
      <c r="T46" s="63"/>
      <c r="U46" s="66"/>
      <c r="V46" s="66"/>
      <c r="W46" s="89"/>
      <c r="X46" s="89"/>
      <c r="Y46" s="89"/>
      <c r="Z46" s="89"/>
    </row>
    <row r="47" ht="36.0" customHeight="1">
      <c r="A47" s="58">
        <f t="shared" si="1"/>
        <v>19</v>
      </c>
      <c r="B47" s="59" t="s">
        <v>23</v>
      </c>
      <c r="C47" s="60">
        <v>43963.1265625</v>
      </c>
      <c r="D47" s="61" t="s">
        <v>620</v>
      </c>
      <c r="E47" s="62" t="s">
        <v>142</v>
      </c>
      <c r="F47" s="63" t="str">
        <f t="shared" si="8"/>
        <v/>
      </c>
      <c r="G47" s="63" t="s">
        <v>90</v>
      </c>
      <c r="H47" s="63" t="s">
        <v>143</v>
      </c>
      <c r="I47" s="63" t="s">
        <v>86</v>
      </c>
      <c r="J47" s="63" t="s">
        <v>54</v>
      </c>
      <c r="K47" s="62"/>
      <c r="L47" s="63" t="s">
        <v>626</v>
      </c>
      <c r="M47" s="66"/>
      <c r="N47" s="66"/>
      <c r="O47" s="63" t="s">
        <v>32</v>
      </c>
      <c r="P47" s="66"/>
      <c r="Q47" s="63" t="s">
        <v>32</v>
      </c>
      <c r="R47" s="66"/>
      <c r="S47" s="66"/>
      <c r="T47" s="63"/>
      <c r="U47" s="66"/>
      <c r="V47" s="66"/>
      <c r="W47" s="89"/>
      <c r="X47" s="89"/>
      <c r="Y47" s="89"/>
      <c r="Z47" s="89"/>
    </row>
    <row r="48" ht="33.0" customHeight="1">
      <c r="A48" s="58">
        <f t="shared" si="1"/>
        <v>19</v>
      </c>
      <c r="B48" s="59" t="s">
        <v>23</v>
      </c>
      <c r="C48" s="60">
        <v>43963.12731481482</v>
      </c>
      <c r="D48" s="61" t="s">
        <v>620</v>
      </c>
      <c r="E48" s="62" t="s">
        <v>558</v>
      </c>
      <c r="F48" s="63" t="str">
        <f t="shared" si="8"/>
        <v/>
      </c>
      <c r="G48" s="63" t="s">
        <v>90</v>
      </c>
      <c r="H48" s="63" t="s">
        <v>559</v>
      </c>
      <c r="I48" s="63" t="s">
        <v>28</v>
      </c>
      <c r="J48" s="63" t="s">
        <v>73</v>
      </c>
      <c r="K48" s="62" t="s">
        <v>627</v>
      </c>
      <c r="L48" s="63" t="s">
        <v>628</v>
      </c>
      <c r="M48" s="66"/>
      <c r="N48" s="66"/>
      <c r="O48" s="63" t="s">
        <v>32</v>
      </c>
      <c r="P48" s="66"/>
      <c r="Q48" s="63" t="s">
        <v>32</v>
      </c>
      <c r="R48" s="63"/>
      <c r="S48" s="63"/>
      <c r="T48" s="63"/>
      <c r="U48" s="63"/>
      <c r="V48" s="63"/>
      <c r="W48" s="89"/>
      <c r="X48" s="89"/>
      <c r="Y48" s="89"/>
      <c r="Z48" s="89"/>
    </row>
    <row r="49" ht="28.5" customHeight="1">
      <c r="A49" s="58">
        <f t="shared" si="1"/>
        <v>19</v>
      </c>
      <c r="B49" s="59" t="s">
        <v>23</v>
      </c>
      <c r="C49" s="60">
        <v>43963.12731481482</v>
      </c>
      <c r="D49" s="61" t="s">
        <v>620</v>
      </c>
      <c r="E49" s="62" t="s">
        <v>629</v>
      </c>
      <c r="F49" s="63" t="str">
        <f t="shared" si="8"/>
        <v/>
      </c>
      <c r="G49" s="63" t="s">
        <v>109</v>
      </c>
      <c r="H49" s="63" t="s">
        <v>604</v>
      </c>
      <c r="I49" s="63" t="s">
        <v>77</v>
      </c>
      <c r="J49" s="63" t="s">
        <v>29</v>
      </c>
      <c r="K49" s="75"/>
      <c r="L49" s="66"/>
      <c r="M49" s="66"/>
      <c r="N49" s="66"/>
      <c r="O49" s="63" t="s">
        <v>40</v>
      </c>
      <c r="P49" s="66"/>
      <c r="Q49" s="63" t="s">
        <v>32</v>
      </c>
      <c r="R49" s="66"/>
      <c r="S49" s="66"/>
      <c r="T49" s="63"/>
      <c r="U49" s="66"/>
      <c r="V49" s="66"/>
      <c r="W49" s="89"/>
      <c r="X49" s="89"/>
      <c r="Y49" s="89"/>
      <c r="Z49" s="89"/>
    </row>
    <row r="50" ht="28.5" customHeight="1">
      <c r="A50" s="67">
        <f t="shared" si="1"/>
        <v>20</v>
      </c>
      <c r="B50" s="68" t="s">
        <v>23</v>
      </c>
      <c r="C50" s="69">
        <v>43963.1209375</v>
      </c>
      <c r="D50" s="70" t="s">
        <v>630</v>
      </c>
      <c r="E50" s="73" t="s">
        <v>631</v>
      </c>
      <c r="F50" s="72" t="str">
        <f t="shared" si="8"/>
        <v/>
      </c>
      <c r="G50" s="72" t="s">
        <v>26</v>
      </c>
      <c r="H50" s="72" t="s">
        <v>632</v>
      </c>
      <c r="I50" s="72" t="s">
        <v>86</v>
      </c>
      <c r="J50" s="72" t="s">
        <v>136</v>
      </c>
      <c r="K50" s="73"/>
      <c r="L50" s="72" t="s">
        <v>633</v>
      </c>
      <c r="M50" s="74"/>
      <c r="N50" s="74"/>
      <c r="O50" s="72" t="s">
        <v>32</v>
      </c>
      <c r="P50" s="74"/>
      <c r="Q50" s="72" t="s">
        <v>119</v>
      </c>
      <c r="R50" s="74"/>
      <c r="S50" s="74"/>
      <c r="T50" s="72"/>
      <c r="U50" s="74"/>
      <c r="V50" s="74"/>
      <c r="W50" s="89"/>
      <c r="X50" s="89"/>
      <c r="Y50" s="89"/>
      <c r="Z50" s="89"/>
    </row>
    <row r="51" ht="28.5" customHeight="1">
      <c r="A51" s="58">
        <f t="shared" si="1"/>
        <v>21</v>
      </c>
      <c r="B51" s="59" t="s">
        <v>23</v>
      </c>
      <c r="C51" s="60">
        <v>43963.09195601852</v>
      </c>
      <c r="D51" s="61" t="s">
        <v>634</v>
      </c>
      <c r="E51" s="62" t="s">
        <v>635</v>
      </c>
      <c r="F51" s="63" t="str">
        <f t="shared" si="8"/>
        <v/>
      </c>
      <c r="G51" s="63" t="s">
        <v>26</v>
      </c>
      <c r="H51" s="63" t="s">
        <v>374</v>
      </c>
      <c r="I51" s="63" t="s">
        <v>116</v>
      </c>
      <c r="J51" s="63" t="s">
        <v>117</v>
      </c>
      <c r="K51" s="62" t="s">
        <v>118</v>
      </c>
      <c r="L51" s="66"/>
      <c r="M51" s="66"/>
      <c r="N51" s="66"/>
      <c r="O51" s="63" t="s">
        <v>40</v>
      </c>
      <c r="P51" s="66"/>
      <c r="Q51" s="63" t="s">
        <v>40</v>
      </c>
      <c r="R51" s="66"/>
      <c r="S51" s="66"/>
      <c r="T51" s="63"/>
      <c r="U51" s="66"/>
      <c r="V51" s="66"/>
      <c r="W51" s="89"/>
      <c r="X51" s="89"/>
      <c r="Y51" s="89"/>
      <c r="Z51" s="89"/>
    </row>
    <row r="52" ht="28.5" customHeight="1">
      <c r="A52" s="58">
        <f t="shared" si="1"/>
        <v>21</v>
      </c>
      <c r="B52" s="59" t="s">
        <v>23</v>
      </c>
      <c r="C52" s="60">
        <v>43963.09196759259</v>
      </c>
      <c r="D52" s="61" t="s">
        <v>634</v>
      </c>
      <c r="E52" s="62" t="s">
        <v>636</v>
      </c>
      <c r="F52" s="63" t="str">
        <f t="shared" si="8"/>
        <v/>
      </c>
      <c r="G52" s="63" t="s">
        <v>26</v>
      </c>
      <c r="H52" s="66"/>
      <c r="I52" s="63" t="s">
        <v>169</v>
      </c>
      <c r="J52" s="63" t="s">
        <v>117</v>
      </c>
      <c r="K52" s="62"/>
      <c r="L52" s="66"/>
      <c r="M52" s="66"/>
      <c r="N52" s="66"/>
      <c r="O52" s="63" t="s">
        <v>40</v>
      </c>
      <c r="P52" s="66"/>
      <c r="Q52" s="63" t="s">
        <v>40</v>
      </c>
      <c r="R52" s="66"/>
      <c r="S52" s="66"/>
      <c r="T52" s="63"/>
      <c r="U52" s="66"/>
      <c r="V52" s="66"/>
      <c r="W52" s="89"/>
      <c r="X52" s="89"/>
      <c r="Y52" s="89"/>
      <c r="Z52" s="89"/>
    </row>
    <row r="53">
      <c r="A53" s="77"/>
      <c r="B53" s="77"/>
      <c r="C53" s="77"/>
      <c r="D53" s="77"/>
      <c r="E53" s="77"/>
      <c r="F53" s="77"/>
      <c r="G53" s="77"/>
      <c r="H53" s="77"/>
      <c r="I53" s="77"/>
      <c r="J53" s="77"/>
      <c r="K53" s="77"/>
      <c r="L53" s="77"/>
      <c r="M53" s="77"/>
      <c r="N53" s="77"/>
      <c r="O53" s="77"/>
      <c r="P53" s="77"/>
      <c r="Q53" s="77"/>
      <c r="R53" s="77"/>
      <c r="S53" s="77"/>
      <c r="T53" s="77"/>
      <c r="U53" s="77"/>
      <c r="V53" s="77"/>
    </row>
  </sheetData>
  <mergeCells count="21">
    <mergeCell ref="A1:A2"/>
    <mergeCell ref="B1:B2"/>
    <mergeCell ref="C1:C2"/>
    <mergeCell ref="D1:D2"/>
    <mergeCell ref="E1:E2"/>
    <mergeCell ref="F1:F2"/>
    <mergeCell ref="G1:G2"/>
    <mergeCell ref="O1:P1"/>
    <mergeCell ref="Q1:Q2"/>
    <mergeCell ref="R1:R2"/>
    <mergeCell ref="S1:S2"/>
    <mergeCell ref="T1:T2"/>
    <mergeCell ref="U1:U2"/>
    <mergeCell ref="V1:V2"/>
    <mergeCell ref="H1:H2"/>
    <mergeCell ref="I1:I2"/>
    <mergeCell ref="J1:J2"/>
    <mergeCell ref="K1:K2"/>
    <mergeCell ref="L1:L2"/>
    <mergeCell ref="M1:M2"/>
    <mergeCell ref="N1:N2"/>
  </mergeCells>
  <dataValidations>
    <dataValidation type="list" allowBlank="1" sqref="R3:R52">
      <formula1>"Action,IC,BRD,Ner,CV,CMS"</formula1>
    </dataValidation>
    <dataValidation type="list" allowBlank="1" sqref="S3:S52">
      <formula1>"Out of scope,Processing,Fixed,To be processed"</formula1>
    </dataValidation>
    <dataValidation type="list" allowBlank="1" sqref="O3:O52 Q3:Q52">
      <formula1>"Succeeded,Failed,Out of scope,Not sure,Trash"</formula1>
    </dataValidation>
    <dataValidation type="list" allowBlank="1" sqref="T3:T52">
      <formula1>"Ok,Not as expected,Not ok"</formula1>
    </dataValidation>
  </dataValidations>
  <hyperlinks>
    <hyperlink r:id="rId1" ref="E3"/>
    <hyperlink r:id="rId2" ref="E4"/>
    <hyperlink r:id="rId3" ref="E8"/>
    <hyperlink r:id="rId4" ref="E13"/>
    <hyperlink r:id="rId5" ref="E20"/>
    <hyperlink r:id="rId6" ref="E27"/>
    <hyperlink r:id="rId7" ref="E35"/>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4.86"/>
    <col customWidth="1" min="2" max="2" width="7.86"/>
    <col customWidth="1" min="4" max="4" width="19.0"/>
    <col customWidth="1" min="5" max="5" width="30.71"/>
    <col customWidth="1" min="6" max="6" width="17.57"/>
    <col customWidth="1" min="7" max="7" width="17.0"/>
    <col customWidth="1" min="8" max="8" width="18.71"/>
    <col hidden="1" min="10" max="10" width="14.43"/>
    <col customWidth="1" min="11" max="11" width="26.86"/>
    <col customWidth="1" min="12" max="12" width="31.43"/>
  </cols>
  <sheetData>
    <row r="1">
      <c r="A1" s="51" t="s">
        <v>0</v>
      </c>
      <c r="B1" s="51" t="s">
        <v>1</v>
      </c>
      <c r="C1" s="52" t="s">
        <v>2</v>
      </c>
      <c r="D1" s="53" t="s">
        <v>3</v>
      </c>
      <c r="E1" s="54" t="s">
        <v>4</v>
      </c>
      <c r="F1" s="51" t="s">
        <v>5</v>
      </c>
      <c r="G1" s="51" t="s">
        <v>6</v>
      </c>
      <c r="H1" s="51" t="s">
        <v>7</v>
      </c>
      <c r="I1" s="51" t="s">
        <v>8</v>
      </c>
      <c r="J1" s="51" t="s">
        <v>9</v>
      </c>
      <c r="K1" s="54" t="s">
        <v>10</v>
      </c>
      <c r="L1" s="54" t="s">
        <v>11</v>
      </c>
      <c r="M1" s="51" t="s">
        <v>12</v>
      </c>
      <c r="N1" s="51" t="s">
        <v>13</v>
      </c>
      <c r="O1" s="55" t="s">
        <v>14</v>
      </c>
      <c r="P1" s="6"/>
      <c r="Q1" s="51" t="s">
        <v>15</v>
      </c>
      <c r="R1" s="56" t="s">
        <v>16</v>
      </c>
      <c r="S1" s="56" t="s">
        <v>17</v>
      </c>
      <c r="T1" s="51" t="s">
        <v>18</v>
      </c>
      <c r="U1" s="56" t="s">
        <v>19</v>
      </c>
      <c r="V1" s="56" t="s">
        <v>20</v>
      </c>
    </row>
    <row r="2">
      <c r="A2" s="9"/>
      <c r="B2" s="9"/>
      <c r="C2" s="9"/>
      <c r="D2" s="9"/>
      <c r="E2" s="9"/>
      <c r="F2" s="9"/>
      <c r="G2" s="9"/>
      <c r="H2" s="9"/>
      <c r="I2" s="9"/>
      <c r="J2" s="9"/>
      <c r="K2" s="9"/>
      <c r="L2" s="9"/>
      <c r="M2" s="9"/>
      <c r="N2" s="9"/>
      <c r="O2" s="57" t="s">
        <v>21</v>
      </c>
      <c r="P2" s="57" t="s">
        <v>22</v>
      </c>
      <c r="Q2" s="9"/>
      <c r="R2" s="9"/>
      <c r="S2" s="9"/>
      <c r="T2" s="9"/>
      <c r="U2" s="9"/>
      <c r="V2" s="9"/>
    </row>
    <row r="3" ht="28.5" customHeight="1">
      <c r="A3" s="58">
        <f t="shared" ref="A3:A72" si="1">if(left(D3,16)=left(D2,16),A2,A2+1)</f>
        <v>1</v>
      </c>
      <c r="B3" s="59" t="s">
        <v>637</v>
      </c>
      <c r="C3" s="90">
        <v>43964.42895833333</v>
      </c>
      <c r="D3" s="63" t="s">
        <v>638</v>
      </c>
      <c r="E3" s="91" t="s">
        <v>38</v>
      </c>
      <c r="F3" s="63" t="str">
        <f t="shared" ref="F3:F9" si="2">image("")</f>
        <v/>
      </c>
      <c r="G3" s="63" t="s">
        <v>39</v>
      </c>
      <c r="H3" s="63"/>
      <c r="I3" s="63"/>
      <c r="J3" s="63"/>
      <c r="K3" s="62"/>
      <c r="L3" s="92"/>
      <c r="M3" s="63"/>
      <c r="N3" s="63"/>
      <c r="O3" s="63" t="s">
        <v>32</v>
      </c>
      <c r="P3" s="66"/>
      <c r="Q3" s="63" t="s">
        <v>32</v>
      </c>
      <c r="R3" s="66"/>
      <c r="S3" s="66"/>
      <c r="T3" s="63"/>
      <c r="U3" s="66"/>
      <c r="V3" s="66"/>
    </row>
    <row r="4" ht="28.5" customHeight="1">
      <c r="A4" s="58">
        <f t="shared" si="1"/>
        <v>1</v>
      </c>
      <c r="B4" s="59" t="s">
        <v>637</v>
      </c>
      <c r="C4" s="90">
        <v>43964.42915509259</v>
      </c>
      <c r="D4" s="63" t="s">
        <v>638</v>
      </c>
      <c r="E4" s="91" t="s">
        <v>41</v>
      </c>
      <c r="F4" s="63" t="str">
        <f t="shared" si="2"/>
        <v/>
      </c>
      <c r="G4" s="63"/>
      <c r="H4" s="63"/>
      <c r="I4" s="63" t="s">
        <v>42</v>
      </c>
      <c r="J4" s="63" t="s">
        <v>43</v>
      </c>
      <c r="K4" s="62" t="s">
        <v>639</v>
      </c>
      <c r="L4" s="92"/>
      <c r="M4" s="63"/>
      <c r="N4" s="66"/>
      <c r="O4" s="63" t="s">
        <v>32</v>
      </c>
      <c r="P4" s="66"/>
      <c r="Q4" s="63" t="s">
        <v>32</v>
      </c>
      <c r="R4" s="66"/>
      <c r="S4" s="66"/>
      <c r="T4" s="63"/>
      <c r="U4" s="66"/>
      <c r="V4" s="66"/>
    </row>
    <row r="5" ht="28.5" customHeight="1">
      <c r="A5" s="58">
        <f t="shared" si="1"/>
        <v>1</v>
      </c>
      <c r="B5" s="59" t="s">
        <v>637</v>
      </c>
      <c r="C5" s="90">
        <v>43964.42916666667</v>
      </c>
      <c r="D5" s="63" t="s">
        <v>638</v>
      </c>
      <c r="E5" s="91" t="s">
        <v>640</v>
      </c>
      <c r="F5" s="63" t="str">
        <f t="shared" si="2"/>
        <v/>
      </c>
      <c r="G5" s="63" t="s">
        <v>109</v>
      </c>
      <c r="H5" s="63"/>
      <c r="I5" s="63" t="s">
        <v>77</v>
      </c>
      <c r="J5" s="63" t="s">
        <v>43</v>
      </c>
      <c r="K5" s="62"/>
      <c r="L5" s="92"/>
      <c r="M5" s="66"/>
      <c r="N5" s="66"/>
      <c r="O5" s="63" t="s">
        <v>32</v>
      </c>
      <c r="P5" s="66"/>
      <c r="Q5" s="63" t="s">
        <v>32</v>
      </c>
      <c r="R5" s="66"/>
      <c r="S5" s="66"/>
      <c r="T5" s="63"/>
      <c r="U5" s="66"/>
      <c r="V5" s="66"/>
    </row>
    <row r="6" ht="28.5" customHeight="1">
      <c r="A6" s="93">
        <f t="shared" si="1"/>
        <v>2</v>
      </c>
      <c r="B6" s="68" t="s">
        <v>637</v>
      </c>
      <c r="C6" s="94">
        <v>43964.41069444444</v>
      </c>
      <c r="D6" s="95" t="s">
        <v>641</v>
      </c>
      <c r="E6" s="96" t="s">
        <v>38</v>
      </c>
      <c r="F6" s="95" t="str">
        <f t="shared" si="2"/>
        <v/>
      </c>
      <c r="G6" s="95" t="s">
        <v>39</v>
      </c>
      <c r="H6" s="95"/>
      <c r="I6" s="95"/>
      <c r="J6" s="95"/>
      <c r="K6" s="97"/>
      <c r="L6" s="98"/>
      <c r="M6" s="99"/>
      <c r="N6" s="99"/>
      <c r="O6" s="95" t="s">
        <v>32</v>
      </c>
      <c r="P6" s="99"/>
      <c r="Q6" s="95" t="s">
        <v>63</v>
      </c>
      <c r="R6" s="99"/>
      <c r="S6" s="99"/>
      <c r="T6" s="95"/>
      <c r="U6" s="74"/>
      <c r="V6" s="74"/>
    </row>
    <row r="7" ht="28.5" customHeight="1">
      <c r="A7" s="67">
        <f t="shared" si="1"/>
        <v>2</v>
      </c>
      <c r="B7" s="68" t="s">
        <v>637</v>
      </c>
      <c r="C7" s="100">
        <v>43964.41075231481</v>
      </c>
      <c r="D7" s="72" t="s">
        <v>641</v>
      </c>
      <c r="E7" s="101" t="s">
        <v>41</v>
      </c>
      <c r="F7" s="72" t="str">
        <f t="shared" si="2"/>
        <v/>
      </c>
      <c r="G7" s="72"/>
      <c r="H7" s="72"/>
      <c r="I7" s="72" t="s">
        <v>42</v>
      </c>
      <c r="J7" s="72" t="s">
        <v>43</v>
      </c>
      <c r="K7" s="73" t="s">
        <v>642</v>
      </c>
      <c r="L7" s="102"/>
      <c r="M7" s="74"/>
      <c r="N7" s="74"/>
      <c r="O7" s="95" t="s">
        <v>32</v>
      </c>
      <c r="P7" s="74"/>
      <c r="Q7" s="95" t="s">
        <v>63</v>
      </c>
      <c r="R7" s="74"/>
      <c r="S7" s="74"/>
      <c r="T7" s="72"/>
      <c r="U7" s="103"/>
      <c r="V7" s="74"/>
    </row>
    <row r="8" ht="28.5" customHeight="1">
      <c r="A8" s="67">
        <f t="shared" si="1"/>
        <v>2</v>
      </c>
      <c r="B8" s="68" t="s">
        <v>637</v>
      </c>
      <c r="C8" s="100">
        <v>43964.41075231481</v>
      </c>
      <c r="D8" s="72" t="s">
        <v>641</v>
      </c>
      <c r="E8" s="101" t="s">
        <v>38</v>
      </c>
      <c r="F8" s="72" t="str">
        <f t="shared" si="2"/>
        <v/>
      </c>
      <c r="G8" s="72" t="s">
        <v>39</v>
      </c>
      <c r="H8" s="74"/>
      <c r="I8" s="74"/>
      <c r="J8" s="72"/>
      <c r="K8" s="73"/>
      <c r="L8" s="104"/>
      <c r="M8" s="74"/>
      <c r="N8" s="74"/>
      <c r="O8" s="95" t="s">
        <v>32</v>
      </c>
      <c r="P8" s="74"/>
      <c r="Q8" s="95" t="s">
        <v>63</v>
      </c>
      <c r="R8" s="74"/>
      <c r="S8" s="74"/>
      <c r="T8" s="72"/>
      <c r="U8" s="103"/>
      <c r="V8" s="74"/>
    </row>
    <row r="9" ht="28.5" customHeight="1">
      <c r="A9" s="67">
        <f t="shared" si="1"/>
        <v>2</v>
      </c>
      <c r="B9" s="68" t="s">
        <v>637</v>
      </c>
      <c r="C9" s="100">
        <v>43964.41116898148</v>
      </c>
      <c r="D9" s="72" t="s">
        <v>641</v>
      </c>
      <c r="E9" s="101" t="s">
        <v>41</v>
      </c>
      <c r="F9" s="72" t="str">
        <f t="shared" si="2"/>
        <v/>
      </c>
      <c r="G9" s="72"/>
      <c r="H9" s="72"/>
      <c r="I9" s="72" t="s">
        <v>42</v>
      </c>
      <c r="J9" s="72" t="s">
        <v>29</v>
      </c>
      <c r="K9" s="73" t="s">
        <v>642</v>
      </c>
      <c r="L9" s="104"/>
      <c r="M9" s="74"/>
      <c r="N9" s="74"/>
      <c r="O9" s="95" t="s">
        <v>32</v>
      </c>
      <c r="P9" s="74"/>
      <c r="Q9" s="95" t="s">
        <v>63</v>
      </c>
      <c r="R9" s="74"/>
      <c r="S9" s="74"/>
      <c r="T9" s="72"/>
      <c r="U9" s="103"/>
      <c r="V9" s="74"/>
    </row>
    <row r="10" ht="87.75" customHeight="1">
      <c r="A10" s="67">
        <f t="shared" si="1"/>
        <v>2</v>
      </c>
      <c r="B10" s="68" t="s">
        <v>637</v>
      </c>
      <c r="C10" s="100">
        <v>43964.41168981481</v>
      </c>
      <c r="D10" s="72" t="s">
        <v>641</v>
      </c>
      <c r="E10" s="105" t="s">
        <v>643</v>
      </c>
      <c r="F10" s="72" t="str">
        <f>image("https://scontent.xx.fbcdn.net/v/t1.15752-9/97111446_583472592067048_5481640393080569856_n.jpg?_nc_cat=102&amp;_nc_sid=b96e70&amp;_nc_oc=AQnzyEZkYIJ1O3eu6B6CxVFtXzIL8THeaSfZb9_MO6bf88pEA4szwpt_PAvB1GIIybtWTzjvZNgimAjN7hZJUjb4&amp;_nc_ad=z-m&amp;_nc_cid=0&amp;_nc_zor=9&amp;_nc_ht="&amp;"scontent.xx&amp;oh=1a022510321a936fe3081f40dfde289b&amp;oe=5EE188F1")</f>
        <v/>
      </c>
      <c r="G10" s="72" t="s">
        <v>26</v>
      </c>
      <c r="H10" s="72" t="s">
        <v>644</v>
      </c>
      <c r="I10" s="72" t="s">
        <v>28</v>
      </c>
      <c r="J10" s="72" t="s">
        <v>29</v>
      </c>
      <c r="K10" s="73" t="s">
        <v>443</v>
      </c>
      <c r="L10" s="104" t="s">
        <v>264</v>
      </c>
      <c r="M10" s="72" t="s">
        <v>265</v>
      </c>
      <c r="N10" s="72"/>
      <c r="O10" s="72" t="s">
        <v>63</v>
      </c>
      <c r="P10" s="72" t="s">
        <v>645</v>
      </c>
      <c r="Q10" s="95" t="s">
        <v>63</v>
      </c>
      <c r="R10" s="72" t="s">
        <v>65</v>
      </c>
      <c r="S10" s="72" t="s">
        <v>66</v>
      </c>
      <c r="T10" s="72" t="s">
        <v>67</v>
      </c>
      <c r="U10" s="106" t="s">
        <v>646</v>
      </c>
      <c r="V10" s="74"/>
    </row>
    <row r="11" ht="28.5" customHeight="1">
      <c r="A11" s="67">
        <f t="shared" si="1"/>
        <v>2</v>
      </c>
      <c r="B11" s="68" t="s">
        <v>637</v>
      </c>
      <c r="C11" s="100">
        <v>43964.412824074076</v>
      </c>
      <c r="D11" s="72" t="s">
        <v>641</v>
      </c>
      <c r="E11" s="101" t="s">
        <v>647</v>
      </c>
      <c r="F11" s="72" t="str">
        <f t="shared" ref="F11:F13" si="3">image("")</f>
        <v/>
      </c>
      <c r="G11" s="72" t="s">
        <v>70</v>
      </c>
      <c r="H11" s="72" t="s">
        <v>648</v>
      </c>
      <c r="I11" s="72" t="s">
        <v>72</v>
      </c>
      <c r="J11" s="72" t="s">
        <v>73</v>
      </c>
      <c r="K11" s="73" t="s">
        <v>364</v>
      </c>
      <c r="L11" s="102"/>
      <c r="M11" s="74"/>
      <c r="N11" s="74"/>
      <c r="O11" s="72" t="s">
        <v>32</v>
      </c>
      <c r="P11" s="74"/>
      <c r="Q11" s="95" t="s">
        <v>63</v>
      </c>
      <c r="R11" s="74"/>
      <c r="S11" s="74"/>
      <c r="T11" s="72"/>
      <c r="U11" s="103"/>
      <c r="V11" s="74"/>
    </row>
    <row r="12" ht="28.5" customHeight="1">
      <c r="A12" s="67">
        <f t="shared" si="1"/>
        <v>2</v>
      </c>
      <c r="B12" s="68" t="s">
        <v>637</v>
      </c>
      <c r="C12" s="100">
        <v>43964.413090277776</v>
      </c>
      <c r="D12" s="72" t="s">
        <v>641</v>
      </c>
      <c r="E12" s="101" t="s">
        <v>649</v>
      </c>
      <c r="F12" s="72" t="str">
        <f t="shared" si="3"/>
        <v/>
      </c>
      <c r="G12" s="72" t="s">
        <v>26</v>
      </c>
      <c r="H12" s="72" t="s">
        <v>650</v>
      </c>
      <c r="I12" s="72" t="s">
        <v>313</v>
      </c>
      <c r="J12" s="72" t="s">
        <v>328</v>
      </c>
      <c r="K12" s="73"/>
      <c r="L12" s="104" t="s">
        <v>651</v>
      </c>
      <c r="M12" s="74"/>
      <c r="N12" s="74"/>
      <c r="O12" s="72" t="s">
        <v>32</v>
      </c>
      <c r="P12" s="72" t="s">
        <v>652</v>
      </c>
      <c r="Q12" s="95" t="s">
        <v>63</v>
      </c>
      <c r="R12" s="74"/>
      <c r="S12" s="74"/>
      <c r="T12" s="72"/>
      <c r="U12" s="103"/>
      <c r="V12" s="74"/>
    </row>
    <row r="13" ht="28.5" customHeight="1">
      <c r="A13" s="67">
        <f t="shared" si="1"/>
        <v>2</v>
      </c>
      <c r="B13" s="68" t="s">
        <v>637</v>
      </c>
      <c r="C13" s="100">
        <v>43964.413090277776</v>
      </c>
      <c r="D13" s="72" t="s">
        <v>641</v>
      </c>
      <c r="E13" s="101" t="s">
        <v>561</v>
      </c>
      <c r="F13" s="72" t="str">
        <f t="shared" si="3"/>
        <v/>
      </c>
      <c r="G13" s="72" t="s">
        <v>90</v>
      </c>
      <c r="H13" s="72" t="s">
        <v>562</v>
      </c>
      <c r="I13" s="72" t="s">
        <v>28</v>
      </c>
      <c r="J13" s="72" t="s">
        <v>73</v>
      </c>
      <c r="K13" s="73" t="s">
        <v>443</v>
      </c>
      <c r="L13" s="104" t="s">
        <v>653</v>
      </c>
      <c r="M13" s="74"/>
      <c r="N13" s="74"/>
      <c r="O13" s="72" t="s">
        <v>32</v>
      </c>
      <c r="P13" s="74"/>
      <c r="Q13" s="95" t="s">
        <v>63</v>
      </c>
      <c r="R13" s="74"/>
      <c r="S13" s="74"/>
      <c r="T13" s="72"/>
      <c r="U13" s="103"/>
      <c r="V13" s="74"/>
    </row>
    <row r="14" ht="60.75" customHeight="1">
      <c r="A14" s="58">
        <f t="shared" si="1"/>
        <v>3</v>
      </c>
      <c r="B14" s="59" t="s">
        <v>637</v>
      </c>
      <c r="C14" s="90">
        <v>43964.383622685185</v>
      </c>
      <c r="D14" s="63" t="s">
        <v>654</v>
      </c>
      <c r="E14" s="107" t="s">
        <v>655</v>
      </c>
      <c r="F14" s="63" t="str">
        <f t="shared" ref="F14:F15" si="4">image("https://scontent.xx.fbcdn.net/v/t1.15752-9/96855706_292879528386992_2784626283831623680_n.jpg?_nc_cat=107&amp;_nc_sid=b96e70&amp;_nc_oc=AQlqcBpEf7UPtl4CO8WQYCOfZ3bGKiRx5EJohYIG50fqCaiNI2_TBGtPEmBV_66iI55Z7TAMXPI-xy3su3fAMQuM&amp;_nc_ad=z-m&amp;_nc_cid=0&amp;_nc_zor=9&amp;_nc_ht="&amp;"scontent.xx&amp;oh=147f521b467e0833b81bb18669256417&amp;oe=5EE26D58")</f>
        <v/>
      </c>
      <c r="G14" s="63" t="s">
        <v>26</v>
      </c>
      <c r="H14" s="63" t="s">
        <v>656</v>
      </c>
      <c r="I14" s="63" t="s">
        <v>28</v>
      </c>
      <c r="J14" s="63" t="s">
        <v>29</v>
      </c>
      <c r="K14" s="62" t="s">
        <v>657</v>
      </c>
      <c r="L14" s="92" t="s">
        <v>658</v>
      </c>
      <c r="M14" s="63" t="s">
        <v>56</v>
      </c>
      <c r="N14" s="66"/>
      <c r="O14" s="63" t="s">
        <v>40</v>
      </c>
      <c r="P14" s="66"/>
      <c r="Q14" s="63" t="s">
        <v>40</v>
      </c>
      <c r="R14" s="66"/>
      <c r="S14" s="66"/>
      <c r="T14" s="63"/>
      <c r="U14" s="108" t="s">
        <v>659</v>
      </c>
      <c r="V14" s="66"/>
    </row>
    <row r="15" ht="60.75" customHeight="1">
      <c r="A15" s="58">
        <f t="shared" si="1"/>
        <v>3</v>
      </c>
      <c r="B15" s="59" t="s">
        <v>637</v>
      </c>
      <c r="C15" s="90">
        <v>43964.384108796294</v>
      </c>
      <c r="D15" s="63" t="s">
        <v>654</v>
      </c>
      <c r="E15" s="91" t="s">
        <v>660</v>
      </c>
      <c r="F15" s="63" t="str">
        <f t="shared" si="4"/>
        <v/>
      </c>
      <c r="G15" s="63" t="s">
        <v>26</v>
      </c>
      <c r="H15" s="63" t="s">
        <v>661</v>
      </c>
      <c r="I15" s="63" t="s">
        <v>28</v>
      </c>
      <c r="J15" s="63" t="s">
        <v>29</v>
      </c>
      <c r="K15" s="62" t="s">
        <v>657</v>
      </c>
      <c r="L15" s="92" t="s">
        <v>658</v>
      </c>
      <c r="M15" s="63" t="s">
        <v>56</v>
      </c>
      <c r="N15" s="66"/>
      <c r="O15" s="63" t="s">
        <v>40</v>
      </c>
      <c r="P15" s="66"/>
      <c r="Q15" s="63" t="s">
        <v>40</v>
      </c>
      <c r="R15" s="66"/>
      <c r="S15" s="66"/>
      <c r="T15" s="63"/>
      <c r="U15" s="109"/>
      <c r="V15" s="66"/>
    </row>
    <row r="16" ht="28.5" customHeight="1">
      <c r="A16" s="58">
        <f t="shared" si="1"/>
        <v>3</v>
      </c>
      <c r="B16" s="59" t="s">
        <v>637</v>
      </c>
      <c r="C16" s="90">
        <v>43964.38412037037</v>
      </c>
      <c r="D16" s="63" t="s">
        <v>654</v>
      </c>
      <c r="E16" s="91" t="s">
        <v>662</v>
      </c>
      <c r="F16" s="63" t="str">
        <f t="shared" ref="F16:F17" si="5">image("")</f>
        <v/>
      </c>
      <c r="G16" s="63" t="s">
        <v>109</v>
      </c>
      <c r="H16" s="63"/>
      <c r="I16" s="63" t="s">
        <v>77</v>
      </c>
      <c r="J16" s="63" t="s">
        <v>29</v>
      </c>
      <c r="K16" s="62"/>
      <c r="L16" s="110"/>
      <c r="M16" s="66"/>
      <c r="N16" s="66"/>
      <c r="O16" s="63" t="s">
        <v>40</v>
      </c>
      <c r="P16" s="66"/>
      <c r="Q16" s="63" t="s">
        <v>40</v>
      </c>
      <c r="R16" s="66"/>
      <c r="S16" s="66"/>
      <c r="T16" s="63"/>
      <c r="U16" s="109"/>
      <c r="V16" s="66"/>
    </row>
    <row r="17" ht="28.5" customHeight="1">
      <c r="A17" s="67">
        <f t="shared" si="1"/>
        <v>4</v>
      </c>
      <c r="B17" s="68" t="s">
        <v>637</v>
      </c>
      <c r="C17" s="100">
        <v>43964.37513888889</v>
      </c>
      <c r="D17" s="72" t="s">
        <v>663</v>
      </c>
      <c r="E17" s="101" t="s">
        <v>664</v>
      </c>
      <c r="F17" s="72" t="str">
        <f t="shared" si="5"/>
        <v/>
      </c>
      <c r="G17" s="72" t="s">
        <v>81</v>
      </c>
      <c r="H17" s="72"/>
      <c r="I17" s="72" t="s">
        <v>82</v>
      </c>
      <c r="J17" s="72" t="s">
        <v>43</v>
      </c>
      <c r="K17" s="73" t="s">
        <v>297</v>
      </c>
      <c r="L17" s="102"/>
      <c r="M17" s="74"/>
      <c r="N17" s="74"/>
      <c r="O17" s="72" t="s">
        <v>32</v>
      </c>
      <c r="P17" s="74"/>
      <c r="Q17" s="72" t="s">
        <v>32</v>
      </c>
      <c r="R17" s="74"/>
      <c r="S17" s="74"/>
      <c r="T17" s="72"/>
      <c r="U17" s="103"/>
      <c r="V17" s="74"/>
    </row>
    <row r="18" ht="119.25" customHeight="1">
      <c r="A18" s="67">
        <f t="shared" si="1"/>
        <v>4</v>
      </c>
      <c r="B18" s="68" t="s">
        <v>637</v>
      </c>
      <c r="C18" s="100">
        <v>43964.37530092592</v>
      </c>
      <c r="D18" s="72" t="s">
        <v>663</v>
      </c>
      <c r="E18" s="105" t="s">
        <v>665</v>
      </c>
      <c r="F18" s="72" t="str">
        <f>image("https://scontent.xx.fbcdn.net/v/t1.15752-9/97435034_233905851203054_6709050288596058112_n.jpg?_nc_cat=103&amp;_nc_sid=b96e70&amp;_nc_ohc=4jAvHySrm2sAX-RYtXc&amp;_nc_ad=z-m&amp;_nc_cid=0&amp;_nc_zor=9&amp;_nc_ht=scontent.xx&amp;oh=6cfbdf0cdfc03cd5831c7b966b9bfb3a&amp;oe=5EDFFEC8")</f>
        <v/>
      </c>
      <c r="G18" s="72" t="s">
        <v>26</v>
      </c>
      <c r="H18" s="72" t="s">
        <v>666</v>
      </c>
      <c r="I18" s="72" t="s">
        <v>28</v>
      </c>
      <c r="J18" s="72" t="s">
        <v>29</v>
      </c>
      <c r="K18" s="73" t="s">
        <v>380</v>
      </c>
      <c r="L18" s="104" t="s">
        <v>667</v>
      </c>
      <c r="M18" s="72" t="s">
        <v>56</v>
      </c>
      <c r="N18" s="74"/>
      <c r="O18" s="72" t="s">
        <v>63</v>
      </c>
      <c r="P18" s="72" t="s">
        <v>668</v>
      </c>
      <c r="Q18" s="72" t="s">
        <v>32</v>
      </c>
      <c r="R18" s="72" t="s">
        <v>65</v>
      </c>
      <c r="S18" s="72" t="s">
        <v>66</v>
      </c>
      <c r="T18" s="72" t="s">
        <v>67</v>
      </c>
      <c r="U18" s="106" t="s">
        <v>646</v>
      </c>
      <c r="V18" s="74"/>
    </row>
    <row r="19" ht="115.5" customHeight="1">
      <c r="A19" s="67">
        <f t="shared" si="1"/>
        <v>4</v>
      </c>
      <c r="B19" s="68" t="s">
        <v>637</v>
      </c>
      <c r="C19" s="100">
        <v>43964.37546296296</v>
      </c>
      <c r="D19" s="72" t="s">
        <v>663</v>
      </c>
      <c r="E19" s="105" t="s">
        <v>669</v>
      </c>
      <c r="F19" s="72" t="str">
        <f>image("https://scontent.xx.fbcdn.net/v/t1.15752-9/96551117_727339964686472_7805751272593686528_n.jpg?_nc_cat=100&amp;_nc_sid=b96e70&amp;_nc_ohc=r63fxxV3bgkAX_u-S_1&amp;_nc_ad=z-m&amp;_nc_cid=0&amp;_nc_zor=9&amp;_nc_ht=scontent.xx&amp;oh=2694f77c60fab505169360a00fcd65e0&amp;oe=5EE23484")</f>
        <v/>
      </c>
      <c r="G19" s="72" t="s">
        <v>51</v>
      </c>
      <c r="H19" s="72" t="s">
        <v>670</v>
      </c>
      <c r="I19" s="72" t="s">
        <v>338</v>
      </c>
      <c r="J19" s="72" t="s">
        <v>339</v>
      </c>
      <c r="K19" s="73" t="s">
        <v>671</v>
      </c>
      <c r="L19" s="104" t="s">
        <v>672</v>
      </c>
      <c r="M19" s="72" t="s">
        <v>537</v>
      </c>
      <c r="N19" s="74"/>
      <c r="O19" s="72" t="s">
        <v>32</v>
      </c>
      <c r="P19" s="74"/>
      <c r="Q19" s="72" t="s">
        <v>32</v>
      </c>
      <c r="R19" s="74"/>
      <c r="S19" s="74"/>
      <c r="T19" s="72"/>
      <c r="U19" s="103"/>
      <c r="V19" s="74"/>
    </row>
    <row r="20" ht="28.5" customHeight="1">
      <c r="A20" s="67">
        <f t="shared" si="1"/>
        <v>4</v>
      </c>
      <c r="B20" s="68" t="s">
        <v>637</v>
      </c>
      <c r="C20" s="100">
        <v>43964.37706018519</v>
      </c>
      <c r="D20" s="72" t="s">
        <v>663</v>
      </c>
      <c r="E20" s="73" t="s">
        <v>673</v>
      </c>
      <c r="F20" s="72" t="str">
        <f t="shared" ref="F20:F22" si="6">image("")</f>
        <v/>
      </c>
      <c r="G20" s="72" t="s">
        <v>26</v>
      </c>
      <c r="H20" s="72" t="s">
        <v>674</v>
      </c>
      <c r="I20" s="72" t="s">
        <v>313</v>
      </c>
      <c r="J20" s="72" t="s">
        <v>328</v>
      </c>
      <c r="K20" s="76"/>
      <c r="L20" s="104" t="s">
        <v>675</v>
      </c>
      <c r="M20" s="74"/>
      <c r="N20" s="74"/>
      <c r="O20" s="72" t="s">
        <v>63</v>
      </c>
      <c r="P20" s="72" t="s">
        <v>354</v>
      </c>
      <c r="Q20" s="72" t="s">
        <v>32</v>
      </c>
      <c r="R20" s="74"/>
      <c r="S20" s="74"/>
      <c r="T20" s="72"/>
      <c r="U20" s="106" t="s">
        <v>676</v>
      </c>
      <c r="V20" s="74"/>
    </row>
    <row r="21" ht="28.5" customHeight="1">
      <c r="A21" s="67">
        <f t="shared" si="1"/>
        <v>4</v>
      </c>
      <c r="B21" s="68" t="s">
        <v>637</v>
      </c>
      <c r="C21" s="100">
        <v>43964.379537037035</v>
      </c>
      <c r="D21" s="72" t="s">
        <v>663</v>
      </c>
      <c r="E21" s="73" t="s">
        <v>677</v>
      </c>
      <c r="F21" s="72" t="str">
        <f t="shared" si="6"/>
        <v/>
      </c>
      <c r="G21" s="72" t="s">
        <v>26</v>
      </c>
      <c r="H21" s="72" t="s">
        <v>678</v>
      </c>
      <c r="I21" s="72" t="s">
        <v>313</v>
      </c>
      <c r="J21" s="72" t="s">
        <v>328</v>
      </c>
      <c r="K21" s="76"/>
      <c r="L21" s="104" t="s">
        <v>679</v>
      </c>
      <c r="M21" s="74"/>
      <c r="N21" s="74"/>
      <c r="O21" s="72" t="s">
        <v>32</v>
      </c>
      <c r="P21" s="74"/>
      <c r="Q21" s="72" t="s">
        <v>32</v>
      </c>
      <c r="R21" s="74"/>
      <c r="S21" s="74"/>
      <c r="T21" s="72"/>
      <c r="U21" s="103"/>
      <c r="V21" s="74"/>
    </row>
    <row r="22" ht="28.5" customHeight="1">
      <c r="A22" s="67">
        <f t="shared" si="1"/>
        <v>4</v>
      </c>
      <c r="B22" s="68" t="s">
        <v>637</v>
      </c>
      <c r="C22" s="100">
        <v>43964.38159722222</v>
      </c>
      <c r="D22" s="72" t="s">
        <v>663</v>
      </c>
      <c r="E22" s="73" t="s">
        <v>680</v>
      </c>
      <c r="F22" s="72" t="str">
        <f t="shared" si="6"/>
        <v/>
      </c>
      <c r="G22" s="72" t="s">
        <v>26</v>
      </c>
      <c r="H22" s="72" t="s">
        <v>678</v>
      </c>
      <c r="I22" s="72" t="s">
        <v>28</v>
      </c>
      <c r="J22" s="72" t="s">
        <v>29</v>
      </c>
      <c r="K22" s="73" t="s">
        <v>681</v>
      </c>
      <c r="L22" s="104" t="s">
        <v>682</v>
      </c>
      <c r="M22" s="74"/>
      <c r="N22" s="72" t="s">
        <v>568</v>
      </c>
      <c r="O22" s="72" t="s">
        <v>32</v>
      </c>
      <c r="P22" s="74"/>
      <c r="Q22" s="72" t="s">
        <v>32</v>
      </c>
      <c r="R22" s="74"/>
      <c r="S22" s="74"/>
      <c r="T22" s="72"/>
      <c r="U22" s="103"/>
      <c r="V22" s="74"/>
    </row>
    <row r="23" ht="90.0" customHeight="1">
      <c r="A23" s="67">
        <f t="shared" si="1"/>
        <v>4</v>
      </c>
      <c r="B23" s="68" t="s">
        <v>637</v>
      </c>
      <c r="C23" s="100">
        <v>43964.38177083333</v>
      </c>
      <c r="D23" s="72" t="s">
        <v>663</v>
      </c>
      <c r="E23" s="71" t="s">
        <v>683</v>
      </c>
      <c r="F23" s="72" t="str">
        <f>image("https://scontent.xx.fbcdn.net/v/t1.15752-9/96542295_560599491517556_3983196934243352576_n.jpg?_nc_cat=103&amp;_nc_sid=b96e70&amp;_nc_ohc=cul5kBkT1IoAX-qG6p2&amp;_nc_ad=z-m&amp;_nc_cid=0&amp;_nc_zor=9&amp;_nc_ht=scontent.xx&amp;oh=e5907035fcc419d587daf07d0f8f0012&amp;oe=5EE252B7")</f>
        <v/>
      </c>
      <c r="G23" s="72" t="s">
        <v>51</v>
      </c>
      <c r="H23" s="72" t="s">
        <v>684</v>
      </c>
      <c r="I23" s="72" t="s">
        <v>338</v>
      </c>
      <c r="J23" s="72" t="s">
        <v>339</v>
      </c>
      <c r="K23" s="73" t="s">
        <v>681</v>
      </c>
      <c r="L23" s="104" t="s">
        <v>685</v>
      </c>
      <c r="M23" s="72" t="s">
        <v>184</v>
      </c>
      <c r="N23" s="74"/>
      <c r="O23" s="72" t="s">
        <v>32</v>
      </c>
      <c r="P23" s="74"/>
      <c r="Q23" s="72" t="s">
        <v>32</v>
      </c>
      <c r="R23" s="74"/>
      <c r="S23" s="74"/>
      <c r="T23" s="72"/>
      <c r="U23" s="103"/>
      <c r="V23" s="74"/>
    </row>
    <row r="24" ht="28.5" customHeight="1">
      <c r="A24" s="67">
        <f t="shared" si="1"/>
        <v>4</v>
      </c>
      <c r="B24" s="68" t="s">
        <v>637</v>
      </c>
      <c r="C24" s="100">
        <v>43964.38177083333</v>
      </c>
      <c r="D24" s="72" t="s">
        <v>663</v>
      </c>
      <c r="E24" s="73" t="s">
        <v>686</v>
      </c>
      <c r="F24" s="72" t="str">
        <f t="shared" ref="F24:F27" si="7">image("")</f>
        <v/>
      </c>
      <c r="G24" s="72" t="s">
        <v>109</v>
      </c>
      <c r="H24" s="72" t="s">
        <v>687</v>
      </c>
      <c r="I24" s="72" t="s">
        <v>77</v>
      </c>
      <c r="J24" s="72" t="s">
        <v>29</v>
      </c>
      <c r="K24" s="76"/>
      <c r="L24" s="102"/>
      <c r="M24" s="74"/>
      <c r="N24" s="74"/>
      <c r="O24" s="72" t="s">
        <v>32</v>
      </c>
      <c r="P24" s="74"/>
      <c r="Q24" s="72" t="s">
        <v>32</v>
      </c>
      <c r="R24" s="74"/>
      <c r="S24" s="74"/>
      <c r="T24" s="72"/>
      <c r="U24" s="103"/>
      <c r="V24" s="74"/>
    </row>
    <row r="25" ht="28.5" customHeight="1">
      <c r="A25" s="58">
        <f t="shared" si="1"/>
        <v>5</v>
      </c>
      <c r="B25" s="59" t="s">
        <v>637</v>
      </c>
      <c r="C25" s="90">
        <v>43964.36170138889</v>
      </c>
      <c r="D25" s="63" t="s">
        <v>688</v>
      </c>
      <c r="E25" s="62" t="s">
        <v>38</v>
      </c>
      <c r="F25" s="63" t="str">
        <f t="shared" si="7"/>
        <v/>
      </c>
      <c r="G25" s="63" t="s">
        <v>39</v>
      </c>
      <c r="H25" s="66"/>
      <c r="I25" s="66"/>
      <c r="J25" s="66"/>
      <c r="K25" s="75"/>
      <c r="L25" s="110"/>
      <c r="M25" s="66"/>
      <c r="N25" s="66"/>
      <c r="O25" s="63" t="s">
        <v>32</v>
      </c>
      <c r="P25" s="66"/>
      <c r="Q25" s="63" t="s">
        <v>32</v>
      </c>
      <c r="R25" s="66"/>
      <c r="S25" s="66"/>
      <c r="T25" s="63"/>
      <c r="U25" s="109"/>
      <c r="V25" s="66"/>
    </row>
    <row r="26" ht="28.5" customHeight="1">
      <c r="A26" s="58">
        <f t="shared" si="1"/>
        <v>5</v>
      </c>
      <c r="B26" s="59" t="s">
        <v>637</v>
      </c>
      <c r="C26" s="90">
        <v>43964.36179398148</v>
      </c>
      <c r="D26" s="63" t="s">
        <v>688</v>
      </c>
      <c r="E26" s="62" t="s">
        <v>41</v>
      </c>
      <c r="F26" s="63" t="str">
        <f t="shared" si="7"/>
        <v/>
      </c>
      <c r="G26" s="66"/>
      <c r="H26" s="66"/>
      <c r="I26" s="63" t="s">
        <v>42</v>
      </c>
      <c r="J26" s="63" t="s">
        <v>43</v>
      </c>
      <c r="K26" s="62" t="s">
        <v>689</v>
      </c>
      <c r="L26" s="110"/>
      <c r="M26" s="66"/>
      <c r="N26" s="66"/>
      <c r="O26" s="63" t="s">
        <v>32</v>
      </c>
      <c r="P26" s="66"/>
      <c r="Q26" s="63" t="s">
        <v>32</v>
      </c>
      <c r="R26" s="66"/>
      <c r="S26" s="66"/>
      <c r="T26" s="63"/>
      <c r="U26" s="109"/>
      <c r="V26" s="66"/>
    </row>
    <row r="27" ht="28.5" customHeight="1">
      <c r="A27" s="58">
        <f t="shared" si="1"/>
        <v>5</v>
      </c>
      <c r="B27" s="59" t="s">
        <v>637</v>
      </c>
      <c r="C27" s="90">
        <v>43964.36219907407</v>
      </c>
      <c r="D27" s="63" t="s">
        <v>688</v>
      </c>
      <c r="E27" s="62" t="s">
        <v>690</v>
      </c>
      <c r="F27" s="63" t="str">
        <f t="shared" si="7"/>
        <v/>
      </c>
      <c r="G27" s="63" t="s">
        <v>81</v>
      </c>
      <c r="H27" s="66"/>
      <c r="I27" s="63" t="s">
        <v>82</v>
      </c>
      <c r="J27" s="63" t="s">
        <v>29</v>
      </c>
      <c r="K27" s="62" t="s">
        <v>297</v>
      </c>
      <c r="L27" s="110"/>
      <c r="M27" s="66"/>
      <c r="N27" s="66"/>
      <c r="O27" s="63" t="s">
        <v>32</v>
      </c>
      <c r="P27" s="66"/>
      <c r="Q27" s="63" t="s">
        <v>32</v>
      </c>
      <c r="R27" s="66"/>
      <c r="S27" s="66"/>
      <c r="T27" s="63"/>
      <c r="U27" s="109"/>
      <c r="V27" s="66"/>
    </row>
    <row r="28" ht="83.25" customHeight="1">
      <c r="A28" s="58">
        <f t="shared" si="1"/>
        <v>5</v>
      </c>
      <c r="B28" s="59" t="s">
        <v>637</v>
      </c>
      <c r="C28" s="90">
        <v>43964.363344907404</v>
      </c>
      <c r="D28" s="63" t="s">
        <v>688</v>
      </c>
      <c r="E28" s="79" t="s">
        <v>691</v>
      </c>
      <c r="F28" s="63" t="str">
        <f>image("https://scontent.xx.fbcdn.net/v/t1.15752-9/97090845_3340474982632418_3198623249554472960_n.jpg?_nc_cat=107&amp;_nc_sid=b96e70&amp;_nc_ohc=w0BKOYvQtTUAX_WEaKF&amp;_nc_ad=z-m&amp;_nc_cid=0&amp;_nc_zor=9&amp;_nc_ht=scontent.xx&amp;oh=beafca419b4a79df520881ef423c3906&amp;oe=5EE0AF50")</f>
        <v/>
      </c>
      <c r="G28" s="63" t="s">
        <v>26</v>
      </c>
      <c r="H28" s="63" t="s">
        <v>692</v>
      </c>
      <c r="I28" s="63" t="s">
        <v>28</v>
      </c>
      <c r="J28" s="63" t="s">
        <v>29</v>
      </c>
      <c r="K28" s="62" t="s">
        <v>380</v>
      </c>
      <c r="L28" s="92" t="s">
        <v>693</v>
      </c>
      <c r="M28" s="63" t="s">
        <v>56</v>
      </c>
      <c r="N28" s="66"/>
      <c r="O28" s="63" t="s">
        <v>32</v>
      </c>
      <c r="P28" s="66"/>
      <c r="Q28" s="63" t="s">
        <v>32</v>
      </c>
      <c r="R28" s="66"/>
      <c r="S28" s="66"/>
      <c r="T28" s="63"/>
      <c r="U28" s="109"/>
      <c r="V28" s="66"/>
    </row>
    <row r="29" ht="28.5" customHeight="1">
      <c r="A29" s="58">
        <f t="shared" si="1"/>
        <v>5</v>
      </c>
      <c r="B29" s="59" t="s">
        <v>637</v>
      </c>
      <c r="C29" s="90">
        <v>43964.36388888889</v>
      </c>
      <c r="D29" s="63" t="s">
        <v>688</v>
      </c>
      <c r="E29" s="62" t="s">
        <v>694</v>
      </c>
      <c r="F29" s="63" t="str">
        <f t="shared" ref="F29:F31" si="8">image("")</f>
        <v/>
      </c>
      <c r="G29" s="63" t="s">
        <v>26</v>
      </c>
      <c r="H29" s="63" t="s">
        <v>695</v>
      </c>
      <c r="I29" s="63" t="s">
        <v>28</v>
      </c>
      <c r="J29" s="63" t="s">
        <v>29</v>
      </c>
      <c r="K29" s="62" t="s">
        <v>696</v>
      </c>
      <c r="L29" s="92" t="s">
        <v>697</v>
      </c>
      <c r="M29" s="66"/>
      <c r="N29" s="66"/>
      <c r="O29" s="63" t="s">
        <v>32</v>
      </c>
      <c r="P29" s="66"/>
      <c r="Q29" s="63" t="s">
        <v>32</v>
      </c>
      <c r="R29" s="66"/>
      <c r="S29" s="66"/>
      <c r="T29" s="63"/>
      <c r="U29" s="109"/>
      <c r="V29" s="66"/>
    </row>
    <row r="30" ht="28.5" customHeight="1">
      <c r="A30" s="58">
        <f t="shared" si="1"/>
        <v>5</v>
      </c>
      <c r="B30" s="59" t="s">
        <v>637</v>
      </c>
      <c r="C30" s="90">
        <v>43964.36388888889</v>
      </c>
      <c r="D30" s="63" t="s">
        <v>688</v>
      </c>
      <c r="E30" s="62" t="s">
        <v>698</v>
      </c>
      <c r="F30" s="63" t="str">
        <f t="shared" si="8"/>
        <v/>
      </c>
      <c r="G30" s="63" t="s">
        <v>109</v>
      </c>
      <c r="H30" s="63" t="s">
        <v>699</v>
      </c>
      <c r="I30" s="63" t="s">
        <v>77</v>
      </c>
      <c r="J30" s="63" t="s">
        <v>29</v>
      </c>
      <c r="K30" s="75"/>
      <c r="L30" s="110"/>
      <c r="M30" s="66"/>
      <c r="N30" s="66"/>
      <c r="O30" s="63" t="s">
        <v>32</v>
      </c>
      <c r="P30" s="66"/>
      <c r="Q30" s="63" t="s">
        <v>32</v>
      </c>
      <c r="R30" s="66"/>
      <c r="S30" s="66"/>
      <c r="T30" s="63"/>
      <c r="U30" s="109"/>
      <c r="V30" s="66"/>
    </row>
    <row r="31" ht="28.5" customHeight="1">
      <c r="A31" s="67">
        <f t="shared" si="1"/>
        <v>6</v>
      </c>
      <c r="B31" s="68" t="s">
        <v>637</v>
      </c>
      <c r="C31" s="100">
        <v>43964.35524305556</v>
      </c>
      <c r="D31" s="72" t="s">
        <v>700</v>
      </c>
      <c r="E31" s="73" t="s">
        <v>701</v>
      </c>
      <c r="F31" s="72" t="str">
        <f t="shared" si="8"/>
        <v/>
      </c>
      <c r="G31" s="72" t="s">
        <v>26</v>
      </c>
      <c r="H31" s="72" t="s">
        <v>702</v>
      </c>
      <c r="I31" s="72" t="s">
        <v>320</v>
      </c>
      <c r="J31" s="72" t="s">
        <v>321</v>
      </c>
      <c r="K31" s="73" t="s">
        <v>322</v>
      </c>
      <c r="L31" s="102"/>
      <c r="M31" s="74"/>
      <c r="N31" s="74"/>
      <c r="O31" s="72" t="s">
        <v>32</v>
      </c>
      <c r="P31" s="74"/>
      <c r="Q31" s="72" t="s">
        <v>40</v>
      </c>
      <c r="R31" s="74"/>
      <c r="S31" s="74"/>
      <c r="T31" s="72"/>
      <c r="U31" s="103"/>
      <c r="V31" s="74"/>
    </row>
    <row r="32" ht="103.5" customHeight="1">
      <c r="A32" s="67">
        <f t="shared" si="1"/>
        <v>6</v>
      </c>
      <c r="B32" s="68" t="s">
        <v>637</v>
      </c>
      <c r="C32" s="100">
        <v>43964.35585648148</v>
      </c>
      <c r="D32" s="72" t="s">
        <v>700</v>
      </c>
      <c r="E32" s="73" t="s">
        <v>703</v>
      </c>
      <c r="F32" s="72" t="str">
        <f>image("https://scontent.xx.fbcdn.net/v/t1.15752-9/97292441_167057588062547_8316163468063408128_n.png?_nc_cat=111&amp;_nc_sid=b96e70&amp;_nc_ohc=U7uZQ3V6UrgAX-C1rZ7&amp;_nc_ad=z-m&amp;_nc_cid=0&amp;_nc_zor=9&amp;_nc_ht=scontent.xx&amp;oh=b82a94fe709fc9170547d638844ef63d&amp;oe=5EE20406")</f>
        <v/>
      </c>
      <c r="G32" s="72" t="s">
        <v>26</v>
      </c>
      <c r="H32" s="72" t="s">
        <v>704</v>
      </c>
      <c r="I32" s="72" t="s">
        <v>28</v>
      </c>
      <c r="J32" s="72" t="s">
        <v>29</v>
      </c>
      <c r="K32" s="73" t="s">
        <v>380</v>
      </c>
      <c r="L32" s="104" t="s">
        <v>705</v>
      </c>
      <c r="M32" s="72" t="s">
        <v>56</v>
      </c>
      <c r="N32" s="74"/>
      <c r="O32" s="72" t="s">
        <v>40</v>
      </c>
      <c r="P32" s="74"/>
      <c r="Q32" s="72" t="s">
        <v>40</v>
      </c>
      <c r="R32" s="74"/>
      <c r="S32" s="74"/>
      <c r="T32" s="72"/>
      <c r="U32" s="103"/>
      <c r="V32" s="74"/>
    </row>
    <row r="33" ht="28.5" customHeight="1">
      <c r="A33" s="67">
        <f t="shared" si="1"/>
        <v>6</v>
      </c>
      <c r="B33" s="68" t="s">
        <v>637</v>
      </c>
      <c r="C33" s="100">
        <v>43964.35599537037</v>
      </c>
      <c r="D33" s="72" t="s">
        <v>700</v>
      </c>
      <c r="E33" s="73" t="s">
        <v>706</v>
      </c>
      <c r="F33" s="72" t="str">
        <f t="shared" ref="F33:F34" si="9">image("")</f>
        <v/>
      </c>
      <c r="G33" s="72" t="s">
        <v>109</v>
      </c>
      <c r="H33" s="72" t="s">
        <v>172</v>
      </c>
      <c r="I33" s="72" t="s">
        <v>77</v>
      </c>
      <c r="J33" s="72" t="s">
        <v>29</v>
      </c>
      <c r="K33" s="76"/>
      <c r="L33" s="102"/>
      <c r="M33" s="74"/>
      <c r="N33" s="74"/>
      <c r="O33" s="72" t="s">
        <v>40</v>
      </c>
      <c r="P33" s="74"/>
      <c r="Q33" s="72" t="s">
        <v>40</v>
      </c>
      <c r="R33" s="74"/>
      <c r="S33" s="74"/>
      <c r="T33" s="72"/>
      <c r="U33" s="103"/>
      <c r="V33" s="74"/>
    </row>
    <row r="34" ht="28.5" customHeight="1">
      <c r="A34" s="67">
        <f t="shared" si="1"/>
        <v>6</v>
      </c>
      <c r="B34" s="68" t="s">
        <v>637</v>
      </c>
      <c r="C34" s="100">
        <v>43964.35600694444</v>
      </c>
      <c r="D34" s="72" t="s">
        <v>700</v>
      </c>
      <c r="E34" s="73" t="s">
        <v>707</v>
      </c>
      <c r="F34" s="72" t="str">
        <f t="shared" si="9"/>
        <v/>
      </c>
      <c r="G34" s="72" t="s">
        <v>109</v>
      </c>
      <c r="H34" s="72" t="s">
        <v>708</v>
      </c>
      <c r="I34" s="72" t="s">
        <v>77</v>
      </c>
      <c r="J34" s="72" t="s">
        <v>29</v>
      </c>
      <c r="K34" s="76"/>
      <c r="L34" s="102"/>
      <c r="M34" s="74"/>
      <c r="N34" s="74"/>
      <c r="O34" s="72" t="s">
        <v>40</v>
      </c>
      <c r="P34" s="74"/>
      <c r="Q34" s="72" t="s">
        <v>40</v>
      </c>
      <c r="R34" s="74"/>
      <c r="S34" s="74"/>
      <c r="T34" s="72"/>
      <c r="U34" s="103"/>
      <c r="V34" s="74"/>
    </row>
    <row r="35" ht="87.75" customHeight="1">
      <c r="A35" s="58">
        <f t="shared" si="1"/>
        <v>7</v>
      </c>
      <c r="B35" s="59" t="s">
        <v>637</v>
      </c>
      <c r="C35" s="90">
        <v>43964.32454861111</v>
      </c>
      <c r="D35" s="63" t="s">
        <v>709</v>
      </c>
      <c r="E35" s="79" t="s">
        <v>710</v>
      </c>
      <c r="F35" s="63" t="str">
        <f>image("https://scontent.xx.fbcdn.net/v/t1.15752-9/96778942_670524317074250_54301318767968256_n.jpg?_nc_cat=106&amp;_nc_sid=b96e70&amp;_nc_ohc=Fq3SlClwwg4AX-VLQM-&amp;_nc_ad=z-m&amp;_nc_cid=0&amp;_nc_zor=9&amp;_nc_ht=scontent.xx&amp;oh=2a0f11c329476511a4e206f7290c4b47&amp;oe=5EE2B860")</f>
        <v/>
      </c>
      <c r="G35" s="63" t="s">
        <v>51</v>
      </c>
      <c r="H35" s="63" t="s">
        <v>711</v>
      </c>
      <c r="I35" s="63" t="s">
        <v>101</v>
      </c>
      <c r="J35" s="63" t="s">
        <v>73</v>
      </c>
      <c r="K35" s="62" t="s">
        <v>304</v>
      </c>
      <c r="L35" s="110"/>
      <c r="M35" s="66"/>
      <c r="N35" s="66"/>
      <c r="O35" s="63" t="s">
        <v>32</v>
      </c>
      <c r="P35" s="66"/>
      <c r="Q35" s="63" t="s">
        <v>32</v>
      </c>
      <c r="R35" s="66"/>
      <c r="S35" s="66"/>
      <c r="T35" s="63"/>
      <c r="U35" s="109"/>
      <c r="V35" s="66"/>
    </row>
    <row r="36" ht="28.5" customHeight="1">
      <c r="A36" s="58">
        <f t="shared" si="1"/>
        <v>7</v>
      </c>
      <c r="B36" s="59" t="s">
        <v>637</v>
      </c>
      <c r="C36" s="90">
        <v>43964.32454861111</v>
      </c>
      <c r="D36" s="63" t="s">
        <v>709</v>
      </c>
      <c r="E36" s="62" t="s">
        <v>712</v>
      </c>
      <c r="F36" s="63" t="str">
        <f t="shared" ref="F36:F40" si="10">image("")</f>
        <v/>
      </c>
      <c r="G36" s="63" t="s">
        <v>109</v>
      </c>
      <c r="H36" s="63" t="s">
        <v>713</v>
      </c>
      <c r="I36" s="63" t="s">
        <v>77</v>
      </c>
      <c r="J36" s="63" t="s">
        <v>29</v>
      </c>
      <c r="K36" s="75"/>
      <c r="L36" s="110"/>
      <c r="M36" s="66"/>
      <c r="N36" s="66"/>
      <c r="O36" s="63" t="s">
        <v>32</v>
      </c>
      <c r="P36" s="66"/>
      <c r="Q36" s="63" t="s">
        <v>32</v>
      </c>
      <c r="R36" s="66"/>
      <c r="S36" s="66"/>
      <c r="T36" s="63"/>
      <c r="U36" s="109"/>
      <c r="V36" s="66"/>
    </row>
    <row r="37" ht="28.5" customHeight="1">
      <c r="A37" s="67">
        <f t="shared" si="1"/>
        <v>8</v>
      </c>
      <c r="B37" s="68" t="s">
        <v>637</v>
      </c>
      <c r="C37" s="100">
        <v>43964.32202546296</v>
      </c>
      <c r="D37" s="72" t="s">
        <v>714</v>
      </c>
      <c r="E37" s="73" t="s">
        <v>715</v>
      </c>
      <c r="F37" s="72" t="str">
        <f t="shared" si="10"/>
        <v/>
      </c>
      <c r="G37" s="72" t="s">
        <v>109</v>
      </c>
      <c r="H37" s="72" t="s">
        <v>716</v>
      </c>
      <c r="I37" s="72" t="s">
        <v>77</v>
      </c>
      <c r="J37" s="72" t="s">
        <v>29</v>
      </c>
      <c r="K37" s="76"/>
      <c r="L37" s="102"/>
      <c r="M37" s="74"/>
      <c r="N37" s="74"/>
      <c r="O37" s="72" t="s">
        <v>32</v>
      </c>
      <c r="P37" s="74"/>
      <c r="Q37" s="72" t="s">
        <v>32</v>
      </c>
      <c r="R37" s="74"/>
      <c r="S37" s="74"/>
      <c r="T37" s="72"/>
      <c r="U37" s="103"/>
      <c r="V37" s="74"/>
    </row>
    <row r="38" ht="28.5" customHeight="1">
      <c r="A38" s="58">
        <f t="shared" si="1"/>
        <v>9</v>
      </c>
      <c r="B38" s="59" t="s">
        <v>637</v>
      </c>
      <c r="C38" s="90">
        <v>43964.30306712963</v>
      </c>
      <c r="D38" s="63" t="s">
        <v>717</v>
      </c>
      <c r="E38" s="62" t="s">
        <v>38</v>
      </c>
      <c r="F38" s="63" t="str">
        <f t="shared" si="10"/>
        <v/>
      </c>
      <c r="G38" s="63" t="s">
        <v>39</v>
      </c>
      <c r="H38" s="66"/>
      <c r="I38" s="66"/>
      <c r="J38" s="66"/>
      <c r="K38" s="75"/>
      <c r="L38" s="110"/>
      <c r="M38" s="66"/>
      <c r="N38" s="66"/>
      <c r="O38" s="63" t="s">
        <v>32</v>
      </c>
      <c r="P38" s="66"/>
      <c r="Q38" s="63" t="s">
        <v>32</v>
      </c>
      <c r="R38" s="66"/>
      <c r="S38" s="66"/>
      <c r="T38" s="63"/>
      <c r="U38" s="109"/>
      <c r="V38" s="66"/>
    </row>
    <row r="39" ht="28.5" customHeight="1">
      <c r="A39" s="58">
        <f t="shared" si="1"/>
        <v>9</v>
      </c>
      <c r="B39" s="59" t="s">
        <v>637</v>
      </c>
      <c r="C39" s="90">
        <v>43964.30341435185</v>
      </c>
      <c r="D39" s="63" t="s">
        <v>717</v>
      </c>
      <c r="E39" s="62" t="s">
        <v>41</v>
      </c>
      <c r="F39" s="63" t="str">
        <f t="shared" si="10"/>
        <v/>
      </c>
      <c r="G39" s="66"/>
      <c r="H39" s="66"/>
      <c r="I39" s="63" t="s">
        <v>42</v>
      </c>
      <c r="J39" s="63" t="s">
        <v>43</v>
      </c>
      <c r="K39" s="62" t="s">
        <v>718</v>
      </c>
      <c r="L39" s="110"/>
      <c r="M39" s="66"/>
      <c r="N39" s="66"/>
      <c r="O39" s="63" t="s">
        <v>32</v>
      </c>
      <c r="P39" s="66"/>
      <c r="Q39" s="63" t="s">
        <v>32</v>
      </c>
      <c r="R39" s="66"/>
      <c r="S39" s="66"/>
      <c r="T39" s="63"/>
      <c r="U39" s="109"/>
      <c r="V39" s="66"/>
    </row>
    <row r="40" ht="28.5" customHeight="1">
      <c r="A40" s="58">
        <f t="shared" si="1"/>
        <v>9</v>
      </c>
      <c r="B40" s="59" t="s">
        <v>637</v>
      </c>
      <c r="C40" s="90">
        <v>43964.30435185185</v>
      </c>
      <c r="D40" s="63" t="s">
        <v>717</v>
      </c>
      <c r="E40" s="62" t="s">
        <v>719</v>
      </c>
      <c r="F40" s="63" t="str">
        <f t="shared" si="10"/>
        <v/>
      </c>
      <c r="G40" s="63" t="s">
        <v>26</v>
      </c>
      <c r="H40" s="63" t="s">
        <v>720</v>
      </c>
      <c r="I40" s="63" t="s">
        <v>320</v>
      </c>
      <c r="J40" s="63" t="s">
        <v>321</v>
      </c>
      <c r="K40" s="62" t="s">
        <v>322</v>
      </c>
      <c r="L40" s="110"/>
      <c r="M40" s="66"/>
      <c r="N40" s="66"/>
      <c r="O40" s="63" t="s">
        <v>32</v>
      </c>
      <c r="P40" s="66"/>
      <c r="Q40" s="63" t="s">
        <v>32</v>
      </c>
      <c r="R40" s="66"/>
      <c r="S40" s="66"/>
      <c r="T40" s="63"/>
      <c r="U40" s="109"/>
      <c r="V40" s="66"/>
    </row>
    <row r="41" ht="110.25" customHeight="1">
      <c r="A41" s="58">
        <f t="shared" si="1"/>
        <v>9</v>
      </c>
      <c r="B41" s="59" t="s">
        <v>637</v>
      </c>
      <c r="C41" s="90">
        <v>43964.30621527778</v>
      </c>
      <c r="D41" s="63" t="s">
        <v>717</v>
      </c>
      <c r="E41" s="79" t="s">
        <v>721</v>
      </c>
      <c r="F41" s="63" t="str">
        <f>image("https://scontent.xx.fbcdn.net/v/t1.15752-9/96899807_1085791645140520_1120224884950040576_n.jpg?_nc_cat=103&amp;_nc_sid=b96e70&amp;_nc_ohc=upTMUVbyaQQAX8n44Ax&amp;_nc_ad=z-m&amp;_nc_cid=0&amp;_nc_zor=9&amp;_nc_ht=scontent.xx&amp;oh=14f9ae7540411d811d032f9b49c67a9f&amp;oe=5EE21D16")</f>
        <v/>
      </c>
      <c r="G41" s="63" t="s">
        <v>51</v>
      </c>
      <c r="H41" s="63" t="s">
        <v>722</v>
      </c>
      <c r="I41" s="63" t="s">
        <v>338</v>
      </c>
      <c r="J41" s="63" t="s">
        <v>339</v>
      </c>
      <c r="K41" s="62" t="s">
        <v>723</v>
      </c>
      <c r="L41" s="92" t="s">
        <v>724</v>
      </c>
      <c r="M41" s="63" t="s">
        <v>725</v>
      </c>
      <c r="N41" s="66"/>
      <c r="O41" s="63" t="s">
        <v>32</v>
      </c>
      <c r="P41" s="66"/>
      <c r="Q41" s="63" t="s">
        <v>32</v>
      </c>
      <c r="R41" s="66"/>
      <c r="S41" s="66"/>
      <c r="T41" s="63"/>
      <c r="U41" s="109"/>
      <c r="V41" s="66"/>
    </row>
    <row r="42" ht="28.5" customHeight="1">
      <c r="A42" s="58">
        <f t="shared" si="1"/>
        <v>9</v>
      </c>
      <c r="B42" s="59" t="s">
        <v>637</v>
      </c>
      <c r="C42" s="90">
        <v>43964.306226851855</v>
      </c>
      <c r="D42" s="63" t="s">
        <v>717</v>
      </c>
      <c r="E42" s="62" t="s">
        <v>726</v>
      </c>
      <c r="F42" s="63" t="str">
        <f t="shared" ref="F42:F45" si="11">image("")</f>
        <v/>
      </c>
      <c r="G42" s="63" t="s">
        <v>109</v>
      </c>
      <c r="H42" s="66"/>
      <c r="I42" s="63" t="s">
        <v>77</v>
      </c>
      <c r="J42" s="63" t="s">
        <v>29</v>
      </c>
      <c r="K42" s="75"/>
      <c r="L42" s="110"/>
      <c r="M42" s="66"/>
      <c r="N42" s="66"/>
      <c r="O42" s="63" t="s">
        <v>40</v>
      </c>
      <c r="P42" s="66"/>
      <c r="Q42" s="63" t="s">
        <v>32</v>
      </c>
      <c r="R42" s="66"/>
      <c r="S42" s="66"/>
      <c r="T42" s="63"/>
      <c r="U42" s="109"/>
      <c r="V42" s="66"/>
    </row>
    <row r="43" ht="28.5" customHeight="1">
      <c r="A43" s="67">
        <f t="shared" si="1"/>
        <v>10</v>
      </c>
      <c r="B43" s="68" t="s">
        <v>637</v>
      </c>
      <c r="C43" s="100">
        <v>43964.294224537036</v>
      </c>
      <c r="D43" s="72" t="s">
        <v>727</v>
      </c>
      <c r="E43" s="73" t="s">
        <v>728</v>
      </c>
      <c r="F43" s="72" t="str">
        <f t="shared" si="11"/>
        <v/>
      </c>
      <c r="G43" s="72" t="s">
        <v>26</v>
      </c>
      <c r="H43" s="72" t="s">
        <v>729</v>
      </c>
      <c r="I43" s="72" t="s">
        <v>320</v>
      </c>
      <c r="J43" s="72" t="s">
        <v>321</v>
      </c>
      <c r="K43" s="73" t="s">
        <v>322</v>
      </c>
      <c r="L43" s="102"/>
      <c r="M43" s="74"/>
      <c r="N43" s="74"/>
      <c r="O43" s="72" t="s">
        <v>32</v>
      </c>
      <c r="P43" s="74"/>
      <c r="Q43" s="72" t="s">
        <v>119</v>
      </c>
      <c r="R43" s="74"/>
      <c r="S43" s="74"/>
      <c r="T43" s="72"/>
      <c r="U43" s="103"/>
      <c r="V43" s="74"/>
    </row>
    <row r="44" ht="28.5" customHeight="1">
      <c r="A44" s="67">
        <f t="shared" si="1"/>
        <v>10</v>
      </c>
      <c r="B44" s="68" t="s">
        <v>637</v>
      </c>
      <c r="C44" s="100">
        <v>43964.294375</v>
      </c>
      <c r="D44" s="72" t="s">
        <v>727</v>
      </c>
      <c r="E44" s="73" t="s">
        <v>730</v>
      </c>
      <c r="F44" s="72" t="str">
        <f t="shared" si="11"/>
        <v/>
      </c>
      <c r="G44" s="72" t="s">
        <v>26</v>
      </c>
      <c r="H44" s="74"/>
      <c r="I44" s="72" t="s">
        <v>424</v>
      </c>
      <c r="J44" s="72" t="s">
        <v>321</v>
      </c>
      <c r="K44" s="76"/>
      <c r="L44" s="102"/>
      <c r="M44" s="74"/>
      <c r="N44" s="74"/>
      <c r="O44" s="72" t="s">
        <v>731</v>
      </c>
      <c r="P44" s="74"/>
      <c r="Q44" s="72" t="s">
        <v>119</v>
      </c>
      <c r="R44" s="74"/>
      <c r="S44" s="74"/>
      <c r="T44" s="72"/>
      <c r="U44" s="103"/>
      <c r="V44" s="74"/>
    </row>
    <row r="45" ht="28.5" customHeight="1">
      <c r="A45" s="67">
        <f t="shared" si="1"/>
        <v>10</v>
      </c>
      <c r="B45" s="68" t="s">
        <v>637</v>
      </c>
      <c r="C45" s="100">
        <v>43964.294375</v>
      </c>
      <c r="D45" s="72" t="s">
        <v>727</v>
      </c>
      <c r="E45" s="73" t="s">
        <v>732</v>
      </c>
      <c r="F45" s="72" t="str">
        <f t="shared" si="11"/>
        <v/>
      </c>
      <c r="G45" s="72" t="s">
        <v>26</v>
      </c>
      <c r="H45" s="74"/>
      <c r="I45" s="72" t="s">
        <v>320</v>
      </c>
      <c r="J45" s="72" t="s">
        <v>401</v>
      </c>
      <c r="K45" s="73" t="s">
        <v>322</v>
      </c>
      <c r="L45" s="102"/>
      <c r="M45" s="74"/>
      <c r="N45" s="72" t="s">
        <v>402</v>
      </c>
      <c r="O45" s="72" t="s">
        <v>731</v>
      </c>
      <c r="P45" s="74"/>
      <c r="Q45" s="72" t="s">
        <v>119</v>
      </c>
      <c r="R45" s="74"/>
      <c r="S45" s="74"/>
      <c r="T45" s="72"/>
      <c r="U45" s="103"/>
      <c r="V45" s="74"/>
    </row>
    <row r="46" ht="57.75" customHeight="1">
      <c r="A46" s="58">
        <f t="shared" si="1"/>
        <v>11</v>
      </c>
      <c r="B46" s="59" t="s">
        <v>637</v>
      </c>
      <c r="C46" s="90">
        <v>43964.28501157407</v>
      </c>
      <c r="D46" s="63" t="s">
        <v>733</v>
      </c>
      <c r="E46" s="79" t="s">
        <v>734</v>
      </c>
      <c r="F46" s="63" t="str">
        <f>image("https://scontent.xx.fbcdn.net/v/t1.15752-9/97974629_801460930379241_2755141277510008832_n.jpg?_nc_cat=110&amp;_nc_sid=b96e70&amp;_nc_ohc=akNptzX99a0AX8ZFX4q&amp;_nc_ad=z-m&amp;_nc_cid=0&amp;_nc_zor=9&amp;_nc_ht=scontent.xx&amp;oh=ffa683455fd7944d9e75b7f3fb9bc399&amp;oe=5EE316B0")</f>
        <v/>
      </c>
      <c r="G46" s="63" t="s">
        <v>26</v>
      </c>
      <c r="H46" s="63" t="s">
        <v>735</v>
      </c>
      <c r="I46" s="63" t="s">
        <v>28</v>
      </c>
      <c r="J46" s="63" t="s">
        <v>29</v>
      </c>
      <c r="K46" s="62" t="s">
        <v>736</v>
      </c>
      <c r="L46" s="92" t="s">
        <v>737</v>
      </c>
      <c r="M46" s="63" t="s">
        <v>56</v>
      </c>
      <c r="N46" s="66"/>
      <c r="O46" s="63" t="s">
        <v>32</v>
      </c>
      <c r="P46" s="66"/>
      <c r="Q46" s="63" t="s">
        <v>32</v>
      </c>
      <c r="R46" s="66"/>
      <c r="S46" s="66"/>
      <c r="T46" s="63"/>
      <c r="U46" s="109"/>
      <c r="V46" s="66"/>
    </row>
    <row r="47" ht="28.5" customHeight="1">
      <c r="A47" s="67">
        <f t="shared" si="1"/>
        <v>12</v>
      </c>
      <c r="B47" s="68" t="s">
        <v>637</v>
      </c>
      <c r="C47" s="100">
        <v>43964.24013888889</v>
      </c>
      <c r="D47" s="72" t="s">
        <v>738</v>
      </c>
      <c r="E47" s="73" t="s">
        <v>38</v>
      </c>
      <c r="F47" s="72" t="str">
        <f t="shared" ref="F47:F52" si="12">image("")</f>
        <v/>
      </c>
      <c r="G47" s="72" t="s">
        <v>39</v>
      </c>
      <c r="H47" s="74"/>
      <c r="I47" s="74"/>
      <c r="J47" s="74"/>
      <c r="K47" s="76"/>
      <c r="L47" s="102"/>
      <c r="M47" s="74"/>
      <c r="N47" s="74"/>
      <c r="O47" s="72" t="s">
        <v>32</v>
      </c>
      <c r="P47" s="74"/>
      <c r="Q47" s="72" t="s">
        <v>32</v>
      </c>
      <c r="R47" s="74"/>
      <c r="S47" s="74"/>
      <c r="T47" s="72"/>
      <c r="U47" s="103"/>
      <c r="V47" s="74"/>
    </row>
    <row r="48" ht="28.5" customHeight="1">
      <c r="A48" s="67">
        <f t="shared" si="1"/>
        <v>12</v>
      </c>
      <c r="B48" s="68" t="s">
        <v>637</v>
      </c>
      <c r="C48" s="100">
        <v>43964.24039351852</v>
      </c>
      <c r="D48" s="72" t="s">
        <v>738</v>
      </c>
      <c r="E48" s="73" t="s">
        <v>41</v>
      </c>
      <c r="F48" s="72" t="str">
        <f t="shared" si="12"/>
        <v/>
      </c>
      <c r="G48" s="74"/>
      <c r="H48" s="74"/>
      <c r="I48" s="72" t="s">
        <v>42</v>
      </c>
      <c r="J48" s="72" t="s">
        <v>43</v>
      </c>
      <c r="K48" s="73" t="s">
        <v>739</v>
      </c>
      <c r="L48" s="102"/>
      <c r="M48" s="74"/>
      <c r="N48" s="74"/>
      <c r="O48" s="72" t="s">
        <v>32</v>
      </c>
      <c r="P48" s="74"/>
      <c r="Q48" s="72" t="s">
        <v>32</v>
      </c>
      <c r="R48" s="74"/>
      <c r="S48" s="74"/>
      <c r="T48" s="72"/>
      <c r="U48" s="103"/>
      <c r="V48" s="74"/>
    </row>
    <row r="49" ht="28.5" customHeight="1">
      <c r="A49" s="67">
        <f t="shared" si="1"/>
        <v>12</v>
      </c>
      <c r="B49" s="68" t="s">
        <v>637</v>
      </c>
      <c r="C49" s="100">
        <v>43964.24065972222</v>
      </c>
      <c r="D49" s="72" t="s">
        <v>738</v>
      </c>
      <c r="E49" s="73" t="s">
        <v>740</v>
      </c>
      <c r="F49" s="72" t="str">
        <f t="shared" si="12"/>
        <v/>
      </c>
      <c r="G49" s="72" t="s">
        <v>26</v>
      </c>
      <c r="H49" s="72" t="s">
        <v>741</v>
      </c>
      <c r="I49" s="72" t="s">
        <v>313</v>
      </c>
      <c r="J49" s="72" t="s">
        <v>314</v>
      </c>
      <c r="K49" s="76"/>
      <c r="L49" s="104" t="s">
        <v>742</v>
      </c>
      <c r="M49" s="74"/>
      <c r="N49" s="74"/>
      <c r="O49" s="72" t="s">
        <v>32</v>
      </c>
      <c r="P49" s="74"/>
      <c r="Q49" s="72" t="s">
        <v>32</v>
      </c>
      <c r="R49" s="74"/>
      <c r="S49" s="74"/>
      <c r="T49" s="72"/>
      <c r="U49" s="103"/>
      <c r="V49" s="74"/>
    </row>
    <row r="50" ht="28.5" customHeight="1">
      <c r="A50" s="67">
        <f t="shared" si="1"/>
        <v>12</v>
      </c>
      <c r="B50" s="68" t="s">
        <v>637</v>
      </c>
      <c r="C50" s="100">
        <v>43964.24065972222</v>
      </c>
      <c r="D50" s="72" t="s">
        <v>738</v>
      </c>
      <c r="E50" s="73" t="s">
        <v>743</v>
      </c>
      <c r="F50" s="72" t="str">
        <f t="shared" si="12"/>
        <v/>
      </c>
      <c r="G50" s="72" t="s">
        <v>90</v>
      </c>
      <c r="H50" s="72" t="s">
        <v>744</v>
      </c>
      <c r="I50" s="72" t="s">
        <v>28</v>
      </c>
      <c r="J50" s="72" t="s">
        <v>73</v>
      </c>
      <c r="K50" s="73" t="s">
        <v>745</v>
      </c>
      <c r="L50" s="104" t="s">
        <v>746</v>
      </c>
      <c r="M50" s="74"/>
      <c r="N50" s="74"/>
      <c r="O50" s="72" t="s">
        <v>731</v>
      </c>
      <c r="P50" s="74"/>
      <c r="Q50" s="72" t="s">
        <v>32</v>
      </c>
      <c r="R50" s="74"/>
      <c r="S50" s="74"/>
      <c r="T50" s="72"/>
      <c r="U50" s="103"/>
      <c r="V50" s="74"/>
    </row>
    <row r="51" ht="28.5" customHeight="1">
      <c r="A51" s="58">
        <f t="shared" si="1"/>
        <v>13</v>
      </c>
      <c r="B51" s="59" t="s">
        <v>637</v>
      </c>
      <c r="C51" s="90">
        <v>43964.22461805555</v>
      </c>
      <c r="D51" s="63" t="s">
        <v>747</v>
      </c>
      <c r="E51" s="62" t="s">
        <v>38</v>
      </c>
      <c r="F51" s="63" t="str">
        <f t="shared" si="12"/>
        <v/>
      </c>
      <c r="G51" s="63" t="s">
        <v>39</v>
      </c>
      <c r="H51" s="66"/>
      <c r="I51" s="66"/>
      <c r="J51" s="66"/>
      <c r="K51" s="75"/>
      <c r="L51" s="110"/>
      <c r="M51" s="66"/>
      <c r="N51" s="66"/>
      <c r="O51" s="63" t="s">
        <v>32</v>
      </c>
      <c r="P51" s="66"/>
      <c r="Q51" s="63" t="s">
        <v>32</v>
      </c>
      <c r="R51" s="66"/>
      <c r="S51" s="66"/>
      <c r="T51" s="63"/>
      <c r="U51" s="109"/>
      <c r="V51" s="66"/>
    </row>
    <row r="52" ht="28.5" customHeight="1">
      <c r="A52" s="58">
        <f t="shared" si="1"/>
        <v>13</v>
      </c>
      <c r="B52" s="59" t="s">
        <v>637</v>
      </c>
      <c r="C52" s="90">
        <v>43964.22488425926</v>
      </c>
      <c r="D52" s="63" t="s">
        <v>747</v>
      </c>
      <c r="E52" s="62" t="s">
        <v>41</v>
      </c>
      <c r="F52" s="63" t="str">
        <f t="shared" si="12"/>
        <v/>
      </c>
      <c r="G52" s="66"/>
      <c r="H52" s="66"/>
      <c r="I52" s="63" t="s">
        <v>42</v>
      </c>
      <c r="J52" s="63" t="s">
        <v>43</v>
      </c>
      <c r="K52" s="62" t="s">
        <v>748</v>
      </c>
      <c r="L52" s="110"/>
      <c r="M52" s="66"/>
      <c r="N52" s="66"/>
      <c r="O52" s="63" t="s">
        <v>32</v>
      </c>
      <c r="P52" s="66"/>
      <c r="Q52" s="63" t="s">
        <v>32</v>
      </c>
      <c r="R52" s="66"/>
      <c r="S52" s="66"/>
      <c r="T52" s="63"/>
      <c r="U52" s="109"/>
      <c r="V52" s="66"/>
    </row>
    <row r="53" ht="82.5" customHeight="1">
      <c r="A53" s="58">
        <f t="shared" si="1"/>
        <v>13</v>
      </c>
      <c r="B53" s="59" t="s">
        <v>637</v>
      </c>
      <c r="C53" s="90">
        <v>43964.22556712963</v>
      </c>
      <c r="D53" s="63" t="s">
        <v>747</v>
      </c>
      <c r="E53" s="79" t="s">
        <v>749</v>
      </c>
      <c r="F53" s="63" t="str">
        <f>image("https://scontent.xx.fbcdn.net/v/t1.15752-9/96507663_574965889809655_5270720961560182784_n.jpg?_nc_cat=102&amp;_nc_sid=b96e70&amp;_nc_ohc=ilBjUD3a93kAX_yzbgC&amp;_nc_ad=z-m&amp;_nc_cid=0&amp;_nc_zor=9&amp;_nc_ht=scontent.xx&amp;oh=9d2c0022536393c34875aaa2fc2e25cb&amp;oe=5EDF60B4")</f>
        <v/>
      </c>
      <c r="G53" s="63" t="s">
        <v>26</v>
      </c>
      <c r="H53" s="63" t="s">
        <v>750</v>
      </c>
      <c r="I53" s="63" t="s">
        <v>28</v>
      </c>
      <c r="J53" s="63" t="s">
        <v>29</v>
      </c>
      <c r="K53" s="62" t="s">
        <v>751</v>
      </c>
      <c r="L53" s="92" t="s">
        <v>752</v>
      </c>
      <c r="M53" s="63" t="s">
        <v>265</v>
      </c>
      <c r="N53" s="66"/>
      <c r="O53" s="63" t="s">
        <v>32</v>
      </c>
      <c r="P53" s="66"/>
      <c r="Q53" s="63" t="s">
        <v>32</v>
      </c>
      <c r="R53" s="66"/>
      <c r="S53" s="66"/>
      <c r="T53" s="63"/>
      <c r="U53" s="109"/>
      <c r="V53" s="66"/>
    </row>
    <row r="54" ht="28.5" customHeight="1">
      <c r="A54" s="58">
        <f t="shared" si="1"/>
        <v>13</v>
      </c>
      <c r="B54" s="59" t="s">
        <v>637</v>
      </c>
      <c r="C54" s="90">
        <v>43964.225752314815</v>
      </c>
      <c r="D54" s="63" t="s">
        <v>747</v>
      </c>
      <c r="E54" s="62" t="s">
        <v>753</v>
      </c>
      <c r="F54" s="63" t="str">
        <f t="shared" ref="F54:F71" si="13">image("")</f>
        <v/>
      </c>
      <c r="G54" s="63" t="s">
        <v>26</v>
      </c>
      <c r="H54" s="63" t="s">
        <v>614</v>
      </c>
      <c r="I54" s="63" t="s">
        <v>28</v>
      </c>
      <c r="J54" s="63" t="s">
        <v>29</v>
      </c>
      <c r="K54" s="62" t="s">
        <v>754</v>
      </c>
      <c r="L54" s="92" t="s">
        <v>755</v>
      </c>
      <c r="M54" s="66"/>
      <c r="N54" s="66"/>
      <c r="O54" s="63" t="s">
        <v>731</v>
      </c>
      <c r="P54" s="66"/>
      <c r="Q54" s="63" t="s">
        <v>32</v>
      </c>
      <c r="R54" s="66"/>
      <c r="S54" s="66"/>
      <c r="T54" s="63"/>
      <c r="U54" s="109"/>
      <c r="V54" s="66"/>
    </row>
    <row r="55" ht="28.5" customHeight="1">
      <c r="A55" s="58">
        <f t="shared" si="1"/>
        <v>13</v>
      </c>
      <c r="B55" s="59" t="s">
        <v>637</v>
      </c>
      <c r="C55" s="90">
        <v>43964.225752314815</v>
      </c>
      <c r="D55" s="63" t="s">
        <v>747</v>
      </c>
      <c r="E55" s="62" t="s">
        <v>756</v>
      </c>
      <c r="F55" s="63" t="str">
        <f t="shared" si="13"/>
        <v/>
      </c>
      <c r="G55" s="63" t="s">
        <v>26</v>
      </c>
      <c r="H55" s="66"/>
      <c r="I55" s="63" t="s">
        <v>28</v>
      </c>
      <c r="J55" s="63" t="s">
        <v>29</v>
      </c>
      <c r="K55" s="62" t="s">
        <v>754</v>
      </c>
      <c r="L55" s="92" t="s">
        <v>757</v>
      </c>
      <c r="M55" s="66"/>
      <c r="N55" s="66"/>
      <c r="O55" s="63" t="s">
        <v>32</v>
      </c>
      <c r="P55" s="66"/>
      <c r="Q55" s="63" t="s">
        <v>32</v>
      </c>
      <c r="R55" s="66"/>
      <c r="S55" s="66"/>
      <c r="T55" s="63"/>
      <c r="U55" s="109"/>
      <c r="V55" s="66"/>
    </row>
    <row r="56" ht="28.5" customHeight="1">
      <c r="A56" s="67">
        <f t="shared" si="1"/>
        <v>14</v>
      </c>
      <c r="B56" s="68" t="s">
        <v>637</v>
      </c>
      <c r="C56" s="100">
        <v>43964.214537037034</v>
      </c>
      <c r="D56" s="72" t="s">
        <v>758</v>
      </c>
      <c r="E56" s="73" t="s">
        <v>759</v>
      </c>
      <c r="F56" s="72" t="str">
        <f t="shared" si="13"/>
        <v/>
      </c>
      <c r="G56" s="72" t="s">
        <v>109</v>
      </c>
      <c r="H56" s="74"/>
      <c r="I56" s="72" t="s">
        <v>77</v>
      </c>
      <c r="J56" s="72" t="s">
        <v>43</v>
      </c>
      <c r="K56" s="76"/>
      <c r="L56" s="102"/>
      <c r="M56" s="74"/>
      <c r="N56" s="74"/>
      <c r="O56" s="72" t="s">
        <v>32</v>
      </c>
      <c r="P56" s="74"/>
      <c r="Q56" s="72" t="s">
        <v>119</v>
      </c>
      <c r="R56" s="74"/>
      <c r="S56" s="74"/>
      <c r="T56" s="72"/>
      <c r="U56" s="103"/>
      <c r="V56" s="74"/>
    </row>
    <row r="57" ht="28.5" customHeight="1">
      <c r="A57" s="67">
        <f t="shared" si="1"/>
        <v>14</v>
      </c>
      <c r="B57" s="68" t="s">
        <v>637</v>
      </c>
      <c r="C57" s="100">
        <v>43964.21454861111</v>
      </c>
      <c r="D57" s="72" t="s">
        <v>758</v>
      </c>
      <c r="E57" s="73" t="s">
        <v>760</v>
      </c>
      <c r="F57" s="72" t="str">
        <f t="shared" si="13"/>
        <v/>
      </c>
      <c r="G57" s="72" t="s">
        <v>26</v>
      </c>
      <c r="H57" s="74"/>
      <c r="I57" s="72" t="s">
        <v>320</v>
      </c>
      <c r="J57" s="72" t="s">
        <v>401</v>
      </c>
      <c r="K57" s="73" t="s">
        <v>322</v>
      </c>
      <c r="L57" s="102"/>
      <c r="M57" s="74"/>
      <c r="N57" s="74"/>
      <c r="O57" s="72" t="s">
        <v>32</v>
      </c>
      <c r="P57" s="74"/>
      <c r="Q57" s="72" t="s">
        <v>119</v>
      </c>
      <c r="R57" s="74"/>
      <c r="S57" s="74"/>
      <c r="T57" s="72"/>
      <c r="U57" s="103"/>
      <c r="V57" s="74"/>
    </row>
    <row r="58" ht="28.5" customHeight="1">
      <c r="A58" s="58">
        <f t="shared" si="1"/>
        <v>15</v>
      </c>
      <c r="B58" s="59" t="s">
        <v>637</v>
      </c>
      <c r="C58" s="90">
        <v>43964.19049768519</v>
      </c>
      <c r="D58" s="63" t="s">
        <v>761</v>
      </c>
      <c r="E58" s="62" t="s">
        <v>762</v>
      </c>
      <c r="F58" s="63" t="str">
        <f t="shared" si="13"/>
        <v/>
      </c>
      <c r="G58" s="63" t="s">
        <v>26</v>
      </c>
      <c r="H58" s="63" t="s">
        <v>763</v>
      </c>
      <c r="I58" s="63" t="s">
        <v>313</v>
      </c>
      <c r="J58" s="63" t="s">
        <v>328</v>
      </c>
      <c r="K58" s="62" t="s">
        <v>764</v>
      </c>
      <c r="L58" s="92" t="s">
        <v>765</v>
      </c>
      <c r="M58" s="66"/>
      <c r="N58" s="66"/>
      <c r="O58" s="63" t="s">
        <v>40</v>
      </c>
      <c r="P58" s="66"/>
      <c r="Q58" s="63" t="s">
        <v>40</v>
      </c>
      <c r="R58" s="66"/>
      <c r="S58" s="66"/>
      <c r="T58" s="63"/>
      <c r="U58" s="108" t="s">
        <v>766</v>
      </c>
      <c r="V58" s="66"/>
    </row>
    <row r="59" ht="28.5" customHeight="1">
      <c r="A59" s="67">
        <f t="shared" si="1"/>
        <v>16</v>
      </c>
      <c r="B59" s="68" t="s">
        <v>637</v>
      </c>
      <c r="C59" s="100">
        <v>43964.158217592594</v>
      </c>
      <c r="D59" s="72" t="s">
        <v>767</v>
      </c>
      <c r="E59" s="73" t="s">
        <v>38</v>
      </c>
      <c r="F59" s="72" t="str">
        <f t="shared" si="13"/>
        <v/>
      </c>
      <c r="G59" s="72" t="s">
        <v>39</v>
      </c>
      <c r="H59" s="74"/>
      <c r="I59" s="74"/>
      <c r="J59" s="74"/>
      <c r="K59" s="76"/>
      <c r="L59" s="102"/>
      <c r="M59" s="74"/>
      <c r="N59" s="74"/>
      <c r="O59" s="72" t="s">
        <v>32</v>
      </c>
      <c r="P59" s="74"/>
      <c r="Q59" s="72" t="s">
        <v>32</v>
      </c>
      <c r="R59" s="74"/>
      <c r="S59" s="74"/>
      <c r="T59" s="72"/>
      <c r="U59" s="103"/>
      <c r="V59" s="74"/>
    </row>
    <row r="60" ht="28.5" customHeight="1">
      <c r="A60" s="67">
        <f t="shared" si="1"/>
        <v>16</v>
      </c>
      <c r="B60" s="68" t="s">
        <v>637</v>
      </c>
      <c r="C60" s="100">
        <v>43964.158217592594</v>
      </c>
      <c r="D60" s="72" t="s">
        <v>767</v>
      </c>
      <c r="E60" s="73" t="s">
        <v>41</v>
      </c>
      <c r="F60" s="72" t="str">
        <f t="shared" si="13"/>
        <v/>
      </c>
      <c r="G60" s="74"/>
      <c r="H60" s="74"/>
      <c r="I60" s="72" t="s">
        <v>42</v>
      </c>
      <c r="J60" s="72" t="s">
        <v>43</v>
      </c>
      <c r="K60" s="73" t="s">
        <v>768</v>
      </c>
      <c r="L60" s="102"/>
      <c r="M60" s="74"/>
      <c r="N60" s="74"/>
      <c r="O60" s="72" t="s">
        <v>32</v>
      </c>
      <c r="P60" s="74"/>
      <c r="Q60" s="72" t="s">
        <v>32</v>
      </c>
      <c r="R60" s="74"/>
      <c r="S60" s="74"/>
      <c r="T60" s="72"/>
      <c r="U60" s="103"/>
      <c r="V60" s="74"/>
    </row>
    <row r="61" ht="28.5" customHeight="1">
      <c r="A61" s="58">
        <f t="shared" si="1"/>
        <v>17</v>
      </c>
      <c r="B61" s="59" t="s">
        <v>637</v>
      </c>
      <c r="C61" s="90">
        <v>43964.15186342593</v>
      </c>
      <c r="D61" s="63" t="s">
        <v>769</v>
      </c>
      <c r="E61" s="62" t="s">
        <v>770</v>
      </c>
      <c r="F61" s="63" t="str">
        <f t="shared" si="13"/>
        <v/>
      </c>
      <c r="G61" s="63" t="s">
        <v>109</v>
      </c>
      <c r="H61" s="66"/>
      <c r="I61" s="63" t="s">
        <v>77</v>
      </c>
      <c r="J61" s="63" t="s">
        <v>43</v>
      </c>
      <c r="K61" s="75"/>
      <c r="L61" s="110"/>
      <c r="M61" s="66"/>
      <c r="N61" s="66"/>
      <c r="O61" s="63" t="s">
        <v>32</v>
      </c>
      <c r="P61" s="66"/>
      <c r="Q61" s="63" t="s">
        <v>119</v>
      </c>
      <c r="R61" s="66"/>
      <c r="S61" s="66"/>
      <c r="T61" s="63"/>
      <c r="U61" s="109"/>
      <c r="V61" s="66"/>
    </row>
    <row r="62" ht="28.5" customHeight="1">
      <c r="A62" s="67">
        <f t="shared" si="1"/>
        <v>18</v>
      </c>
      <c r="B62" s="68" t="s">
        <v>637</v>
      </c>
      <c r="C62" s="100">
        <v>43964.13439814815</v>
      </c>
      <c r="D62" s="72" t="s">
        <v>771</v>
      </c>
      <c r="E62" s="73" t="s">
        <v>772</v>
      </c>
      <c r="F62" s="72" t="str">
        <f t="shared" si="13"/>
        <v/>
      </c>
      <c r="G62" s="72" t="s">
        <v>109</v>
      </c>
      <c r="H62" s="74"/>
      <c r="I62" s="72" t="s">
        <v>77</v>
      </c>
      <c r="J62" s="72" t="s">
        <v>43</v>
      </c>
      <c r="K62" s="76"/>
      <c r="L62" s="102"/>
      <c r="M62" s="74"/>
      <c r="N62" s="74"/>
      <c r="O62" s="72" t="s">
        <v>32</v>
      </c>
      <c r="P62" s="74"/>
      <c r="Q62" s="72" t="s">
        <v>119</v>
      </c>
      <c r="R62" s="74"/>
      <c r="S62" s="74"/>
      <c r="T62" s="72"/>
      <c r="U62" s="103"/>
      <c r="V62" s="74"/>
    </row>
    <row r="63" ht="28.5" customHeight="1">
      <c r="A63" s="58">
        <f t="shared" si="1"/>
        <v>19</v>
      </c>
      <c r="B63" s="59" t="s">
        <v>637</v>
      </c>
      <c r="C63" s="90">
        <v>43964.11892361111</v>
      </c>
      <c r="D63" s="63" t="s">
        <v>773</v>
      </c>
      <c r="E63" s="62" t="s">
        <v>774</v>
      </c>
      <c r="F63" s="63" t="str">
        <f t="shared" si="13"/>
        <v/>
      </c>
      <c r="G63" s="63" t="s">
        <v>26</v>
      </c>
      <c r="H63" s="63" t="s">
        <v>775</v>
      </c>
      <c r="I63" s="63" t="s">
        <v>320</v>
      </c>
      <c r="J63" s="63" t="s">
        <v>321</v>
      </c>
      <c r="K63" s="62" t="s">
        <v>322</v>
      </c>
      <c r="L63" s="110"/>
      <c r="M63" s="66"/>
      <c r="N63" s="66"/>
      <c r="O63" s="63" t="s">
        <v>32</v>
      </c>
      <c r="P63" s="66"/>
      <c r="Q63" s="63" t="s">
        <v>63</v>
      </c>
      <c r="R63" s="66"/>
      <c r="S63" s="66"/>
      <c r="T63" s="63"/>
      <c r="U63" s="109"/>
      <c r="V63" s="66"/>
    </row>
    <row r="64" ht="28.5" customHeight="1">
      <c r="A64" s="58">
        <f t="shared" si="1"/>
        <v>19</v>
      </c>
      <c r="B64" s="59" t="s">
        <v>637</v>
      </c>
      <c r="C64" s="90">
        <v>43964.118935185186</v>
      </c>
      <c r="D64" s="63" t="s">
        <v>773</v>
      </c>
      <c r="E64" s="62" t="s">
        <v>776</v>
      </c>
      <c r="F64" s="63" t="str">
        <f t="shared" si="13"/>
        <v/>
      </c>
      <c r="G64" s="63" t="s">
        <v>26</v>
      </c>
      <c r="H64" s="63" t="s">
        <v>777</v>
      </c>
      <c r="I64" s="63" t="s">
        <v>424</v>
      </c>
      <c r="J64" s="63" t="s">
        <v>321</v>
      </c>
      <c r="K64" s="62" t="s">
        <v>778</v>
      </c>
      <c r="L64" s="110"/>
      <c r="M64" s="66"/>
      <c r="N64" s="66"/>
      <c r="O64" s="63" t="s">
        <v>63</v>
      </c>
      <c r="P64" s="63" t="s">
        <v>779</v>
      </c>
      <c r="Q64" s="63" t="s">
        <v>63</v>
      </c>
      <c r="R64" s="63" t="s">
        <v>334</v>
      </c>
      <c r="S64" s="63" t="s">
        <v>66</v>
      </c>
      <c r="T64" s="63" t="s">
        <v>67</v>
      </c>
      <c r="U64" s="108" t="s">
        <v>780</v>
      </c>
      <c r="V64" s="66"/>
    </row>
    <row r="65" ht="28.5" customHeight="1">
      <c r="A65" s="67">
        <f t="shared" si="1"/>
        <v>20</v>
      </c>
      <c r="B65" s="68" t="s">
        <v>637</v>
      </c>
      <c r="C65" s="100">
        <v>43964.1121412037</v>
      </c>
      <c r="D65" s="72" t="s">
        <v>781</v>
      </c>
      <c r="E65" s="73" t="s">
        <v>38</v>
      </c>
      <c r="F65" s="72" t="str">
        <f t="shared" si="13"/>
        <v/>
      </c>
      <c r="G65" s="72" t="s">
        <v>39</v>
      </c>
      <c r="H65" s="74"/>
      <c r="I65" s="74"/>
      <c r="J65" s="74"/>
      <c r="K65" s="76"/>
      <c r="L65" s="102"/>
      <c r="M65" s="74"/>
      <c r="N65" s="74"/>
      <c r="O65" s="72" t="s">
        <v>32</v>
      </c>
      <c r="P65" s="74"/>
      <c r="Q65" s="72" t="s">
        <v>63</v>
      </c>
      <c r="R65" s="74"/>
      <c r="S65" s="74"/>
      <c r="T65" s="72"/>
      <c r="U65" s="103"/>
      <c r="V65" s="74"/>
    </row>
    <row r="66" ht="28.5" customHeight="1">
      <c r="A66" s="67">
        <f t="shared" si="1"/>
        <v>20</v>
      </c>
      <c r="B66" s="68" t="s">
        <v>637</v>
      </c>
      <c r="C66" s="100">
        <v>43964.112280092595</v>
      </c>
      <c r="D66" s="72" t="s">
        <v>781</v>
      </c>
      <c r="E66" s="73" t="s">
        <v>41</v>
      </c>
      <c r="F66" s="72" t="str">
        <f t="shared" si="13"/>
        <v/>
      </c>
      <c r="G66" s="74"/>
      <c r="H66" s="74"/>
      <c r="I66" s="72" t="s">
        <v>42</v>
      </c>
      <c r="J66" s="72" t="s">
        <v>43</v>
      </c>
      <c r="K66" s="73" t="s">
        <v>782</v>
      </c>
      <c r="L66" s="102"/>
      <c r="M66" s="74"/>
      <c r="N66" s="74"/>
      <c r="O66" s="72" t="s">
        <v>32</v>
      </c>
      <c r="P66" s="74"/>
      <c r="Q66" s="72" t="s">
        <v>63</v>
      </c>
      <c r="R66" s="74"/>
      <c r="S66" s="74"/>
      <c r="T66" s="72"/>
      <c r="U66" s="103"/>
      <c r="V66" s="74"/>
    </row>
    <row r="67" ht="38.25" customHeight="1">
      <c r="A67" s="67">
        <f t="shared" si="1"/>
        <v>20</v>
      </c>
      <c r="B67" s="68" t="s">
        <v>637</v>
      </c>
      <c r="C67" s="100">
        <v>43964.11238425926</v>
      </c>
      <c r="D67" s="72" t="s">
        <v>781</v>
      </c>
      <c r="E67" s="73" t="s">
        <v>783</v>
      </c>
      <c r="F67" s="72" t="str">
        <f t="shared" si="13"/>
        <v/>
      </c>
      <c r="G67" s="72" t="s">
        <v>26</v>
      </c>
      <c r="H67" s="72" t="s">
        <v>784</v>
      </c>
      <c r="I67" s="72" t="s">
        <v>327</v>
      </c>
      <c r="J67" s="72" t="s">
        <v>314</v>
      </c>
      <c r="K67" s="76"/>
      <c r="L67" s="104" t="s">
        <v>785</v>
      </c>
      <c r="M67" s="74"/>
      <c r="N67" s="74"/>
      <c r="O67" s="72" t="s">
        <v>32</v>
      </c>
      <c r="P67" s="74"/>
      <c r="Q67" s="72" t="s">
        <v>63</v>
      </c>
      <c r="R67" s="72" t="s">
        <v>334</v>
      </c>
      <c r="S67" s="72" t="s">
        <v>66</v>
      </c>
      <c r="T67" s="72" t="s">
        <v>67</v>
      </c>
      <c r="U67" s="106" t="s">
        <v>786</v>
      </c>
      <c r="V67" s="74"/>
    </row>
    <row r="68" ht="28.5" customHeight="1">
      <c r="A68" s="67">
        <f t="shared" si="1"/>
        <v>20</v>
      </c>
      <c r="B68" s="68" t="s">
        <v>637</v>
      </c>
      <c r="C68" s="100">
        <v>43964.11240740741</v>
      </c>
      <c r="D68" s="72" t="s">
        <v>781</v>
      </c>
      <c r="E68" s="73" t="s">
        <v>787</v>
      </c>
      <c r="F68" s="72" t="str">
        <f t="shared" si="13"/>
        <v/>
      </c>
      <c r="G68" s="72" t="s">
        <v>451</v>
      </c>
      <c r="H68" s="72" t="s">
        <v>788</v>
      </c>
      <c r="I68" s="72" t="s">
        <v>313</v>
      </c>
      <c r="J68" s="72" t="s">
        <v>328</v>
      </c>
      <c r="K68" s="73" t="s">
        <v>789</v>
      </c>
      <c r="L68" s="104" t="s">
        <v>790</v>
      </c>
      <c r="M68" s="74"/>
      <c r="N68" s="74"/>
      <c r="O68" s="72" t="s">
        <v>63</v>
      </c>
      <c r="P68" s="72" t="s">
        <v>791</v>
      </c>
      <c r="Q68" s="72" t="s">
        <v>63</v>
      </c>
      <c r="R68" s="72" t="s">
        <v>334</v>
      </c>
      <c r="S68" s="72" t="s">
        <v>66</v>
      </c>
      <c r="T68" s="72" t="s">
        <v>67</v>
      </c>
      <c r="U68" s="106" t="s">
        <v>792</v>
      </c>
      <c r="V68" s="74"/>
    </row>
    <row r="69" ht="28.5" customHeight="1">
      <c r="A69" s="67">
        <f t="shared" si="1"/>
        <v>20</v>
      </c>
      <c r="B69" s="68" t="s">
        <v>637</v>
      </c>
      <c r="C69" s="100">
        <v>43964.11262731482</v>
      </c>
      <c r="D69" s="72" t="s">
        <v>781</v>
      </c>
      <c r="E69" s="73" t="s">
        <v>793</v>
      </c>
      <c r="F69" s="72" t="str">
        <f t="shared" si="13"/>
        <v/>
      </c>
      <c r="G69" s="72" t="s">
        <v>26</v>
      </c>
      <c r="H69" s="72" t="s">
        <v>794</v>
      </c>
      <c r="I69" s="72" t="s">
        <v>313</v>
      </c>
      <c r="J69" s="72" t="s">
        <v>328</v>
      </c>
      <c r="K69" s="73" t="s">
        <v>789</v>
      </c>
      <c r="L69" s="104" t="s">
        <v>795</v>
      </c>
      <c r="M69" s="74"/>
      <c r="N69" s="74"/>
      <c r="O69" s="72" t="s">
        <v>63</v>
      </c>
      <c r="P69" s="74"/>
      <c r="Q69" s="72" t="s">
        <v>63</v>
      </c>
      <c r="R69" s="74"/>
      <c r="S69" s="74"/>
      <c r="T69" s="72"/>
      <c r="U69" s="103"/>
      <c r="V69" s="74"/>
    </row>
    <row r="70" ht="28.5" customHeight="1">
      <c r="A70" s="67">
        <f t="shared" si="1"/>
        <v>20</v>
      </c>
      <c r="B70" s="68" t="s">
        <v>637</v>
      </c>
      <c r="C70" s="100">
        <v>43964.11262731482</v>
      </c>
      <c r="D70" s="72" t="s">
        <v>781</v>
      </c>
      <c r="E70" s="73" t="s">
        <v>796</v>
      </c>
      <c r="F70" s="72" t="str">
        <f t="shared" si="13"/>
        <v/>
      </c>
      <c r="G70" s="72" t="s">
        <v>90</v>
      </c>
      <c r="H70" s="72" t="s">
        <v>797</v>
      </c>
      <c r="I70" s="72" t="s">
        <v>313</v>
      </c>
      <c r="J70" s="72" t="s">
        <v>339</v>
      </c>
      <c r="K70" s="76"/>
      <c r="L70" s="104" t="s">
        <v>798</v>
      </c>
      <c r="M70" s="74"/>
      <c r="N70" s="74"/>
      <c r="O70" s="72" t="s">
        <v>63</v>
      </c>
      <c r="P70" s="74"/>
      <c r="Q70" s="72" t="s">
        <v>63</v>
      </c>
      <c r="R70" s="74"/>
      <c r="S70" s="74"/>
      <c r="T70" s="72"/>
      <c r="U70" s="103"/>
      <c r="V70" s="74"/>
    </row>
    <row r="71" ht="28.5" customHeight="1">
      <c r="A71" s="58">
        <f t="shared" si="1"/>
        <v>21</v>
      </c>
      <c r="B71" s="59" t="s">
        <v>637</v>
      </c>
      <c r="C71" s="90">
        <v>43964.10469907407</v>
      </c>
      <c r="D71" s="63" t="s">
        <v>799</v>
      </c>
      <c r="E71" s="62" t="s">
        <v>800</v>
      </c>
      <c r="F71" s="63" t="str">
        <f t="shared" si="13"/>
        <v/>
      </c>
      <c r="G71" s="63" t="s">
        <v>26</v>
      </c>
      <c r="H71" s="63" t="s">
        <v>801</v>
      </c>
      <c r="I71" s="63" t="s">
        <v>320</v>
      </c>
      <c r="J71" s="63" t="s">
        <v>321</v>
      </c>
      <c r="K71" s="62" t="s">
        <v>322</v>
      </c>
      <c r="L71" s="110"/>
      <c r="M71" s="66"/>
      <c r="N71" s="66"/>
      <c r="O71" s="63" t="s">
        <v>63</v>
      </c>
      <c r="P71" s="63" t="s">
        <v>802</v>
      </c>
      <c r="Q71" s="63" t="s">
        <v>63</v>
      </c>
      <c r="R71" s="63" t="s">
        <v>334</v>
      </c>
      <c r="S71" s="63" t="s">
        <v>66</v>
      </c>
      <c r="T71" s="63" t="s">
        <v>67</v>
      </c>
      <c r="U71" s="108" t="s">
        <v>803</v>
      </c>
      <c r="V71" s="66"/>
    </row>
    <row r="72" ht="95.25" customHeight="1">
      <c r="A72" s="58">
        <f t="shared" si="1"/>
        <v>21</v>
      </c>
      <c r="B72" s="59" t="s">
        <v>637</v>
      </c>
      <c r="C72" s="90">
        <v>43964.10474537037</v>
      </c>
      <c r="D72" s="63" t="s">
        <v>799</v>
      </c>
      <c r="E72" s="79" t="s">
        <v>804</v>
      </c>
      <c r="F72" s="63" t="str">
        <f>image("https://scontent.xx.fbcdn.net/v/t1.15752-9/97419477_2933043050083305_4775797332987871232_n.jpg?_nc_cat=105&amp;_nc_sid=b96e70&amp;_nc_ohc=zUmscktlicwAX8PYi1Q&amp;_nc_ad=z-m&amp;_nc_cid=0&amp;_nc_zor=9&amp;_nc_ht=scontent.xx&amp;oh=000bea2a8fa36528c0e3dcd0b3f6debd&amp;oe=5EE1E7A6")</f>
        <v/>
      </c>
      <c r="G72" s="63" t="s">
        <v>51</v>
      </c>
      <c r="H72" s="63" t="s">
        <v>805</v>
      </c>
      <c r="I72" s="63" t="s">
        <v>338</v>
      </c>
      <c r="J72" s="63" t="s">
        <v>339</v>
      </c>
      <c r="K72" s="62" t="s">
        <v>380</v>
      </c>
      <c r="L72" s="92" t="s">
        <v>806</v>
      </c>
      <c r="M72" s="63" t="s">
        <v>56</v>
      </c>
      <c r="N72" s="66"/>
      <c r="O72" s="63" t="s">
        <v>32</v>
      </c>
      <c r="P72" s="66"/>
      <c r="Q72" s="63" t="s">
        <v>63</v>
      </c>
      <c r="R72" s="66"/>
      <c r="S72" s="66"/>
      <c r="T72" s="63"/>
      <c r="U72" s="109"/>
      <c r="V72" s="66"/>
    </row>
    <row r="73">
      <c r="A73" s="77"/>
      <c r="B73" s="77"/>
      <c r="C73" s="77"/>
      <c r="D73" s="77"/>
      <c r="E73" s="111"/>
      <c r="F73" s="77"/>
      <c r="G73" s="77"/>
      <c r="H73" s="77"/>
      <c r="I73" s="77"/>
      <c r="J73" s="77"/>
      <c r="K73" s="111"/>
      <c r="L73" s="112"/>
      <c r="M73" s="77"/>
      <c r="N73" s="77"/>
      <c r="O73" s="77"/>
      <c r="P73" s="77"/>
      <c r="Q73" s="77"/>
      <c r="R73" s="77"/>
      <c r="S73" s="77"/>
      <c r="T73" s="77"/>
      <c r="U73" s="77"/>
      <c r="V73" s="77"/>
    </row>
    <row r="74">
      <c r="E74" s="113"/>
      <c r="K74" s="113"/>
      <c r="L74" s="114"/>
    </row>
    <row r="75">
      <c r="E75" s="113"/>
      <c r="K75" s="113"/>
      <c r="L75" s="114"/>
    </row>
    <row r="76">
      <c r="E76" s="113"/>
      <c r="K76" s="113"/>
      <c r="L76" s="114"/>
    </row>
    <row r="77">
      <c r="E77" s="113"/>
      <c r="K77" s="113"/>
      <c r="L77" s="114"/>
    </row>
    <row r="78">
      <c r="E78" s="113"/>
      <c r="K78" s="113"/>
      <c r="L78" s="114"/>
    </row>
    <row r="79">
      <c r="E79" s="113"/>
      <c r="K79" s="113"/>
      <c r="L79" s="114"/>
    </row>
    <row r="80">
      <c r="E80" s="113"/>
      <c r="K80" s="113"/>
      <c r="L80" s="114"/>
    </row>
    <row r="81">
      <c r="E81" s="113"/>
      <c r="K81" s="113"/>
      <c r="L81" s="114"/>
    </row>
    <row r="82">
      <c r="E82" s="113"/>
      <c r="K82" s="113"/>
      <c r="L82" s="114"/>
    </row>
    <row r="83">
      <c r="E83" s="113"/>
      <c r="K83" s="113"/>
      <c r="L83" s="114"/>
    </row>
    <row r="84">
      <c r="E84" s="113"/>
      <c r="K84" s="113"/>
      <c r="L84" s="114"/>
    </row>
    <row r="85">
      <c r="E85" s="113"/>
      <c r="K85" s="113"/>
      <c r="L85" s="114"/>
    </row>
    <row r="86">
      <c r="E86" s="113"/>
      <c r="K86" s="113"/>
      <c r="L86" s="114"/>
    </row>
    <row r="87">
      <c r="E87" s="113"/>
      <c r="K87" s="113"/>
      <c r="L87" s="114"/>
    </row>
    <row r="88">
      <c r="E88" s="113"/>
      <c r="K88" s="113"/>
      <c r="L88" s="114"/>
    </row>
    <row r="89">
      <c r="E89" s="113"/>
      <c r="K89" s="113"/>
      <c r="L89" s="114"/>
    </row>
    <row r="90">
      <c r="E90" s="113"/>
      <c r="K90" s="113"/>
      <c r="L90" s="114"/>
    </row>
    <row r="91">
      <c r="E91" s="113"/>
      <c r="K91" s="113"/>
      <c r="L91" s="114"/>
    </row>
    <row r="92">
      <c r="E92" s="113"/>
      <c r="K92" s="113"/>
      <c r="L92" s="114"/>
    </row>
    <row r="93">
      <c r="E93" s="113"/>
      <c r="K93" s="113"/>
      <c r="L93" s="114"/>
    </row>
    <row r="94">
      <c r="E94" s="113"/>
      <c r="K94" s="113"/>
      <c r="L94" s="114"/>
    </row>
    <row r="95">
      <c r="E95" s="113"/>
      <c r="K95" s="113"/>
      <c r="L95" s="114"/>
    </row>
    <row r="96">
      <c r="E96" s="113"/>
      <c r="K96" s="113"/>
      <c r="L96" s="114"/>
    </row>
    <row r="97">
      <c r="E97" s="113"/>
      <c r="K97" s="113"/>
      <c r="L97" s="114"/>
    </row>
    <row r="98">
      <c r="E98" s="113"/>
      <c r="K98" s="113"/>
      <c r="L98" s="114"/>
    </row>
    <row r="99">
      <c r="E99" s="113"/>
      <c r="K99" s="113"/>
      <c r="L99" s="114"/>
    </row>
    <row r="100">
      <c r="E100" s="113"/>
      <c r="K100" s="113"/>
      <c r="L100" s="114"/>
    </row>
    <row r="101">
      <c r="E101" s="113"/>
      <c r="K101" s="113"/>
      <c r="L101" s="114"/>
    </row>
    <row r="102">
      <c r="E102" s="113"/>
      <c r="K102" s="113"/>
      <c r="L102" s="114"/>
    </row>
    <row r="103">
      <c r="E103" s="113"/>
      <c r="K103" s="113"/>
      <c r="L103" s="114"/>
    </row>
    <row r="104">
      <c r="E104" s="113"/>
      <c r="K104" s="113"/>
      <c r="L104" s="114"/>
    </row>
    <row r="105">
      <c r="E105" s="113"/>
      <c r="K105" s="113"/>
      <c r="L105" s="114"/>
    </row>
    <row r="106">
      <c r="E106" s="113"/>
      <c r="K106" s="113"/>
      <c r="L106" s="114"/>
    </row>
    <row r="107">
      <c r="E107" s="113"/>
      <c r="K107" s="113"/>
      <c r="L107" s="114"/>
    </row>
    <row r="108">
      <c r="E108" s="113"/>
      <c r="K108" s="113"/>
      <c r="L108" s="114"/>
    </row>
    <row r="109">
      <c r="E109" s="113"/>
      <c r="K109" s="113"/>
      <c r="L109" s="114"/>
    </row>
    <row r="110">
      <c r="E110" s="113"/>
      <c r="K110" s="113"/>
      <c r="L110" s="114"/>
    </row>
    <row r="111">
      <c r="E111" s="113"/>
      <c r="K111" s="113"/>
      <c r="L111" s="114"/>
    </row>
    <row r="112">
      <c r="E112" s="113"/>
      <c r="K112" s="113"/>
      <c r="L112" s="114"/>
    </row>
    <row r="113">
      <c r="E113" s="113"/>
      <c r="K113" s="113"/>
      <c r="L113" s="114"/>
    </row>
    <row r="114">
      <c r="E114" s="113"/>
      <c r="K114" s="113"/>
      <c r="L114" s="114"/>
    </row>
    <row r="115">
      <c r="E115" s="113"/>
      <c r="K115" s="113"/>
      <c r="L115" s="114"/>
    </row>
    <row r="116">
      <c r="E116" s="113"/>
      <c r="K116" s="113"/>
      <c r="L116" s="114"/>
    </row>
    <row r="117">
      <c r="E117" s="113"/>
      <c r="K117" s="113"/>
      <c r="L117" s="114"/>
    </row>
    <row r="118">
      <c r="E118" s="113"/>
      <c r="K118" s="113"/>
      <c r="L118" s="114"/>
    </row>
    <row r="119">
      <c r="E119" s="113"/>
      <c r="K119" s="113"/>
      <c r="L119" s="114"/>
    </row>
    <row r="120">
      <c r="E120" s="113"/>
      <c r="K120" s="113"/>
      <c r="L120" s="114"/>
    </row>
    <row r="121">
      <c r="E121" s="113"/>
      <c r="K121" s="113"/>
      <c r="L121" s="114"/>
    </row>
    <row r="122">
      <c r="E122" s="113"/>
      <c r="K122" s="113"/>
      <c r="L122" s="114"/>
    </row>
    <row r="123">
      <c r="E123" s="113"/>
      <c r="K123" s="113"/>
      <c r="L123" s="114"/>
    </row>
    <row r="124">
      <c r="E124" s="113"/>
      <c r="K124" s="113"/>
      <c r="L124" s="114"/>
    </row>
    <row r="125">
      <c r="E125" s="113"/>
      <c r="K125" s="113"/>
      <c r="L125" s="114"/>
    </row>
    <row r="126">
      <c r="E126" s="113"/>
      <c r="K126" s="113"/>
      <c r="L126" s="114"/>
    </row>
    <row r="127">
      <c r="E127" s="113"/>
      <c r="K127" s="113"/>
      <c r="L127" s="114"/>
    </row>
    <row r="128">
      <c r="E128" s="113"/>
      <c r="K128" s="113"/>
      <c r="L128" s="114"/>
    </row>
    <row r="129">
      <c r="E129" s="113"/>
      <c r="K129" s="113"/>
      <c r="L129" s="114"/>
    </row>
    <row r="130">
      <c r="E130" s="113"/>
      <c r="K130" s="113"/>
      <c r="L130" s="114"/>
    </row>
    <row r="131">
      <c r="E131" s="113"/>
      <c r="K131" s="113"/>
      <c r="L131" s="114"/>
    </row>
    <row r="132">
      <c r="E132" s="113"/>
      <c r="K132" s="113"/>
      <c r="L132" s="114"/>
    </row>
    <row r="133">
      <c r="E133" s="113"/>
      <c r="K133" s="113"/>
      <c r="L133" s="114"/>
    </row>
    <row r="134">
      <c r="E134" s="113"/>
      <c r="K134" s="113"/>
      <c r="L134" s="114"/>
    </row>
    <row r="135">
      <c r="E135" s="113"/>
      <c r="K135" s="113"/>
      <c r="L135" s="114"/>
    </row>
    <row r="136">
      <c r="E136" s="113"/>
      <c r="K136" s="113"/>
      <c r="L136" s="114"/>
    </row>
    <row r="137">
      <c r="E137" s="113"/>
      <c r="K137" s="113"/>
      <c r="L137" s="114"/>
    </row>
    <row r="138">
      <c r="E138" s="113"/>
      <c r="K138" s="113"/>
      <c r="L138" s="114"/>
    </row>
    <row r="139">
      <c r="E139" s="113"/>
      <c r="K139" s="113"/>
      <c r="L139" s="114"/>
    </row>
    <row r="140">
      <c r="E140" s="113"/>
      <c r="K140" s="113"/>
      <c r="L140" s="114"/>
    </row>
    <row r="141">
      <c r="E141" s="113"/>
      <c r="K141" s="113"/>
      <c r="L141" s="114"/>
    </row>
    <row r="142">
      <c r="E142" s="113"/>
      <c r="K142" s="113"/>
      <c r="L142" s="114"/>
    </row>
    <row r="143">
      <c r="E143" s="113"/>
      <c r="K143" s="113"/>
      <c r="L143" s="114"/>
    </row>
    <row r="144">
      <c r="E144" s="113"/>
      <c r="K144" s="113"/>
      <c r="L144" s="114"/>
    </row>
    <row r="145">
      <c r="E145" s="113"/>
      <c r="K145" s="113"/>
      <c r="L145" s="114"/>
    </row>
    <row r="146">
      <c r="E146" s="113"/>
      <c r="K146" s="113"/>
      <c r="L146" s="114"/>
    </row>
    <row r="147">
      <c r="E147" s="113"/>
      <c r="K147" s="113"/>
      <c r="L147" s="114"/>
    </row>
    <row r="148">
      <c r="E148" s="113"/>
      <c r="K148" s="113"/>
      <c r="L148" s="114"/>
    </row>
    <row r="149">
      <c r="E149" s="113"/>
      <c r="K149" s="113"/>
      <c r="L149" s="114"/>
    </row>
    <row r="150">
      <c r="E150" s="113"/>
      <c r="K150" s="113"/>
      <c r="L150" s="114"/>
    </row>
    <row r="151">
      <c r="E151" s="113"/>
      <c r="K151" s="113"/>
      <c r="L151" s="114"/>
    </row>
    <row r="152">
      <c r="E152" s="113"/>
      <c r="K152" s="113"/>
      <c r="L152" s="114"/>
    </row>
    <row r="153">
      <c r="E153" s="113"/>
      <c r="K153" s="113"/>
      <c r="L153" s="114"/>
    </row>
    <row r="154">
      <c r="E154" s="113"/>
      <c r="K154" s="113"/>
      <c r="L154" s="114"/>
    </row>
    <row r="155">
      <c r="E155" s="113"/>
      <c r="K155" s="113"/>
      <c r="L155" s="114"/>
    </row>
    <row r="156">
      <c r="E156" s="113"/>
      <c r="K156" s="113"/>
      <c r="L156" s="114"/>
    </row>
    <row r="157">
      <c r="E157" s="113"/>
      <c r="K157" s="113"/>
      <c r="L157" s="114"/>
    </row>
    <row r="158">
      <c r="E158" s="113"/>
      <c r="K158" s="113"/>
      <c r="L158" s="114"/>
    </row>
    <row r="159">
      <c r="E159" s="113"/>
      <c r="K159" s="113"/>
      <c r="L159" s="114"/>
    </row>
    <row r="160">
      <c r="E160" s="113"/>
      <c r="K160" s="113"/>
      <c r="L160" s="114"/>
    </row>
    <row r="161">
      <c r="E161" s="113"/>
      <c r="K161" s="113"/>
      <c r="L161" s="114"/>
    </row>
    <row r="162">
      <c r="E162" s="113"/>
      <c r="K162" s="113"/>
      <c r="L162" s="114"/>
    </row>
    <row r="163">
      <c r="E163" s="113"/>
      <c r="K163" s="113"/>
      <c r="L163" s="114"/>
    </row>
    <row r="164">
      <c r="E164" s="113"/>
      <c r="K164" s="113"/>
      <c r="L164" s="114"/>
    </row>
    <row r="165">
      <c r="E165" s="113"/>
      <c r="K165" s="113"/>
      <c r="L165" s="114"/>
    </row>
    <row r="166">
      <c r="E166" s="113"/>
      <c r="K166" s="113"/>
      <c r="L166" s="114"/>
    </row>
    <row r="167">
      <c r="E167" s="113"/>
      <c r="K167" s="113"/>
      <c r="L167" s="114"/>
    </row>
    <row r="168">
      <c r="E168" s="113"/>
      <c r="K168" s="113"/>
      <c r="L168" s="114"/>
    </row>
    <row r="169">
      <c r="E169" s="113"/>
      <c r="K169" s="113"/>
      <c r="L169" s="114"/>
    </row>
    <row r="170">
      <c r="E170" s="113"/>
      <c r="K170" s="113"/>
      <c r="L170" s="114"/>
    </row>
    <row r="171">
      <c r="E171" s="113"/>
      <c r="K171" s="113"/>
      <c r="L171" s="114"/>
    </row>
    <row r="172">
      <c r="E172" s="113"/>
      <c r="K172" s="113"/>
      <c r="L172" s="114"/>
    </row>
    <row r="173">
      <c r="E173" s="113"/>
      <c r="K173" s="113"/>
      <c r="L173" s="114"/>
    </row>
    <row r="174">
      <c r="E174" s="113"/>
      <c r="K174" s="113"/>
      <c r="L174" s="114"/>
    </row>
    <row r="175">
      <c r="E175" s="113"/>
      <c r="K175" s="113"/>
      <c r="L175" s="114"/>
    </row>
    <row r="176">
      <c r="E176" s="113"/>
      <c r="K176" s="113"/>
      <c r="L176" s="114"/>
    </row>
    <row r="177">
      <c r="E177" s="113"/>
      <c r="K177" s="113"/>
      <c r="L177" s="114"/>
    </row>
    <row r="178">
      <c r="E178" s="113"/>
      <c r="K178" s="113"/>
      <c r="L178" s="114"/>
    </row>
    <row r="179">
      <c r="E179" s="113"/>
      <c r="K179" s="113"/>
      <c r="L179" s="114"/>
    </row>
    <row r="180">
      <c r="E180" s="113"/>
      <c r="K180" s="113"/>
      <c r="L180" s="114"/>
    </row>
    <row r="181">
      <c r="E181" s="113"/>
      <c r="K181" s="113"/>
      <c r="L181" s="114"/>
    </row>
    <row r="182">
      <c r="E182" s="113"/>
      <c r="K182" s="113"/>
      <c r="L182" s="114"/>
    </row>
    <row r="183">
      <c r="E183" s="113"/>
      <c r="K183" s="113"/>
      <c r="L183" s="114"/>
    </row>
    <row r="184">
      <c r="E184" s="113"/>
      <c r="K184" s="113"/>
      <c r="L184" s="114"/>
    </row>
    <row r="185">
      <c r="E185" s="113"/>
      <c r="K185" s="113"/>
      <c r="L185" s="114"/>
    </row>
    <row r="186">
      <c r="E186" s="113"/>
      <c r="K186" s="113"/>
      <c r="L186" s="114"/>
    </row>
    <row r="187">
      <c r="E187" s="113"/>
      <c r="K187" s="113"/>
      <c r="L187" s="114"/>
    </row>
    <row r="188">
      <c r="E188" s="113"/>
      <c r="K188" s="113"/>
      <c r="L188" s="114"/>
    </row>
    <row r="189">
      <c r="E189" s="113"/>
      <c r="K189" s="113"/>
      <c r="L189" s="114"/>
    </row>
    <row r="190">
      <c r="E190" s="113"/>
      <c r="K190" s="113"/>
      <c r="L190" s="114"/>
    </row>
    <row r="191">
      <c r="E191" s="113"/>
      <c r="K191" s="113"/>
      <c r="L191" s="114"/>
    </row>
    <row r="192">
      <c r="E192" s="113"/>
      <c r="K192" s="113"/>
      <c r="L192" s="114"/>
    </row>
    <row r="193">
      <c r="E193" s="113"/>
      <c r="K193" s="113"/>
      <c r="L193" s="114"/>
    </row>
    <row r="194">
      <c r="E194" s="113"/>
      <c r="K194" s="113"/>
      <c r="L194" s="114"/>
    </row>
    <row r="195">
      <c r="E195" s="113"/>
      <c r="K195" s="113"/>
      <c r="L195" s="114"/>
    </row>
    <row r="196">
      <c r="E196" s="113"/>
      <c r="K196" s="113"/>
      <c r="L196" s="114"/>
    </row>
    <row r="197">
      <c r="E197" s="113"/>
      <c r="K197" s="113"/>
      <c r="L197" s="114"/>
    </row>
    <row r="198">
      <c r="E198" s="113"/>
      <c r="K198" s="113"/>
      <c r="L198" s="114"/>
    </row>
    <row r="199">
      <c r="E199" s="113"/>
      <c r="K199" s="113"/>
      <c r="L199" s="114"/>
    </row>
    <row r="200">
      <c r="E200" s="113"/>
      <c r="K200" s="113"/>
      <c r="L200" s="114"/>
    </row>
    <row r="201">
      <c r="E201" s="113"/>
      <c r="K201" s="113"/>
      <c r="L201" s="114"/>
    </row>
    <row r="202">
      <c r="E202" s="113"/>
      <c r="K202" s="113"/>
      <c r="L202" s="114"/>
    </row>
    <row r="203">
      <c r="E203" s="113"/>
      <c r="K203" s="113"/>
      <c r="L203" s="114"/>
    </row>
    <row r="204">
      <c r="E204" s="113"/>
      <c r="K204" s="113"/>
      <c r="L204" s="114"/>
    </row>
    <row r="205">
      <c r="E205" s="113"/>
      <c r="K205" s="113"/>
      <c r="L205" s="114"/>
    </row>
    <row r="206">
      <c r="E206" s="113"/>
      <c r="K206" s="113"/>
      <c r="L206" s="114"/>
    </row>
    <row r="207">
      <c r="E207" s="113"/>
      <c r="K207" s="113"/>
      <c r="L207" s="114"/>
    </row>
    <row r="208">
      <c r="E208" s="113"/>
      <c r="K208" s="113"/>
      <c r="L208" s="114"/>
    </row>
    <row r="209">
      <c r="E209" s="113"/>
      <c r="K209" s="113"/>
      <c r="L209" s="114"/>
    </row>
    <row r="210">
      <c r="E210" s="113"/>
      <c r="K210" s="113"/>
      <c r="L210" s="114"/>
    </row>
    <row r="211">
      <c r="E211" s="113"/>
      <c r="K211" s="113"/>
      <c r="L211" s="114"/>
    </row>
    <row r="212">
      <c r="E212" s="113"/>
      <c r="K212" s="113"/>
      <c r="L212" s="114"/>
    </row>
    <row r="213">
      <c r="E213" s="113"/>
      <c r="K213" s="113"/>
      <c r="L213" s="114"/>
    </row>
    <row r="214">
      <c r="E214" s="113"/>
      <c r="K214" s="113"/>
      <c r="L214" s="114"/>
    </row>
    <row r="215">
      <c r="E215" s="113"/>
      <c r="K215" s="113"/>
      <c r="L215" s="114"/>
    </row>
    <row r="216">
      <c r="E216" s="113"/>
      <c r="K216" s="113"/>
      <c r="L216" s="114"/>
    </row>
    <row r="217">
      <c r="E217" s="113"/>
      <c r="K217" s="113"/>
      <c r="L217" s="114"/>
    </row>
    <row r="218">
      <c r="E218" s="113"/>
      <c r="K218" s="113"/>
      <c r="L218" s="114"/>
    </row>
    <row r="219">
      <c r="E219" s="113"/>
      <c r="K219" s="113"/>
      <c r="L219" s="114"/>
    </row>
    <row r="220">
      <c r="E220" s="113"/>
      <c r="K220" s="113"/>
      <c r="L220" s="114"/>
    </row>
    <row r="221">
      <c r="E221" s="113"/>
      <c r="K221" s="113"/>
      <c r="L221" s="114"/>
    </row>
    <row r="222">
      <c r="E222" s="113"/>
      <c r="K222" s="113"/>
      <c r="L222" s="114"/>
    </row>
    <row r="223">
      <c r="E223" s="113"/>
      <c r="K223" s="113"/>
      <c r="L223" s="114"/>
    </row>
    <row r="224">
      <c r="E224" s="113"/>
      <c r="K224" s="113"/>
      <c r="L224" s="114"/>
    </row>
    <row r="225">
      <c r="E225" s="113"/>
      <c r="K225" s="113"/>
      <c r="L225" s="114"/>
    </row>
    <row r="226">
      <c r="E226" s="113"/>
      <c r="K226" s="113"/>
      <c r="L226" s="114"/>
    </row>
    <row r="227">
      <c r="E227" s="113"/>
      <c r="K227" s="113"/>
      <c r="L227" s="114"/>
    </row>
    <row r="228">
      <c r="E228" s="113"/>
      <c r="K228" s="113"/>
      <c r="L228" s="114"/>
    </row>
    <row r="229">
      <c r="E229" s="113"/>
      <c r="K229" s="113"/>
      <c r="L229" s="114"/>
    </row>
    <row r="230">
      <c r="E230" s="113"/>
      <c r="K230" s="113"/>
      <c r="L230" s="114"/>
    </row>
    <row r="231">
      <c r="E231" s="113"/>
      <c r="K231" s="113"/>
      <c r="L231" s="114"/>
    </row>
    <row r="232">
      <c r="E232" s="113"/>
      <c r="K232" s="113"/>
      <c r="L232" s="114"/>
    </row>
    <row r="233">
      <c r="E233" s="113"/>
      <c r="K233" s="113"/>
      <c r="L233" s="114"/>
    </row>
    <row r="234">
      <c r="E234" s="113"/>
      <c r="K234" s="113"/>
      <c r="L234" s="114"/>
    </row>
    <row r="235">
      <c r="E235" s="113"/>
      <c r="K235" s="113"/>
      <c r="L235" s="114"/>
    </row>
    <row r="236">
      <c r="E236" s="113"/>
      <c r="K236" s="113"/>
      <c r="L236" s="114"/>
    </row>
    <row r="237">
      <c r="E237" s="113"/>
      <c r="K237" s="113"/>
      <c r="L237" s="114"/>
    </row>
    <row r="238">
      <c r="E238" s="113"/>
      <c r="K238" s="113"/>
      <c r="L238" s="114"/>
    </row>
    <row r="239">
      <c r="E239" s="113"/>
      <c r="K239" s="113"/>
      <c r="L239" s="114"/>
    </row>
    <row r="240">
      <c r="E240" s="113"/>
      <c r="K240" s="113"/>
      <c r="L240" s="114"/>
    </row>
    <row r="241">
      <c r="E241" s="113"/>
      <c r="K241" s="113"/>
      <c r="L241" s="114"/>
    </row>
    <row r="242">
      <c r="E242" s="113"/>
      <c r="K242" s="113"/>
      <c r="L242" s="114"/>
    </row>
    <row r="243">
      <c r="E243" s="113"/>
      <c r="K243" s="113"/>
      <c r="L243" s="114"/>
    </row>
    <row r="244">
      <c r="E244" s="113"/>
      <c r="K244" s="113"/>
      <c r="L244" s="114"/>
    </row>
    <row r="245">
      <c r="E245" s="113"/>
      <c r="K245" s="113"/>
      <c r="L245" s="114"/>
    </row>
    <row r="246">
      <c r="E246" s="113"/>
      <c r="K246" s="113"/>
      <c r="L246" s="114"/>
    </row>
    <row r="247">
      <c r="E247" s="113"/>
      <c r="K247" s="113"/>
      <c r="L247" s="114"/>
    </row>
    <row r="248">
      <c r="E248" s="113"/>
      <c r="K248" s="113"/>
      <c r="L248" s="114"/>
    </row>
    <row r="249">
      <c r="E249" s="113"/>
      <c r="K249" s="113"/>
      <c r="L249" s="114"/>
    </row>
    <row r="250">
      <c r="E250" s="113"/>
      <c r="K250" s="113"/>
      <c r="L250" s="114"/>
    </row>
    <row r="251">
      <c r="E251" s="113"/>
      <c r="K251" s="113"/>
      <c r="L251" s="114"/>
    </row>
    <row r="252">
      <c r="E252" s="113"/>
      <c r="K252" s="113"/>
      <c r="L252" s="114"/>
    </row>
    <row r="253">
      <c r="E253" s="113"/>
      <c r="K253" s="113"/>
      <c r="L253" s="114"/>
    </row>
    <row r="254">
      <c r="E254" s="113"/>
      <c r="K254" s="113"/>
      <c r="L254" s="114"/>
    </row>
    <row r="255">
      <c r="E255" s="113"/>
      <c r="K255" s="113"/>
      <c r="L255" s="114"/>
    </row>
    <row r="256">
      <c r="E256" s="113"/>
      <c r="K256" s="113"/>
      <c r="L256" s="114"/>
    </row>
    <row r="257">
      <c r="E257" s="113"/>
      <c r="K257" s="113"/>
      <c r="L257" s="114"/>
    </row>
    <row r="258">
      <c r="E258" s="113"/>
      <c r="K258" s="113"/>
      <c r="L258" s="114"/>
    </row>
    <row r="259">
      <c r="E259" s="113"/>
      <c r="K259" s="113"/>
      <c r="L259" s="114"/>
    </row>
    <row r="260">
      <c r="E260" s="113"/>
      <c r="K260" s="113"/>
      <c r="L260" s="114"/>
    </row>
    <row r="261">
      <c r="E261" s="113"/>
      <c r="K261" s="113"/>
      <c r="L261" s="114"/>
    </row>
    <row r="262">
      <c r="E262" s="113"/>
      <c r="K262" s="113"/>
      <c r="L262" s="114"/>
    </row>
    <row r="263">
      <c r="E263" s="113"/>
      <c r="K263" s="113"/>
      <c r="L263" s="114"/>
    </row>
    <row r="264">
      <c r="E264" s="113"/>
      <c r="K264" s="113"/>
      <c r="L264" s="114"/>
    </row>
    <row r="265">
      <c r="E265" s="113"/>
      <c r="K265" s="113"/>
      <c r="L265" s="114"/>
    </row>
    <row r="266">
      <c r="E266" s="113"/>
      <c r="K266" s="113"/>
      <c r="L266" s="114"/>
    </row>
    <row r="267">
      <c r="E267" s="113"/>
      <c r="K267" s="113"/>
      <c r="L267" s="114"/>
    </row>
    <row r="268">
      <c r="E268" s="113"/>
      <c r="K268" s="113"/>
      <c r="L268" s="114"/>
    </row>
    <row r="269">
      <c r="E269" s="113"/>
      <c r="K269" s="113"/>
      <c r="L269" s="114"/>
    </row>
    <row r="270">
      <c r="E270" s="113"/>
      <c r="K270" s="113"/>
      <c r="L270" s="114"/>
    </row>
    <row r="271">
      <c r="E271" s="113"/>
      <c r="K271" s="113"/>
      <c r="L271" s="114"/>
    </row>
    <row r="272">
      <c r="E272" s="113"/>
      <c r="K272" s="113"/>
      <c r="L272" s="114"/>
    </row>
    <row r="273">
      <c r="E273" s="113"/>
      <c r="K273" s="113"/>
      <c r="L273" s="114"/>
    </row>
    <row r="274">
      <c r="E274" s="113"/>
      <c r="K274" s="113"/>
      <c r="L274" s="114"/>
    </row>
    <row r="275">
      <c r="E275" s="113"/>
      <c r="K275" s="113"/>
      <c r="L275" s="114"/>
    </row>
    <row r="276">
      <c r="E276" s="113"/>
      <c r="K276" s="113"/>
      <c r="L276" s="114"/>
    </row>
    <row r="277">
      <c r="E277" s="113"/>
      <c r="K277" s="113"/>
      <c r="L277" s="114"/>
    </row>
    <row r="278">
      <c r="E278" s="113"/>
      <c r="K278" s="113"/>
      <c r="L278" s="114"/>
    </row>
    <row r="279">
      <c r="E279" s="113"/>
      <c r="K279" s="113"/>
      <c r="L279" s="114"/>
    </row>
    <row r="280">
      <c r="E280" s="113"/>
      <c r="K280" s="113"/>
      <c r="L280" s="114"/>
    </row>
    <row r="281">
      <c r="E281" s="113"/>
      <c r="K281" s="113"/>
      <c r="L281" s="114"/>
    </row>
    <row r="282">
      <c r="E282" s="113"/>
      <c r="K282" s="113"/>
      <c r="L282" s="114"/>
    </row>
    <row r="283">
      <c r="E283" s="113"/>
      <c r="K283" s="113"/>
      <c r="L283" s="114"/>
    </row>
    <row r="284">
      <c r="E284" s="113"/>
      <c r="K284" s="113"/>
      <c r="L284" s="114"/>
    </row>
    <row r="285">
      <c r="E285" s="113"/>
      <c r="K285" s="113"/>
      <c r="L285" s="114"/>
    </row>
    <row r="286">
      <c r="E286" s="113"/>
      <c r="K286" s="113"/>
      <c r="L286" s="114"/>
    </row>
    <row r="287">
      <c r="E287" s="113"/>
      <c r="K287" s="113"/>
      <c r="L287" s="114"/>
    </row>
    <row r="288">
      <c r="E288" s="113"/>
      <c r="K288" s="113"/>
      <c r="L288" s="114"/>
    </row>
    <row r="289">
      <c r="E289" s="113"/>
      <c r="K289" s="113"/>
      <c r="L289" s="114"/>
    </row>
    <row r="290">
      <c r="E290" s="113"/>
      <c r="K290" s="113"/>
      <c r="L290" s="114"/>
    </row>
    <row r="291">
      <c r="E291" s="113"/>
      <c r="K291" s="113"/>
      <c r="L291" s="114"/>
    </row>
    <row r="292">
      <c r="E292" s="113"/>
      <c r="K292" s="113"/>
      <c r="L292" s="114"/>
    </row>
    <row r="293">
      <c r="E293" s="113"/>
      <c r="K293" s="113"/>
      <c r="L293" s="114"/>
    </row>
    <row r="294">
      <c r="E294" s="113"/>
      <c r="K294" s="113"/>
      <c r="L294" s="114"/>
    </row>
    <row r="295">
      <c r="E295" s="113"/>
      <c r="K295" s="113"/>
      <c r="L295" s="114"/>
    </row>
    <row r="296">
      <c r="E296" s="113"/>
      <c r="K296" s="113"/>
      <c r="L296" s="114"/>
    </row>
    <row r="297">
      <c r="E297" s="113"/>
      <c r="K297" s="113"/>
      <c r="L297" s="114"/>
    </row>
    <row r="298">
      <c r="E298" s="113"/>
      <c r="K298" s="113"/>
      <c r="L298" s="114"/>
    </row>
    <row r="299">
      <c r="E299" s="113"/>
      <c r="K299" s="113"/>
      <c r="L299" s="114"/>
    </row>
    <row r="300">
      <c r="E300" s="113"/>
      <c r="K300" s="113"/>
      <c r="L300" s="114"/>
    </row>
    <row r="301">
      <c r="E301" s="113"/>
      <c r="K301" s="113"/>
      <c r="L301" s="114"/>
    </row>
    <row r="302">
      <c r="E302" s="113"/>
      <c r="K302" s="113"/>
      <c r="L302" s="114"/>
    </row>
    <row r="303">
      <c r="E303" s="113"/>
      <c r="K303" s="113"/>
      <c r="L303" s="114"/>
    </row>
    <row r="304">
      <c r="E304" s="113"/>
      <c r="K304" s="113"/>
      <c r="L304" s="114"/>
    </row>
    <row r="305">
      <c r="E305" s="113"/>
      <c r="K305" s="113"/>
      <c r="L305" s="114"/>
    </row>
    <row r="306">
      <c r="E306" s="113"/>
      <c r="K306" s="113"/>
      <c r="L306" s="114"/>
    </row>
    <row r="307">
      <c r="E307" s="113"/>
      <c r="K307" s="113"/>
      <c r="L307" s="114"/>
    </row>
    <row r="308">
      <c r="E308" s="113"/>
      <c r="K308" s="113"/>
      <c r="L308" s="114"/>
    </row>
    <row r="309">
      <c r="E309" s="113"/>
      <c r="K309" s="113"/>
      <c r="L309" s="114"/>
    </row>
    <row r="310">
      <c r="E310" s="113"/>
      <c r="K310" s="113"/>
      <c r="L310" s="114"/>
    </row>
    <row r="311">
      <c r="E311" s="113"/>
      <c r="K311" s="113"/>
      <c r="L311" s="114"/>
    </row>
    <row r="312">
      <c r="E312" s="113"/>
      <c r="K312" s="113"/>
      <c r="L312" s="114"/>
    </row>
    <row r="313">
      <c r="E313" s="113"/>
      <c r="K313" s="113"/>
      <c r="L313" s="114"/>
    </row>
    <row r="314">
      <c r="E314" s="113"/>
      <c r="K314" s="113"/>
      <c r="L314" s="114"/>
    </row>
    <row r="315">
      <c r="E315" s="113"/>
      <c r="K315" s="113"/>
      <c r="L315" s="114"/>
    </row>
    <row r="316">
      <c r="E316" s="113"/>
      <c r="K316" s="113"/>
      <c r="L316" s="114"/>
    </row>
    <row r="317">
      <c r="E317" s="113"/>
      <c r="K317" s="113"/>
      <c r="L317" s="114"/>
    </row>
    <row r="318">
      <c r="E318" s="113"/>
      <c r="K318" s="113"/>
      <c r="L318" s="114"/>
    </row>
    <row r="319">
      <c r="E319" s="113"/>
      <c r="K319" s="113"/>
      <c r="L319" s="114"/>
    </row>
    <row r="320">
      <c r="E320" s="113"/>
      <c r="K320" s="113"/>
      <c r="L320" s="114"/>
    </row>
    <row r="321">
      <c r="E321" s="113"/>
      <c r="K321" s="113"/>
      <c r="L321" s="114"/>
    </row>
    <row r="322">
      <c r="E322" s="113"/>
      <c r="K322" s="113"/>
      <c r="L322" s="114"/>
    </row>
    <row r="323">
      <c r="E323" s="113"/>
      <c r="K323" s="113"/>
      <c r="L323" s="114"/>
    </row>
    <row r="324">
      <c r="E324" s="113"/>
      <c r="K324" s="113"/>
      <c r="L324" s="114"/>
    </row>
    <row r="325">
      <c r="E325" s="113"/>
      <c r="K325" s="113"/>
      <c r="L325" s="114"/>
    </row>
    <row r="326">
      <c r="E326" s="113"/>
      <c r="K326" s="113"/>
      <c r="L326" s="114"/>
    </row>
    <row r="327">
      <c r="E327" s="113"/>
      <c r="K327" s="113"/>
      <c r="L327" s="114"/>
    </row>
    <row r="328">
      <c r="E328" s="113"/>
      <c r="K328" s="113"/>
      <c r="L328" s="114"/>
    </row>
    <row r="329">
      <c r="E329" s="113"/>
      <c r="K329" s="113"/>
      <c r="L329" s="114"/>
    </row>
    <row r="330">
      <c r="E330" s="113"/>
      <c r="K330" s="113"/>
      <c r="L330" s="114"/>
    </row>
    <row r="331">
      <c r="E331" s="113"/>
      <c r="K331" s="113"/>
      <c r="L331" s="114"/>
    </row>
    <row r="332">
      <c r="E332" s="113"/>
      <c r="K332" s="113"/>
      <c r="L332" s="114"/>
    </row>
    <row r="333">
      <c r="E333" s="113"/>
      <c r="K333" s="113"/>
      <c r="L333" s="114"/>
    </row>
    <row r="334">
      <c r="E334" s="113"/>
      <c r="K334" s="113"/>
      <c r="L334" s="114"/>
    </row>
    <row r="335">
      <c r="E335" s="113"/>
      <c r="K335" s="113"/>
      <c r="L335" s="114"/>
    </row>
    <row r="336">
      <c r="E336" s="113"/>
      <c r="K336" s="113"/>
      <c r="L336" s="114"/>
    </row>
    <row r="337">
      <c r="E337" s="113"/>
      <c r="K337" s="113"/>
      <c r="L337" s="114"/>
    </row>
    <row r="338">
      <c r="E338" s="113"/>
      <c r="K338" s="113"/>
      <c r="L338" s="114"/>
    </row>
    <row r="339">
      <c r="E339" s="113"/>
      <c r="K339" s="113"/>
      <c r="L339" s="114"/>
    </row>
    <row r="340">
      <c r="E340" s="113"/>
      <c r="K340" s="113"/>
      <c r="L340" s="114"/>
    </row>
    <row r="341">
      <c r="E341" s="113"/>
      <c r="K341" s="113"/>
      <c r="L341" s="114"/>
    </row>
    <row r="342">
      <c r="E342" s="113"/>
      <c r="K342" s="113"/>
      <c r="L342" s="114"/>
    </row>
    <row r="343">
      <c r="E343" s="113"/>
      <c r="K343" s="113"/>
      <c r="L343" s="114"/>
    </row>
    <row r="344">
      <c r="E344" s="113"/>
      <c r="K344" s="113"/>
      <c r="L344" s="114"/>
    </row>
    <row r="345">
      <c r="E345" s="113"/>
      <c r="K345" s="113"/>
      <c r="L345" s="114"/>
    </row>
    <row r="346">
      <c r="E346" s="113"/>
      <c r="K346" s="113"/>
      <c r="L346" s="114"/>
    </row>
    <row r="347">
      <c r="E347" s="113"/>
      <c r="K347" s="113"/>
      <c r="L347" s="114"/>
    </row>
    <row r="348">
      <c r="E348" s="113"/>
      <c r="K348" s="113"/>
      <c r="L348" s="114"/>
    </row>
    <row r="349">
      <c r="E349" s="113"/>
      <c r="K349" s="113"/>
      <c r="L349" s="114"/>
    </row>
    <row r="350">
      <c r="E350" s="113"/>
      <c r="K350" s="113"/>
      <c r="L350" s="114"/>
    </row>
    <row r="351">
      <c r="E351" s="113"/>
      <c r="K351" s="113"/>
      <c r="L351" s="114"/>
    </row>
    <row r="352">
      <c r="E352" s="113"/>
      <c r="K352" s="113"/>
      <c r="L352" s="114"/>
    </row>
    <row r="353">
      <c r="E353" s="113"/>
      <c r="K353" s="113"/>
      <c r="L353" s="114"/>
    </row>
    <row r="354">
      <c r="E354" s="113"/>
      <c r="K354" s="113"/>
      <c r="L354" s="114"/>
    </row>
    <row r="355">
      <c r="E355" s="113"/>
      <c r="K355" s="113"/>
      <c r="L355" s="114"/>
    </row>
    <row r="356">
      <c r="E356" s="113"/>
      <c r="K356" s="113"/>
      <c r="L356" s="114"/>
    </row>
    <row r="357">
      <c r="E357" s="113"/>
      <c r="K357" s="113"/>
      <c r="L357" s="114"/>
    </row>
    <row r="358">
      <c r="E358" s="113"/>
      <c r="K358" s="113"/>
      <c r="L358" s="114"/>
    </row>
    <row r="359">
      <c r="E359" s="113"/>
      <c r="K359" s="113"/>
      <c r="L359" s="114"/>
    </row>
    <row r="360">
      <c r="E360" s="113"/>
      <c r="K360" s="113"/>
      <c r="L360" s="114"/>
    </row>
    <row r="361">
      <c r="E361" s="113"/>
      <c r="K361" s="113"/>
      <c r="L361" s="114"/>
    </row>
    <row r="362">
      <c r="E362" s="113"/>
      <c r="K362" s="113"/>
      <c r="L362" s="114"/>
    </row>
    <row r="363">
      <c r="E363" s="113"/>
      <c r="K363" s="113"/>
      <c r="L363" s="114"/>
    </row>
    <row r="364">
      <c r="E364" s="113"/>
      <c r="K364" s="113"/>
      <c r="L364" s="114"/>
    </row>
    <row r="365">
      <c r="E365" s="113"/>
      <c r="K365" s="113"/>
      <c r="L365" s="114"/>
    </row>
    <row r="366">
      <c r="E366" s="113"/>
      <c r="K366" s="113"/>
      <c r="L366" s="114"/>
    </row>
    <row r="367">
      <c r="E367" s="113"/>
      <c r="K367" s="113"/>
      <c r="L367" s="114"/>
    </row>
    <row r="368">
      <c r="E368" s="113"/>
      <c r="K368" s="113"/>
      <c r="L368" s="114"/>
    </row>
    <row r="369">
      <c r="E369" s="113"/>
      <c r="K369" s="113"/>
      <c r="L369" s="114"/>
    </row>
    <row r="370">
      <c r="E370" s="113"/>
      <c r="K370" s="113"/>
      <c r="L370" s="114"/>
    </row>
    <row r="371">
      <c r="E371" s="113"/>
      <c r="K371" s="113"/>
      <c r="L371" s="114"/>
    </row>
    <row r="372">
      <c r="E372" s="113"/>
      <c r="K372" s="113"/>
      <c r="L372" s="114"/>
    </row>
    <row r="373">
      <c r="E373" s="113"/>
      <c r="K373" s="113"/>
      <c r="L373" s="114"/>
    </row>
    <row r="374">
      <c r="E374" s="113"/>
      <c r="K374" s="113"/>
      <c r="L374" s="114"/>
    </row>
    <row r="375">
      <c r="E375" s="113"/>
      <c r="K375" s="113"/>
      <c r="L375" s="114"/>
    </row>
    <row r="376">
      <c r="E376" s="113"/>
      <c r="K376" s="113"/>
      <c r="L376" s="114"/>
    </row>
    <row r="377">
      <c r="E377" s="113"/>
      <c r="K377" s="113"/>
      <c r="L377" s="114"/>
    </row>
    <row r="378">
      <c r="E378" s="113"/>
      <c r="K378" s="113"/>
      <c r="L378" s="114"/>
    </row>
    <row r="379">
      <c r="E379" s="113"/>
      <c r="K379" s="113"/>
      <c r="L379" s="114"/>
    </row>
    <row r="380">
      <c r="E380" s="113"/>
      <c r="K380" s="113"/>
      <c r="L380" s="114"/>
    </row>
    <row r="381">
      <c r="E381" s="113"/>
      <c r="K381" s="113"/>
      <c r="L381" s="114"/>
    </row>
    <row r="382">
      <c r="E382" s="113"/>
      <c r="K382" s="113"/>
      <c r="L382" s="114"/>
    </row>
    <row r="383">
      <c r="E383" s="113"/>
      <c r="K383" s="113"/>
      <c r="L383" s="114"/>
    </row>
    <row r="384">
      <c r="E384" s="113"/>
      <c r="K384" s="113"/>
      <c r="L384" s="114"/>
    </row>
    <row r="385">
      <c r="E385" s="113"/>
      <c r="K385" s="113"/>
      <c r="L385" s="114"/>
    </row>
    <row r="386">
      <c r="E386" s="113"/>
      <c r="K386" s="113"/>
      <c r="L386" s="114"/>
    </row>
    <row r="387">
      <c r="E387" s="113"/>
      <c r="K387" s="113"/>
      <c r="L387" s="114"/>
    </row>
    <row r="388">
      <c r="E388" s="113"/>
      <c r="K388" s="113"/>
      <c r="L388" s="114"/>
    </row>
    <row r="389">
      <c r="E389" s="113"/>
      <c r="K389" s="113"/>
      <c r="L389" s="114"/>
    </row>
    <row r="390">
      <c r="E390" s="113"/>
      <c r="K390" s="113"/>
      <c r="L390" s="114"/>
    </row>
    <row r="391">
      <c r="E391" s="113"/>
      <c r="K391" s="113"/>
      <c r="L391" s="114"/>
    </row>
    <row r="392">
      <c r="E392" s="113"/>
      <c r="K392" s="113"/>
      <c r="L392" s="114"/>
    </row>
    <row r="393">
      <c r="E393" s="113"/>
      <c r="K393" s="113"/>
      <c r="L393" s="114"/>
    </row>
    <row r="394">
      <c r="E394" s="113"/>
      <c r="K394" s="113"/>
      <c r="L394" s="114"/>
    </row>
    <row r="395">
      <c r="E395" s="113"/>
      <c r="K395" s="113"/>
      <c r="L395" s="114"/>
    </row>
    <row r="396">
      <c r="E396" s="113"/>
      <c r="K396" s="113"/>
      <c r="L396" s="114"/>
    </row>
    <row r="397">
      <c r="E397" s="113"/>
      <c r="K397" s="113"/>
      <c r="L397" s="114"/>
    </row>
    <row r="398">
      <c r="E398" s="113"/>
      <c r="K398" s="113"/>
      <c r="L398" s="114"/>
    </row>
    <row r="399">
      <c r="E399" s="113"/>
      <c r="K399" s="113"/>
      <c r="L399" s="114"/>
    </row>
    <row r="400">
      <c r="E400" s="113"/>
      <c r="K400" s="113"/>
      <c r="L400" s="114"/>
    </row>
    <row r="401">
      <c r="E401" s="113"/>
      <c r="K401" s="113"/>
      <c r="L401" s="114"/>
    </row>
    <row r="402">
      <c r="E402" s="113"/>
      <c r="K402" s="113"/>
      <c r="L402" s="114"/>
    </row>
    <row r="403">
      <c r="E403" s="113"/>
      <c r="K403" s="113"/>
      <c r="L403" s="114"/>
    </row>
    <row r="404">
      <c r="E404" s="113"/>
      <c r="K404" s="113"/>
      <c r="L404" s="114"/>
    </row>
    <row r="405">
      <c r="E405" s="113"/>
      <c r="K405" s="113"/>
      <c r="L405" s="114"/>
    </row>
    <row r="406">
      <c r="E406" s="113"/>
      <c r="K406" s="113"/>
      <c r="L406" s="114"/>
    </row>
    <row r="407">
      <c r="E407" s="113"/>
      <c r="K407" s="113"/>
      <c r="L407" s="114"/>
    </row>
    <row r="408">
      <c r="E408" s="113"/>
      <c r="K408" s="113"/>
      <c r="L408" s="114"/>
    </row>
    <row r="409">
      <c r="E409" s="113"/>
      <c r="K409" s="113"/>
      <c r="L409" s="114"/>
    </row>
    <row r="410">
      <c r="E410" s="113"/>
      <c r="K410" s="113"/>
      <c r="L410" s="114"/>
    </row>
    <row r="411">
      <c r="E411" s="113"/>
      <c r="K411" s="113"/>
      <c r="L411" s="114"/>
    </row>
    <row r="412">
      <c r="E412" s="113"/>
      <c r="K412" s="113"/>
      <c r="L412" s="114"/>
    </row>
    <row r="413">
      <c r="E413" s="113"/>
      <c r="K413" s="113"/>
      <c r="L413" s="114"/>
    </row>
    <row r="414">
      <c r="E414" s="113"/>
      <c r="K414" s="113"/>
      <c r="L414" s="114"/>
    </row>
    <row r="415">
      <c r="E415" s="113"/>
      <c r="K415" s="113"/>
      <c r="L415" s="114"/>
    </row>
    <row r="416">
      <c r="E416" s="113"/>
      <c r="K416" s="113"/>
      <c r="L416" s="114"/>
    </row>
    <row r="417">
      <c r="E417" s="113"/>
      <c r="K417" s="113"/>
      <c r="L417" s="114"/>
    </row>
    <row r="418">
      <c r="E418" s="113"/>
      <c r="K418" s="113"/>
      <c r="L418" s="114"/>
    </row>
    <row r="419">
      <c r="E419" s="113"/>
      <c r="K419" s="113"/>
      <c r="L419" s="114"/>
    </row>
    <row r="420">
      <c r="E420" s="113"/>
      <c r="K420" s="113"/>
      <c r="L420" s="114"/>
    </row>
    <row r="421">
      <c r="E421" s="113"/>
      <c r="K421" s="113"/>
      <c r="L421" s="114"/>
    </row>
    <row r="422">
      <c r="E422" s="113"/>
      <c r="K422" s="113"/>
      <c r="L422" s="114"/>
    </row>
    <row r="423">
      <c r="E423" s="113"/>
      <c r="K423" s="113"/>
      <c r="L423" s="114"/>
    </row>
    <row r="424">
      <c r="E424" s="113"/>
      <c r="K424" s="113"/>
      <c r="L424" s="114"/>
    </row>
    <row r="425">
      <c r="E425" s="113"/>
      <c r="K425" s="113"/>
      <c r="L425" s="114"/>
    </row>
    <row r="426">
      <c r="E426" s="113"/>
      <c r="K426" s="113"/>
      <c r="L426" s="114"/>
    </row>
    <row r="427">
      <c r="E427" s="113"/>
      <c r="K427" s="113"/>
      <c r="L427" s="114"/>
    </row>
    <row r="428">
      <c r="E428" s="113"/>
      <c r="K428" s="113"/>
      <c r="L428" s="114"/>
    </row>
    <row r="429">
      <c r="E429" s="113"/>
      <c r="K429" s="113"/>
      <c r="L429" s="114"/>
    </row>
    <row r="430">
      <c r="E430" s="113"/>
      <c r="K430" s="113"/>
      <c r="L430" s="114"/>
    </row>
    <row r="431">
      <c r="E431" s="113"/>
      <c r="K431" s="113"/>
      <c r="L431" s="114"/>
    </row>
    <row r="432">
      <c r="E432" s="113"/>
      <c r="K432" s="113"/>
      <c r="L432" s="114"/>
    </row>
    <row r="433">
      <c r="E433" s="113"/>
      <c r="K433" s="113"/>
      <c r="L433" s="114"/>
    </row>
    <row r="434">
      <c r="E434" s="113"/>
      <c r="K434" s="113"/>
      <c r="L434" s="114"/>
    </row>
    <row r="435">
      <c r="E435" s="113"/>
      <c r="K435" s="113"/>
      <c r="L435" s="114"/>
    </row>
    <row r="436">
      <c r="E436" s="113"/>
      <c r="K436" s="113"/>
      <c r="L436" s="114"/>
    </row>
    <row r="437">
      <c r="E437" s="113"/>
      <c r="K437" s="113"/>
      <c r="L437" s="114"/>
    </row>
    <row r="438">
      <c r="E438" s="113"/>
      <c r="K438" s="113"/>
      <c r="L438" s="114"/>
    </row>
    <row r="439">
      <c r="E439" s="113"/>
      <c r="K439" s="113"/>
      <c r="L439" s="114"/>
    </row>
    <row r="440">
      <c r="E440" s="113"/>
      <c r="K440" s="113"/>
      <c r="L440" s="114"/>
    </row>
    <row r="441">
      <c r="E441" s="113"/>
      <c r="K441" s="113"/>
      <c r="L441" s="114"/>
    </row>
    <row r="442">
      <c r="E442" s="113"/>
      <c r="K442" s="113"/>
      <c r="L442" s="114"/>
    </row>
    <row r="443">
      <c r="E443" s="113"/>
      <c r="K443" s="113"/>
      <c r="L443" s="114"/>
    </row>
    <row r="444">
      <c r="E444" s="113"/>
      <c r="K444" s="113"/>
      <c r="L444" s="114"/>
    </row>
    <row r="445">
      <c r="E445" s="113"/>
      <c r="K445" s="113"/>
      <c r="L445" s="114"/>
    </row>
    <row r="446">
      <c r="E446" s="113"/>
      <c r="K446" s="113"/>
      <c r="L446" s="114"/>
    </row>
    <row r="447">
      <c r="E447" s="113"/>
      <c r="K447" s="113"/>
      <c r="L447" s="114"/>
    </row>
    <row r="448">
      <c r="E448" s="113"/>
      <c r="K448" s="113"/>
      <c r="L448" s="114"/>
    </row>
    <row r="449">
      <c r="E449" s="113"/>
      <c r="K449" s="113"/>
      <c r="L449" s="114"/>
    </row>
    <row r="450">
      <c r="E450" s="113"/>
      <c r="K450" s="113"/>
      <c r="L450" s="114"/>
    </row>
    <row r="451">
      <c r="E451" s="113"/>
      <c r="K451" s="113"/>
      <c r="L451" s="114"/>
    </row>
    <row r="452">
      <c r="E452" s="113"/>
      <c r="K452" s="113"/>
      <c r="L452" s="114"/>
    </row>
    <row r="453">
      <c r="E453" s="113"/>
      <c r="K453" s="113"/>
      <c r="L453" s="114"/>
    </row>
    <row r="454">
      <c r="E454" s="113"/>
      <c r="K454" s="113"/>
      <c r="L454" s="114"/>
    </row>
    <row r="455">
      <c r="E455" s="113"/>
      <c r="K455" s="113"/>
      <c r="L455" s="114"/>
    </row>
    <row r="456">
      <c r="E456" s="113"/>
      <c r="K456" s="113"/>
      <c r="L456" s="114"/>
    </row>
    <row r="457">
      <c r="E457" s="113"/>
      <c r="K457" s="113"/>
      <c r="L457" s="114"/>
    </row>
    <row r="458">
      <c r="E458" s="113"/>
      <c r="K458" s="113"/>
      <c r="L458" s="114"/>
    </row>
    <row r="459">
      <c r="E459" s="113"/>
      <c r="K459" s="113"/>
      <c r="L459" s="114"/>
    </row>
    <row r="460">
      <c r="E460" s="113"/>
      <c r="K460" s="113"/>
      <c r="L460" s="114"/>
    </row>
    <row r="461">
      <c r="E461" s="113"/>
      <c r="K461" s="113"/>
      <c r="L461" s="114"/>
    </row>
    <row r="462">
      <c r="E462" s="113"/>
      <c r="K462" s="113"/>
      <c r="L462" s="114"/>
    </row>
    <row r="463">
      <c r="E463" s="113"/>
      <c r="K463" s="113"/>
      <c r="L463" s="114"/>
    </row>
    <row r="464">
      <c r="E464" s="113"/>
      <c r="K464" s="113"/>
      <c r="L464" s="114"/>
    </row>
    <row r="465">
      <c r="E465" s="113"/>
      <c r="K465" s="113"/>
      <c r="L465" s="114"/>
    </row>
    <row r="466">
      <c r="E466" s="113"/>
      <c r="K466" s="113"/>
      <c r="L466" s="114"/>
    </row>
    <row r="467">
      <c r="E467" s="113"/>
      <c r="K467" s="113"/>
      <c r="L467" s="114"/>
    </row>
    <row r="468">
      <c r="E468" s="113"/>
      <c r="K468" s="113"/>
      <c r="L468" s="114"/>
    </row>
    <row r="469">
      <c r="E469" s="113"/>
      <c r="K469" s="113"/>
      <c r="L469" s="114"/>
    </row>
    <row r="470">
      <c r="E470" s="113"/>
      <c r="K470" s="113"/>
      <c r="L470" s="114"/>
    </row>
    <row r="471">
      <c r="E471" s="113"/>
      <c r="K471" s="113"/>
      <c r="L471" s="114"/>
    </row>
    <row r="472">
      <c r="E472" s="113"/>
      <c r="K472" s="113"/>
      <c r="L472" s="114"/>
    </row>
    <row r="473">
      <c r="E473" s="113"/>
      <c r="K473" s="113"/>
      <c r="L473" s="114"/>
    </row>
    <row r="474">
      <c r="E474" s="113"/>
      <c r="K474" s="113"/>
      <c r="L474" s="114"/>
    </row>
    <row r="475">
      <c r="E475" s="113"/>
      <c r="K475" s="113"/>
      <c r="L475" s="114"/>
    </row>
    <row r="476">
      <c r="E476" s="113"/>
      <c r="K476" s="113"/>
      <c r="L476" s="114"/>
    </row>
    <row r="477">
      <c r="E477" s="113"/>
      <c r="K477" s="113"/>
      <c r="L477" s="114"/>
    </row>
    <row r="478">
      <c r="E478" s="113"/>
      <c r="K478" s="113"/>
      <c r="L478" s="114"/>
    </row>
    <row r="479">
      <c r="E479" s="113"/>
      <c r="K479" s="113"/>
      <c r="L479" s="114"/>
    </row>
    <row r="480">
      <c r="E480" s="113"/>
      <c r="K480" s="113"/>
      <c r="L480" s="114"/>
    </row>
    <row r="481">
      <c r="E481" s="113"/>
      <c r="K481" s="113"/>
      <c r="L481" s="114"/>
    </row>
    <row r="482">
      <c r="E482" s="113"/>
      <c r="K482" s="113"/>
      <c r="L482" s="114"/>
    </row>
    <row r="483">
      <c r="E483" s="113"/>
      <c r="K483" s="113"/>
      <c r="L483" s="114"/>
    </row>
    <row r="484">
      <c r="E484" s="113"/>
      <c r="K484" s="113"/>
      <c r="L484" s="114"/>
    </row>
    <row r="485">
      <c r="E485" s="113"/>
      <c r="K485" s="113"/>
      <c r="L485" s="114"/>
    </row>
    <row r="486">
      <c r="E486" s="113"/>
      <c r="K486" s="113"/>
      <c r="L486" s="114"/>
    </row>
    <row r="487">
      <c r="E487" s="113"/>
      <c r="K487" s="113"/>
      <c r="L487" s="114"/>
    </row>
    <row r="488">
      <c r="E488" s="113"/>
      <c r="K488" s="113"/>
      <c r="L488" s="114"/>
    </row>
    <row r="489">
      <c r="E489" s="113"/>
      <c r="K489" s="113"/>
      <c r="L489" s="114"/>
    </row>
    <row r="490">
      <c r="E490" s="113"/>
      <c r="K490" s="113"/>
      <c r="L490" s="114"/>
    </row>
    <row r="491">
      <c r="E491" s="113"/>
      <c r="K491" s="113"/>
      <c r="L491" s="114"/>
    </row>
    <row r="492">
      <c r="E492" s="113"/>
      <c r="K492" s="113"/>
      <c r="L492" s="114"/>
    </row>
    <row r="493">
      <c r="E493" s="113"/>
      <c r="K493" s="113"/>
      <c r="L493" s="114"/>
    </row>
    <row r="494">
      <c r="E494" s="113"/>
      <c r="K494" s="113"/>
      <c r="L494" s="114"/>
    </row>
    <row r="495">
      <c r="E495" s="113"/>
      <c r="K495" s="113"/>
      <c r="L495" s="114"/>
    </row>
    <row r="496">
      <c r="E496" s="113"/>
      <c r="K496" s="113"/>
      <c r="L496" s="114"/>
    </row>
    <row r="497">
      <c r="E497" s="113"/>
      <c r="K497" s="113"/>
      <c r="L497" s="114"/>
    </row>
    <row r="498">
      <c r="E498" s="113"/>
      <c r="K498" s="113"/>
      <c r="L498" s="114"/>
    </row>
    <row r="499">
      <c r="E499" s="113"/>
      <c r="K499" s="113"/>
      <c r="L499" s="114"/>
    </row>
    <row r="500">
      <c r="E500" s="113"/>
      <c r="K500" s="113"/>
      <c r="L500" s="114"/>
    </row>
    <row r="501">
      <c r="E501" s="113"/>
      <c r="K501" s="113"/>
      <c r="L501" s="114"/>
    </row>
    <row r="502">
      <c r="E502" s="113"/>
      <c r="K502" s="113"/>
      <c r="L502" s="114"/>
    </row>
    <row r="503">
      <c r="E503" s="113"/>
      <c r="K503" s="113"/>
      <c r="L503" s="114"/>
    </row>
    <row r="504">
      <c r="E504" s="113"/>
      <c r="K504" s="113"/>
      <c r="L504" s="114"/>
    </row>
    <row r="505">
      <c r="E505" s="113"/>
      <c r="K505" s="113"/>
      <c r="L505" s="114"/>
    </row>
    <row r="506">
      <c r="E506" s="113"/>
      <c r="K506" s="113"/>
      <c r="L506" s="114"/>
    </row>
    <row r="507">
      <c r="E507" s="113"/>
      <c r="K507" s="113"/>
      <c r="L507" s="114"/>
    </row>
    <row r="508">
      <c r="E508" s="113"/>
      <c r="K508" s="113"/>
      <c r="L508" s="114"/>
    </row>
    <row r="509">
      <c r="E509" s="113"/>
      <c r="K509" s="113"/>
      <c r="L509" s="114"/>
    </row>
    <row r="510">
      <c r="E510" s="113"/>
      <c r="K510" s="113"/>
      <c r="L510" s="114"/>
    </row>
    <row r="511">
      <c r="E511" s="113"/>
      <c r="K511" s="113"/>
      <c r="L511" s="114"/>
    </row>
    <row r="512">
      <c r="E512" s="113"/>
      <c r="K512" s="113"/>
      <c r="L512" s="114"/>
    </row>
    <row r="513">
      <c r="E513" s="113"/>
      <c r="K513" s="113"/>
      <c r="L513" s="114"/>
    </row>
    <row r="514">
      <c r="E514" s="113"/>
      <c r="K514" s="113"/>
      <c r="L514" s="114"/>
    </row>
    <row r="515">
      <c r="E515" s="113"/>
      <c r="K515" s="113"/>
      <c r="L515" s="114"/>
    </row>
    <row r="516">
      <c r="E516" s="113"/>
      <c r="K516" s="113"/>
      <c r="L516" s="114"/>
    </row>
    <row r="517">
      <c r="E517" s="113"/>
      <c r="K517" s="113"/>
      <c r="L517" s="114"/>
    </row>
    <row r="518">
      <c r="E518" s="113"/>
      <c r="K518" s="113"/>
      <c r="L518" s="114"/>
    </row>
    <row r="519">
      <c r="E519" s="113"/>
      <c r="K519" s="113"/>
      <c r="L519" s="114"/>
    </row>
    <row r="520">
      <c r="E520" s="113"/>
      <c r="K520" s="113"/>
      <c r="L520" s="114"/>
    </row>
    <row r="521">
      <c r="E521" s="113"/>
      <c r="K521" s="113"/>
      <c r="L521" s="114"/>
    </row>
    <row r="522">
      <c r="E522" s="113"/>
      <c r="K522" s="113"/>
      <c r="L522" s="114"/>
    </row>
    <row r="523">
      <c r="E523" s="113"/>
      <c r="K523" s="113"/>
      <c r="L523" s="114"/>
    </row>
    <row r="524">
      <c r="E524" s="113"/>
      <c r="K524" s="113"/>
      <c r="L524" s="114"/>
    </row>
    <row r="525">
      <c r="E525" s="113"/>
      <c r="K525" s="113"/>
      <c r="L525" s="114"/>
    </row>
    <row r="526">
      <c r="E526" s="113"/>
      <c r="K526" s="113"/>
      <c r="L526" s="114"/>
    </row>
    <row r="527">
      <c r="E527" s="113"/>
      <c r="K527" s="113"/>
      <c r="L527" s="114"/>
    </row>
    <row r="528">
      <c r="E528" s="113"/>
      <c r="K528" s="113"/>
      <c r="L528" s="114"/>
    </row>
    <row r="529">
      <c r="E529" s="113"/>
      <c r="K529" s="113"/>
      <c r="L529" s="114"/>
    </row>
    <row r="530">
      <c r="E530" s="113"/>
      <c r="K530" s="113"/>
      <c r="L530" s="114"/>
    </row>
    <row r="531">
      <c r="E531" s="113"/>
      <c r="K531" s="113"/>
      <c r="L531" s="114"/>
    </row>
    <row r="532">
      <c r="E532" s="113"/>
      <c r="K532" s="113"/>
      <c r="L532" s="114"/>
    </row>
    <row r="533">
      <c r="E533" s="113"/>
      <c r="K533" s="113"/>
      <c r="L533" s="114"/>
    </row>
    <row r="534">
      <c r="E534" s="113"/>
      <c r="K534" s="113"/>
      <c r="L534" s="114"/>
    </row>
    <row r="535">
      <c r="E535" s="113"/>
      <c r="K535" s="113"/>
      <c r="L535" s="114"/>
    </row>
    <row r="536">
      <c r="E536" s="113"/>
      <c r="K536" s="113"/>
      <c r="L536" s="114"/>
    </row>
    <row r="537">
      <c r="E537" s="113"/>
      <c r="K537" s="113"/>
      <c r="L537" s="114"/>
    </row>
    <row r="538">
      <c r="E538" s="113"/>
      <c r="K538" s="113"/>
      <c r="L538" s="114"/>
    </row>
    <row r="539">
      <c r="E539" s="113"/>
      <c r="K539" s="113"/>
      <c r="L539" s="114"/>
    </row>
    <row r="540">
      <c r="E540" s="113"/>
      <c r="K540" s="113"/>
      <c r="L540" s="114"/>
    </row>
    <row r="541">
      <c r="E541" s="113"/>
      <c r="K541" s="113"/>
      <c r="L541" s="114"/>
    </row>
    <row r="542">
      <c r="E542" s="113"/>
      <c r="K542" s="113"/>
      <c r="L542" s="114"/>
    </row>
    <row r="543">
      <c r="E543" s="113"/>
      <c r="K543" s="113"/>
      <c r="L543" s="114"/>
    </row>
    <row r="544">
      <c r="E544" s="113"/>
      <c r="K544" s="113"/>
      <c r="L544" s="114"/>
    </row>
    <row r="545">
      <c r="E545" s="113"/>
      <c r="K545" s="113"/>
      <c r="L545" s="114"/>
    </row>
    <row r="546">
      <c r="E546" s="113"/>
      <c r="K546" s="113"/>
      <c r="L546" s="114"/>
    </row>
    <row r="547">
      <c r="E547" s="113"/>
      <c r="K547" s="113"/>
      <c r="L547" s="114"/>
    </row>
    <row r="548">
      <c r="E548" s="113"/>
      <c r="K548" s="113"/>
      <c r="L548" s="114"/>
    </row>
    <row r="549">
      <c r="E549" s="113"/>
      <c r="K549" s="113"/>
      <c r="L549" s="114"/>
    </row>
    <row r="550">
      <c r="E550" s="113"/>
      <c r="K550" s="113"/>
      <c r="L550" s="114"/>
    </row>
    <row r="551">
      <c r="E551" s="113"/>
      <c r="K551" s="113"/>
      <c r="L551" s="114"/>
    </row>
    <row r="552">
      <c r="E552" s="113"/>
      <c r="K552" s="113"/>
      <c r="L552" s="114"/>
    </row>
    <row r="553">
      <c r="E553" s="113"/>
      <c r="K553" s="113"/>
      <c r="L553" s="114"/>
    </row>
    <row r="554">
      <c r="E554" s="113"/>
      <c r="K554" s="113"/>
      <c r="L554" s="114"/>
    </row>
    <row r="555">
      <c r="E555" s="113"/>
      <c r="K555" s="113"/>
      <c r="L555" s="114"/>
    </row>
    <row r="556">
      <c r="E556" s="113"/>
      <c r="K556" s="113"/>
      <c r="L556" s="114"/>
    </row>
    <row r="557">
      <c r="E557" s="113"/>
      <c r="K557" s="113"/>
      <c r="L557" s="114"/>
    </row>
    <row r="558">
      <c r="E558" s="113"/>
      <c r="K558" s="113"/>
      <c r="L558" s="114"/>
    </row>
    <row r="559">
      <c r="E559" s="113"/>
      <c r="K559" s="113"/>
      <c r="L559" s="114"/>
    </row>
    <row r="560">
      <c r="E560" s="113"/>
      <c r="K560" s="113"/>
      <c r="L560" s="114"/>
    </row>
    <row r="561">
      <c r="E561" s="113"/>
      <c r="K561" s="113"/>
      <c r="L561" s="114"/>
    </row>
    <row r="562">
      <c r="E562" s="113"/>
      <c r="K562" s="113"/>
      <c r="L562" s="114"/>
    </row>
    <row r="563">
      <c r="E563" s="113"/>
      <c r="K563" s="113"/>
      <c r="L563" s="114"/>
    </row>
    <row r="564">
      <c r="E564" s="113"/>
      <c r="K564" s="113"/>
      <c r="L564" s="114"/>
    </row>
    <row r="565">
      <c r="E565" s="113"/>
      <c r="K565" s="113"/>
      <c r="L565" s="114"/>
    </row>
    <row r="566">
      <c r="E566" s="113"/>
      <c r="K566" s="113"/>
      <c r="L566" s="114"/>
    </row>
    <row r="567">
      <c r="E567" s="113"/>
      <c r="K567" s="113"/>
      <c r="L567" s="114"/>
    </row>
    <row r="568">
      <c r="E568" s="113"/>
      <c r="K568" s="113"/>
      <c r="L568" s="114"/>
    </row>
    <row r="569">
      <c r="E569" s="113"/>
      <c r="K569" s="113"/>
      <c r="L569" s="114"/>
    </row>
    <row r="570">
      <c r="E570" s="113"/>
      <c r="K570" s="113"/>
      <c r="L570" s="114"/>
    </row>
    <row r="571">
      <c r="E571" s="113"/>
      <c r="K571" s="113"/>
      <c r="L571" s="114"/>
    </row>
    <row r="572">
      <c r="E572" s="113"/>
      <c r="K572" s="113"/>
      <c r="L572" s="114"/>
    </row>
    <row r="573">
      <c r="E573" s="113"/>
      <c r="K573" s="113"/>
      <c r="L573" s="114"/>
    </row>
    <row r="574">
      <c r="E574" s="113"/>
      <c r="K574" s="113"/>
      <c r="L574" s="114"/>
    </row>
    <row r="575">
      <c r="E575" s="113"/>
      <c r="K575" s="113"/>
      <c r="L575" s="114"/>
    </row>
    <row r="576">
      <c r="E576" s="113"/>
      <c r="K576" s="113"/>
      <c r="L576" s="114"/>
    </row>
    <row r="577">
      <c r="E577" s="113"/>
      <c r="K577" s="113"/>
      <c r="L577" s="114"/>
    </row>
    <row r="578">
      <c r="E578" s="113"/>
      <c r="K578" s="113"/>
      <c r="L578" s="114"/>
    </row>
    <row r="579">
      <c r="E579" s="113"/>
      <c r="K579" s="113"/>
      <c r="L579" s="114"/>
    </row>
    <row r="580">
      <c r="E580" s="113"/>
      <c r="K580" s="113"/>
      <c r="L580" s="114"/>
    </row>
    <row r="581">
      <c r="E581" s="113"/>
      <c r="K581" s="113"/>
      <c r="L581" s="114"/>
    </row>
    <row r="582">
      <c r="E582" s="113"/>
      <c r="K582" s="113"/>
      <c r="L582" s="114"/>
    </row>
    <row r="583">
      <c r="E583" s="113"/>
      <c r="K583" s="113"/>
      <c r="L583" s="114"/>
    </row>
    <row r="584">
      <c r="E584" s="113"/>
      <c r="K584" s="113"/>
      <c r="L584" s="114"/>
    </row>
    <row r="585">
      <c r="E585" s="113"/>
      <c r="K585" s="113"/>
      <c r="L585" s="114"/>
    </row>
    <row r="586">
      <c r="E586" s="113"/>
      <c r="K586" s="113"/>
      <c r="L586" s="114"/>
    </row>
    <row r="587">
      <c r="E587" s="113"/>
      <c r="K587" s="113"/>
      <c r="L587" s="114"/>
    </row>
    <row r="588">
      <c r="E588" s="113"/>
      <c r="K588" s="113"/>
      <c r="L588" s="114"/>
    </row>
    <row r="589">
      <c r="E589" s="113"/>
      <c r="K589" s="113"/>
      <c r="L589" s="114"/>
    </row>
    <row r="590">
      <c r="E590" s="113"/>
      <c r="K590" s="113"/>
      <c r="L590" s="114"/>
    </row>
    <row r="591">
      <c r="E591" s="113"/>
      <c r="K591" s="113"/>
      <c r="L591" s="114"/>
    </row>
    <row r="592">
      <c r="E592" s="113"/>
      <c r="K592" s="113"/>
      <c r="L592" s="114"/>
    </row>
    <row r="593">
      <c r="E593" s="113"/>
      <c r="K593" s="113"/>
      <c r="L593" s="114"/>
    </row>
    <row r="594">
      <c r="E594" s="113"/>
      <c r="K594" s="113"/>
      <c r="L594" s="114"/>
    </row>
    <row r="595">
      <c r="E595" s="113"/>
      <c r="K595" s="113"/>
      <c r="L595" s="114"/>
    </row>
    <row r="596">
      <c r="E596" s="113"/>
      <c r="K596" s="113"/>
      <c r="L596" s="114"/>
    </row>
    <row r="597">
      <c r="E597" s="113"/>
      <c r="K597" s="113"/>
      <c r="L597" s="114"/>
    </row>
    <row r="598">
      <c r="E598" s="113"/>
      <c r="K598" s="113"/>
      <c r="L598" s="114"/>
    </row>
    <row r="599">
      <c r="E599" s="113"/>
      <c r="K599" s="113"/>
      <c r="L599" s="114"/>
    </row>
    <row r="600">
      <c r="E600" s="113"/>
      <c r="K600" s="113"/>
      <c r="L600" s="114"/>
    </row>
    <row r="601">
      <c r="E601" s="113"/>
      <c r="K601" s="113"/>
      <c r="L601" s="114"/>
    </row>
    <row r="602">
      <c r="E602" s="113"/>
      <c r="K602" s="113"/>
      <c r="L602" s="114"/>
    </row>
    <row r="603">
      <c r="E603" s="113"/>
      <c r="K603" s="113"/>
      <c r="L603" s="114"/>
    </row>
    <row r="604">
      <c r="E604" s="113"/>
      <c r="K604" s="113"/>
      <c r="L604" s="114"/>
    </row>
    <row r="605">
      <c r="E605" s="113"/>
      <c r="K605" s="113"/>
      <c r="L605" s="114"/>
    </row>
    <row r="606">
      <c r="E606" s="113"/>
      <c r="K606" s="113"/>
      <c r="L606" s="114"/>
    </row>
    <row r="607">
      <c r="E607" s="113"/>
      <c r="K607" s="113"/>
      <c r="L607" s="114"/>
    </row>
    <row r="608">
      <c r="E608" s="113"/>
      <c r="K608" s="113"/>
      <c r="L608" s="114"/>
    </row>
    <row r="609">
      <c r="E609" s="113"/>
      <c r="K609" s="113"/>
      <c r="L609" s="114"/>
    </row>
    <row r="610">
      <c r="E610" s="113"/>
      <c r="K610" s="113"/>
      <c r="L610" s="114"/>
    </row>
    <row r="611">
      <c r="E611" s="113"/>
      <c r="K611" s="113"/>
      <c r="L611" s="114"/>
    </row>
    <row r="612">
      <c r="E612" s="113"/>
      <c r="K612" s="113"/>
      <c r="L612" s="114"/>
    </row>
    <row r="613">
      <c r="E613" s="113"/>
      <c r="K613" s="113"/>
      <c r="L613" s="114"/>
    </row>
    <row r="614">
      <c r="E614" s="113"/>
      <c r="K614" s="113"/>
      <c r="L614" s="114"/>
    </row>
    <row r="615">
      <c r="E615" s="113"/>
      <c r="K615" s="113"/>
      <c r="L615" s="114"/>
    </row>
    <row r="616">
      <c r="E616" s="113"/>
      <c r="K616" s="113"/>
      <c r="L616" s="114"/>
    </row>
    <row r="617">
      <c r="E617" s="113"/>
      <c r="K617" s="113"/>
      <c r="L617" s="114"/>
    </row>
    <row r="618">
      <c r="E618" s="113"/>
      <c r="K618" s="113"/>
      <c r="L618" s="114"/>
    </row>
    <row r="619">
      <c r="E619" s="113"/>
      <c r="K619" s="113"/>
      <c r="L619" s="114"/>
    </row>
    <row r="620">
      <c r="E620" s="113"/>
      <c r="K620" s="113"/>
      <c r="L620" s="114"/>
    </row>
    <row r="621">
      <c r="E621" s="113"/>
      <c r="K621" s="113"/>
      <c r="L621" s="114"/>
    </row>
    <row r="622">
      <c r="E622" s="113"/>
      <c r="K622" s="113"/>
      <c r="L622" s="114"/>
    </row>
    <row r="623">
      <c r="E623" s="113"/>
      <c r="K623" s="113"/>
      <c r="L623" s="114"/>
    </row>
    <row r="624">
      <c r="E624" s="113"/>
      <c r="K624" s="113"/>
      <c r="L624" s="114"/>
    </row>
    <row r="625">
      <c r="E625" s="113"/>
      <c r="K625" s="113"/>
      <c r="L625" s="114"/>
    </row>
    <row r="626">
      <c r="E626" s="113"/>
      <c r="K626" s="113"/>
      <c r="L626" s="114"/>
    </row>
    <row r="627">
      <c r="E627" s="113"/>
      <c r="K627" s="113"/>
      <c r="L627" s="114"/>
    </row>
    <row r="628">
      <c r="E628" s="113"/>
      <c r="K628" s="113"/>
      <c r="L628" s="114"/>
    </row>
    <row r="629">
      <c r="E629" s="113"/>
      <c r="K629" s="113"/>
      <c r="L629" s="114"/>
    </row>
    <row r="630">
      <c r="E630" s="113"/>
      <c r="K630" s="113"/>
      <c r="L630" s="114"/>
    </row>
    <row r="631">
      <c r="E631" s="113"/>
      <c r="K631" s="113"/>
      <c r="L631" s="114"/>
    </row>
    <row r="632">
      <c r="E632" s="113"/>
      <c r="K632" s="113"/>
      <c r="L632" s="114"/>
    </row>
    <row r="633">
      <c r="E633" s="113"/>
      <c r="K633" s="113"/>
      <c r="L633" s="114"/>
    </row>
    <row r="634">
      <c r="E634" s="113"/>
      <c r="K634" s="113"/>
      <c r="L634" s="114"/>
    </row>
    <row r="635">
      <c r="E635" s="113"/>
      <c r="K635" s="113"/>
      <c r="L635" s="114"/>
    </row>
    <row r="636">
      <c r="E636" s="113"/>
      <c r="K636" s="113"/>
      <c r="L636" s="114"/>
    </row>
    <row r="637">
      <c r="E637" s="113"/>
      <c r="K637" s="113"/>
      <c r="L637" s="114"/>
    </row>
    <row r="638">
      <c r="E638" s="113"/>
      <c r="K638" s="113"/>
      <c r="L638" s="114"/>
    </row>
    <row r="639">
      <c r="E639" s="113"/>
      <c r="K639" s="113"/>
      <c r="L639" s="114"/>
    </row>
    <row r="640">
      <c r="E640" s="113"/>
      <c r="K640" s="113"/>
      <c r="L640" s="114"/>
    </row>
    <row r="641">
      <c r="E641" s="113"/>
      <c r="K641" s="113"/>
      <c r="L641" s="114"/>
    </row>
    <row r="642">
      <c r="E642" s="113"/>
      <c r="K642" s="113"/>
      <c r="L642" s="114"/>
    </row>
    <row r="643">
      <c r="E643" s="113"/>
      <c r="K643" s="113"/>
      <c r="L643" s="114"/>
    </row>
    <row r="644">
      <c r="E644" s="113"/>
      <c r="K644" s="113"/>
      <c r="L644" s="114"/>
    </row>
    <row r="645">
      <c r="E645" s="113"/>
      <c r="K645" s="113"/>
      <c r="L645" s="114"/>
    </row>
    <row r="646">
      <c r="E646" s="113"/>
      <c r="K646" s="113"/>
      <c r="L646" s="114"/>
    </row>
    <row r="647">
      <c r="E647" s="113"/>
      <c r="K647" s="113"/>
      <c r="L647" s="114"/>
    </row>
    <row r="648">
      <c r="E648" s="113"/>
      <c r="K648" s="113"/>
      <c r="L648" s="114"/>
    </row>
    <row r="649">
      <c r="E649" s="113"/>
      <c r="K649" s="113"/>
      <c r="L649" s="114"/>
    </row>
    <row r="650">
      <c r="E650" s="113"/>
      <c r="K650" s="113"/>
      <c r="L650" s="114"/>
    </row>
    <row r="651">
      <c r="E651" s="113"/>
      <c r="K651" s="113"/>
      <c r="L651" s="114"/>
    </row>
    <row r="652">
      <c r="E652" s="113"/>
      <c r="K652" s="113"/>
      <c r="L652" s="114"/>
    </row>
    <row r="653">
      <c r="E653" s="113"/>
      <c r="K653" s="113"/>
      <c r="L653" s="114"/>
    </row>
    <row r="654">
      <c r="E654" s="113"/>
      <c r="K654" s="113"/>
      <c r="L654" s="114"/>
    </row>
    <row r="655">
      <c r="E655" s="113"/>
      <c r="K655" s="113"/>
      <c r="L655" s="114"/>
    </row>
    <row r="656">
      <c r="E656" s="113"/>
      <c r="K656" s="113"/>
      <c r="L656" s="114"/>
    </row>
    <row r="657">
      <c r="E657" s="113"/>
      <c r="K657" s="113"/>
      <c r="L657" s="114"/>
    </row>
    <row r="658">
      <c r="E658" s="113"/>
      <c r="K658" s="113"/>
      <c r="L658" s="114"/>
    </row>
    <row r="659">
      <c r="E659" s="113"/>
      <c r="K659" s="113"/>
      <c r="L659" s="114"/>
    </row>
    <row r="660">
      <c r="E660" s="113"/>
      <c r="K660" s="113"/>
      <c r="L660" s="114"/>
    </row>
    <row r="661">
      <c r="E661" s="113"/>
      <c r="K661" s="113"/>
      <c r="L661" s="114"/>
    </row>
    <row r="662">
      <c r="E662" s="113"/>
      <c r="K662" s="113"/>
      <c r="L662" s="114"/>
    </row>
    <row r="663">
      <c r="E663" s="113"/>
      <c r="K663" s="113"/>
      <c r="L663" s="114"/>
    </row>
    <row r="664">
      <c r="E664" s="113"/>
      <c r="K664" s="113"/>
      <c r="L664" s="114"/>
    </row>
    <row r="665">
      <c r="E665" s="113"/>
      <c r="K665" s="113"/>
      <c r="L665" s="114"/>
    </row>
    <row r="666">
      <c r="E666" s="113"/>
      <c r="K666" s="113"/>
      <c r="L666" s="114"/>
    </row>
    <row r="667">
      <c r="E667" s="113"/>
      <c r="K667" s="113"/>
      <c r="L667" s="114"/>
    </row>
    <row r="668">
      <c r="E668" s="113"/>
      <c r="K668" s="113"/>
      <c r="L668" s="114"/>
    </row>
    <row r="669">
      <c r="E669" s="113"/>
      <c r="K669" s="113"/>
      <c r="L669" s="114"/>
    </row>
    <row r="670">
      <c r="E670" s="113"/>
      <c r="K670" s="113"/>
      <c r="L670" s="114"/>
    </row>
    <row r="671">
      <c r="E671" s="113"/>
      <c r="K671" s="113"/>
      <c r="L671" s="114"/>
    </row>
    <row r="672">
      <c r="E672" s="113"/>
      <c r="K672" s="113"/>
      <c r="L672" s="114"/>
    </row>
    <row r="673">
      <c r="E673" s="113"/>
      <c r="K673" s="113"/>
      <c r="L673" s="114"/>
    </row>
    <row r="674">
      <c r="E674" s="113"/>
      <c r="K674" s="113"/>
      <c r="L674" s="114"/>
    </row>
    <row r="675">
      <c r="E675" s="113"/>
      <c r="K675" s="113"/>
      <c r="L675" s="114"/>
    </row>
    <row r="676">
      <c r="E676" s="113"/>
      <c r="K676" s="113"/>
      <c r="L676" s="114"/>
    </row>
    <row r="677">
      <c r="E677" s="113"/>
      <c r="K677" s="113"/>
      <c r="L677" s="114"/>
    </row>
    <row r="678">
      <c r="E678" s="113"/>
      <c r="K678" s="113"/>
      <c r="L678" s="114"/>
    </row>
    <row r="679">
      <c r="E679" s="113"/>
      <c r="K679" s="113"/>
      <c r="L679" s="114"/>
    </row>
    <row r="680">
      <c r="E680" s="113"/>
      <c r="K680" s="113"/>
      <c r="L680" s="114"/>
    </row>
    <row r="681">
      <c r="E681" s="113"/>
      <c r="K681" s="113"/>
      <c r="L681" s="114"/>
    </row>
    <row r="682">
      <c r="E682" s="113"/>
      <c r="K682" s="113"/>
      <c r="L682" s="114"/>
    </row>
    <row r="683">
      <c r="E683" s="113"/>
      <c r="K683" s="113"/>
      <c r="L683" s="114"/>
    </row>
    <row r="684">
      <c r="E684" s="113"/>
      <c r="K684" s="113"/>
      <c r="L684" s="114"/>
    </row>
    <row r="685">
      <c r="E685" s="113"/>
      <c r="K685" s="113"/>
      <c r="L685" s="114"/>
    </row>
    <row r="686">
      <c r="E686" s="113"/>
      <c r="K686" s="113"/>
      <c r="L686" s="114"/>
    </row>
    <row r="687">
      <c r="E687" s="113"/>
      <c r="K687" s="113"/>
      <c r="L687" s="114"/>
    </row>
    <row r="688">
      <c r="E688" s="113"/>
      <c r="K688" s="113"/>
      <c r="L688" s="114"/>
    </row>
    <row r="689">
      <c r="E689" s="113"/>
      <c r="K689" s="113"/>
      <c r="L689" s="114"/>
    </row>
    <row r="690">
      <c r="E690" s="113"/>
      <c r="K690" s="113"/>
      <c r="L690" s="114"/>
    </row>
    <row r="691">
      <c r="E691" s="113"/>
      <c r="K691" s="113"/>
      <c r="L691" s="114"/>
    </row>
    <row r="692">
      <c r="E692" s="113"/>
      <c r="K692" s="113"/>
      <c r="L692" s="114"/>
    </row>
    <row r="693">
      <c r="E693" s="113"/>
      <c r="K693" s="113"/>
      <c r="L693" s="114"/>
    </row>
    <row r="694">
      <c r="E694" s="113"/>
      <c r="K694" s="113"/>
      <c r="L694" s="114"/>
    </row>
    <row r="695">
      <c r="E695" s="113"/>
      <c r="K695" s="113"/>
      <c r="L695" s="114"/>
    </row>
    <row r="696">
      <c r="E696" s="113"/>
      <c r="K696" s="113"/>
      <c r="L696" s="114"/>
    </row>
    <row r="697">
      <c r="E697" s="113"/>
      <c r="K697" s="113"/>
      <c r="L697" s="114"/>
    </row>
    <row r="698">
      <c r="E698" s="113"/>
      <c r="K698" s="113"/>
      <c r="L698" s="114"/>
    </row>
    <row r="699">
      <c r="E699" s="113"/>
      <c r="K699" s="113"/>
      <c r="L699" s="114"/>
    </row>
    <row r="700">
      <c r="E700" s="113"/>
      <c r="K700" s="113"/>
      <c r="L700" s="114"/>
    </row>
    <row r="701">
      <c r="E701" s="113"/>
      <c r="K701" s="113"/>
      <c r="L701" s="114"/>
    </row>
    <row r="702">
      <c r="E702" s="113"/>
      <c r="K702" s="113"/>
      <c r="L702" s="114"/>
    </row>
    <row r="703">
      <c r="E703" s="113"/>
      <c r="K703" s="113"/>
      <c r="L703" s="114"/>
    </row>
    <row r="704">
      <c r="E704" s="113"/>
      <c r="K704" s="113"/>
      <c r="L704" s="114"/>
    </row>
    <row r="705">
      <c r="E705" s="113"/>
      <c r="K705" s="113"/>
      <c r="L705" s="114"/>
    </row>
    <row r="706">
      <c r="E706" s="113"/>
      <c r="K706" s="113"/>
      <c r="L706" s="114"/>
    </row>
    <row r="707">
      <c r="E707" s="113"/>
      <c r="K707" s="113"/>
      <c r="L707" s="114"/>
    </row>
    <row r="708">
      <c r="E708" s="113"/>
      <c r="K708" s="113"/>
      <c r="L708" s="114"/>
    </row>
    <row r="709">
      <c r="E709" s="113"/>
      <c r="K709" s="113"/>
      <c r="L709" s="114"/>
    </row>
    <row r="710">
      <c r="E710" s="113"/>
      <c r="K710" s="113"/>
      <c r="L710" s="114"/>
    </row>
    <row r="711">
      <c r="E711" s="113"/>
      <c r="K711" s="113"/>
      <c r="L711" s="114"/>
    </row>
    <row r="712">
      <c r="E712" s="113"/>
      <c r="K712" s="113"/>
      <c r="L712" s="114"/>
    </row>
    <row r="713">
      <c r="E713" s="113"/>
      <c r="K713" s="113"/>
      <c r="L713" s="114"/>
    </row>
    <row r="714">
      <c r="E714" s="113"/>
      <c r="K714" s="113"/>
      <c r="L714" s="114"/>
    </row>
    <row r="715">
      <c r="E715" s="113"/>
      <c r="K715" s="113"/>
      <c r="L715" s="114"/>
    </row>
    <row r="716">
      <c r="E716" s="113"/>
      <c r="K716" s="113"/>
      <c r="L716" s="114"/>
    </row>
    <row r="717">
      <c r="E717" s="113"/>
      <c r="K717" s="113"/>
      <c r="L717" s="114"/>
    </row>
    <row r="718">
      <c r="E718" s="113"/>
      <c r="K718" s="113"/>
      <c r="L718" s="114"/>
    </row>
    <row r="719">
      <c r="E719" s="113"/>
      <c r="K719" s="113"/>
      <c r="L719" s="114"/>
    </row>
    <row r="720">
      <c r="E720" s="113"/>
      <c r="K720" s="113"/>
      <c r="L720" s="114"/>
    </row>
    <row r="721">
      <c r="E721" s="113"/>
      <c r="K721" s="113"/>
      <c r="L721" s="114"/>
    </row>
    <row r="722">
      <c r="E722" s="113"/>
      <c r="K722" s="113"/>
      <c r="L722" s="114"/>
    </row>
    <row r="723">
      <c r="E723" s="113"/>
      <c r="K723" s="113"/>
      <c r="L723" s="114"/>
    </row>
    <row r="724">
      <c r="E724" s="113"/>
      <c r="K724" s="113"/>
      <c r="L724" s="114"/>
    </row>
    <row r="725">
      <c r="E725" s="113"/>
      <c r="K725" s="113"/>
      <c r="L725" s="114"/>
    </row>
    <row r="726">
      <c r="E726" s="113"/>
      <c r="K726" s="113"/>
      <c r="L726" s="114"/>
    </row>
    <row r="727">
      <c r="E727" s="113"/>
      <c r="K727" s="113"/>
      <c r="L727" s="114"/>
    </row>
    <row r="728">
      <c r="E728" s="113"/>
      <c r="K728" s="113"/>
      <c r="L728" s="114"/>
    </row>
    <row r="729">
      <c r="E729" s="113"/>
      <c r="K729" s="113"/>
      <c r="L729" s="114"/>
    </row>
    <row r="730">
      <c r="E730" s="113"/>
      <c r="K730" s="113"/>
      <c r="L730" s="114"/>
    </row>
    <row r="731">
      <c r="E731" s="113"/>
      <c r="K731" s="113"/>
      <c r="L731" s="114"/>
    </row>
    <row r="732">
      <c r="E732" s="113"/>
      <c r="K732" s="113"/>
      <c r="L732" s="114"/>
    </row>
    <row r="733">
      <c r="E733" s="113"/>
      <c r="K733" s="113"/>
      <c r="L733" s="114"/>
    </row>
    <row r="734">
      <c r="E734" s="113"/>
      <c r="K734" s="113"/>
      <c r="L734" s="114"/>
    </row>
    <row r="735">
      <c r="E735" s="113"/>
      <c r="K735" s="113"/>
      <c r="L735" s="114"/>
    </row>
    <row r="736">
      <c r="E736" s="113"/>
      <c r="K736" s="113"/>
      <c r="L736" s="114"/>
    </row>
    <row r="737">
      <c r="E737" s="113"/>
      <c r="K737" s="113"/>
      <c r="L737" s="114"/>
    </row>
    <row r="738">
      <c r="E738" s="113"/>
      <c r="K738" s="113"/>
      <c r="L738" s="114"/>
    </row>
    <row r="739">
      <c r="E739" s="113"/>
      <c r="K739" s="113"/>
      <c r="L739" s="114"/>
    </row>
    <row r="740">
      <c r="E740" s="113"/>
      <c r="K740" s="113"/>
      <c r="L740" s="114"/>
    </row>
    <row r="741">
      <c r="E741" s="113"/>
      <c r="K741" s="113"/>
      <c r="L741" s="114"/>
    </row>
    <row r="742">
      <c r="E742" s="113"/>
      <c r="K742" s="113"/>
      <c r="L742" s="114"/>
    </row>
    <row r="743">
      <c r="E743" s="113"/>
      <c r="K743" s="113"/>
      <c r="L743" s="114"/>
    </row>
    <row r="744">
      <c r="E744" s="113"/>
      <c r="K744" s="113"/>
      <c r="L744" s="114"/>
    </row>
    <row r="745">
      <c r="E745" s="113"/>
      <c r="K745" s="113"/>
      <c r="L745" s="114"/>
    </row>
    <row r="746">
      <c r="E746" s="113"/>
      <c r="K746" s="113"/>
      <c r="L746" s="114"/>
    </row>
    <row r="747">
      <c r="E747" s="113"/>
      <c r="K747" s="113"/>
      <c r="L747" s="114"/>
    </row>
    <row r="748">
      <c r="E748" s="113"/>
      <c r="K748" s="113"/>
      <c r="L748" s="114"/>
    </row>
    <row r="749">
      <c r="E749" s="113"/>
      <c r="K749" s="113"/>
      <c r="L749" s="114"/>
    </row>
    <row r="750">
      <c r="E750" s="113"/>
      <c r="K750" s="113"/>
      <c r="L750" s="114"/>
    </row>
    <row r="751">
      <c r="E751" s="113"/>
      <c r="K751" s="113"/>
      <c r="L751" s="114"/>
    </row>
    <row r="752">
      <c r="E752" s="113"/>
      <c r="K752" s="113"/>
      <c r="L752" s="114"/>
    </row>
    <row r="753">
      <c r="E753" s="113"/>
      <c r="K753" s="113"/>
      <c r="L753" s="114"/>
    </row>
    <row r="754">
      <c r="E754" s="113"/>
      <c r="K754" s="113"/>
      <c r="L754" s="114"/>
    </row>
    <row r="755">
      <c r="E755" s="113"/>
      <c r="K755" s="113"/>
      <c r="L755" s="114"/>
    </row>
    <row r="756">
      <c r="E756" s="113"/>
      <c r="K756" s="113"/>
      <c r="L756" s="114"/>
    </row>
    <row r="757">
      <c r="E757" s="113"/>
      <c r="K757" s="113"/>
      <c r="L757" s="114"/>
    </row>
    <row r="758">
      <c r="E758" s="113"/>
      <c r="K758" s="113"/>
      <c r="L758" s="114"/>
    </row>
    <row r="759">
      <c r="E759" s="113"/>
      <c r="K759" s="113"/>
      <c r="L759" s="114"/>
    </row>
    <row r="760">
      <c r="E760" s="113"/>
      <c r="K760" s="113"/>
      <c r="L760" s="114"/>
    </row>
    <row r="761">
      <c r="E761" s="113"/>
      <c r="K761" s="113"/>
      <c r="L761" s="114"/>
    </row>
    <row r="762">
      <c r="E762" s="113"/>
      <c r="K762" s="113"/>
      <c r="L762" s="114"/>
    </row>
    <row r="763">
      <c r="E763" s="113"/>
      <c r="K763" s="113"/>
      <c r="L763" s="114"/>
    </row>
    <row r="764">
      <c r="E764" s="113"/>
      <c r="K764" s="113"/>
      <c r="L764" s="114"/>
    </row>
    <row r="765">
      <c r="E765" s="113"/>
      <c r="K765" s="113"/>
      <c r="L765" s="114"/>
    </row>
    <row r="766">
      <c r="E766" s="113"/>
      <c r="K766" s="113"/>
      <c r="L766" s="114"/>
    </row>
    <row r="767">
      <c r="E767" s="113"/>
      <c r="K767" s="113"/>
      <c r="L767" s="114"/>
    </row>
    <row r="768">
      <c r="E768" s="113"/>
      <c r="K768" s="113"/>
      <c r="L768" s="114"/>
    </row>
    <row r="769">
      <c r="E769" s="113"/>
      <c r="K769" s="113"/>
      <c r="L769" s="114"/>
    </row>
    <row r="770">
      <c r="E770" s="113"/>
      <c r="K770" s="113"/>
      <c r="L770" s="114"/>
    </row>
    <row r="771">
      <c r="E771" s="113"/>
      <c r="K771" s="113"/>
      <c r="L771" s="114"/>
    </row>
    <row r="772">
      <c r="E772" s="113"/>
      <c r="K772" s="113"/>
      <c r="L772" s="114"/>
    </row>
    <row r="773">
      <c r="E773" s="113"/>
      <c r="K773" s="113"/>
      <c r="L773" s="114"/>
    </row>
    <row r="774">
      <c r="E774" s="113"/>
      <c r="K774" s="113"/>
      <c r="L774" s="114"/>
    </row>
    <row r="775">
      <c r="E775" s="113"/>
      <c r="K775" s="113"/>
      <c r="L775" s="114"/>
    </row>
    <row r="776">
      <c r="E776" s="113"/>
      <c r="K776" s="113"/>
      <c r="L776" s="114"/>
    </row>
    <row r="777">
      <c r="E777" s="113"/>
      <c r="K777" s="113"/>
      <c r="L777" s="114"/>
    </row>
    <row r="778">
      <c r="E778" s="113"/>
      <c r="K778" s="113"/>
      <c r="L778" s="114"/>
    </row>
    <row r="779">
      <c r="E779" s="113"/>
      <c r="K779" s="113"/>
      <c r="L779" s="114"/>
    </row>
    <row r="780">
      <c r="E780" s="113"/>
      <c r="K780" s="113"/>
      <c r="L780" s="114"/>
    </row>
    <row r="781">
      <c r="E781" s="113"/>
      <c r="K781" s="113"/>
      <c r="L781" s="114"/>
    </row>
    <row r="782">
      <c r="E782" s="113"/>
      <c r="K782" s="113"/>
      <c r="L782" s="114"/>
    </row>
    <row r="783">
      <c r="E783" s="113"/>
      <c r="K783" s="113"/>
      <c r="L783" s="114"/>
    </row>
    <row r="784">
      <c r="E784" s="113"/>
      <c r="K784" s="113"/>
      <c r="L784" s="114"/>
    </row>
    <row r="785">
      <c r="E785" s="113"/>
      <c r="K785" s="113"/>
      <c r="L785" s="114"/>
    </row>
    <row r="786">
      <c r="E786" s="113"/>
      <c r="K786" s="113"/>
      <c r="L786" s="114"/>
    </row>
    <row r="787">
      <c r="E787" s="113"/>
      <c r="K787" s="113"/>
      <c r="L787" s="114"/>
    </row>
    <row r="788">
      <c r="E788" s="113"/>
      <c r="K788" s="113"/>
      <c r="L788" s="114"/>
    </row>
    <row r="789">
      <c r="E789" s="113"/>
      <c r="K789" s="113"/>
      <c r="L789" s="114"/>
    </row>
    <row r="790">
      <c r="E790" s="113"/>
      <c r="K790" s="113"/>
      <c r="L790" s="114"/>
    </row>
    <row r="791">
      <c r="E791" s="113"/>
      <c r="K791" s="113"/>
      <c r="L791" s="114"/>
    </row>
    <row r="792">
      <c r="E792" s="113"/>
      <c r="K792" s="113"/>
      <c r="L792" s="114"/>
    </row>
    <row r="793">
      <c r="E793" s="113"/>
      <c r="K793" s="113"/>
      <c r="L793" s="114"/>
    </row>
    <row r="794">
      <c r="E794" s="113"/>
      <c r="K794" s="113"/>
      <c r="L794" s="114"/>
    </row>
    <row r="795">
      <c r="E795" s="113"/>
      <c r="K795" s="113"/>
      <c r="L795" s="114"/>
    </row>
    <row r="796">
      <c r="E796" s="113"/>
      <c r="K796" s="113"/>
      <c r="L796" s="114"/>
    </row>
    <row r="797">
      <c r="E797" s="113"/>
      <c r="K797" s="113"/>
      <c r="L797" s="114"/>
    </row>
    <row r="798">
      <c r="E798" s="113"/>
      <c r="K798" s="113"/>
      <c r="L798" s="114"/>
    </row>
    <row r="799">
      <c r="E799" s="113"/>
      <c r="K799" s="113"/>
      <c r="L799" s="114"/>
    </row>
    <row r="800">
      <c r="E800" s="113"/>
      <c r="K800" s="113"/>
      <c r="L800" s="114"/>
    </row>
    <row r="801">
      <c r="E801" s="113"/>
      <c r="K801" s="113"/>
      <c r="L801" s="114"/>
    </row>
    <row r="802">
      <c r="E802" s="113"/>
      <c r="K802" s="113"/>
      <c r="L802" s="114"/>
    </row>
    <row r="803">
      <c r="E803" s="113"/>
      <c r="K803" s="113"/>
      <c r="L803" s="114"/>
    </row>
    <row r="804">
      <c r="E804" s="113"/>
      <c r="K804" s="113"/>
      <c r="L804" s="114"/>
    </row>
    <row r="805">
      <c r="E805" s="113"/>
      <c r="K805" s="113"/>
      <c r="L805" s="114"/>
    </row>
    <row r="806">
      <c r="E806" s="113"/>
      <c r="K806" s="113"/>
      <c r="L806" s="114"/>
    </row>
    <row r="807">
      <c r="E807" s="113"/>
      <c r="K807" s="113"/>
      <c r="L807" s="114"/>
    </row>
    <row r="808">
      <c r="E808" s="113"/>
      <c r="K808" s="113"/>
      <c r="L808" s="114"/>
    </row>
    <row r="809">
      <c r="E809" s="113"/>
      <c r="K809" s="113"/>
      <c r="L809" s="114"/>
    </row>
    <row r="810">
      <c r="E810" s="113"/>
      <c r="K810" s="113"/>
      <c r="L810" s="114"/>
    </row>
    <row r="811">
      <c r="E811" s="113"/>
      <c r="K811" s="113"/>
      <c r="L811" s="114"/>
    </row>
    <row r="812">
      <c r="E812" s="113"/>
      <c r="K812" s="113"/>
      <c r="L812" s="114"/>
    </row>
    <row r="813">
      <c r="E813" s="113"/>
      <c r="K813" s="113"/>
      <c r="L813" s="114"/>
    </row>
    <row r="814">
      <c r="E814" s="113"/>
      <c r="K814" s="113"/>
      <c r="L814" s="114"/>
    </row>
    <row r="815">
      <c r="E815" s="113"/>
      <c r="K815" s="113"/>
      <c r="L815" s="114"/>
    </row>
    <row r="816">
      <c r="E816" s="113"/>
      <c r="K816" s="113"/>
      <c r="L816" s="114"/>
    </row>
    <row r="817">
      <c r="E817" s="113"/>
      <c r="K817" s="113"/>
      <c r="L817" s="114"/>
    </row>
    <row r="818">
      <c r="E818" s="113"/>
      <c r="K818" s="113"/>
      <c r="L818" s="114"/>
    </row>
    <row r="819">
      <c r="E819" s="113"/>
      <c r="K819" s="113"/>
      <c r="L819" s="114"/>
    </row>
    <row r="820">
      <c r="E820" s="113"/>
      <c r="K820" s="113"/>
      <c r="L820" s="114"/>
    </row>
    <row r="821">
      <c r="E821" s="113"/>
      <c r="K821" s="113"/>
      <c r="L821" s="114"/>
    </row>
    <row r="822">
      <c r="E822" s="113"/>
      <c r="K822" s="113"/>
      <c r="L822" s="114"/>
    </row>
    <row r="823">
      <c r="E823" s="113"/>
      <c r="K823" s="113"/>
      <c r="L823" s="114"/>
    </row>
    <row r="824">
      <c r="E824" s="113"/>
      <c r="K824" s="113"/>
      <c r="L824" s="114"/>
    </row>
    <row r="825">
      <c r="E825" s="113"/>
      <c r="K825" s="113"/>
      <c r="L825" s="114"/>
    </row>
    <row r="826">
      <c r="E826" s="113"/>
      <c r="K826" s="113"/>
      <c r="L826" s="114"/>
    </row>
    <row r="827">
      <c r="E827" s="113"/>
      <c r="K827" s="113"/>
      <c r="L827" s="114"/>
    </row>
    <row r="828">
      <c r="E828" s="113"/>
      <c r="K828" s="113"/>
      <c r="L828" s="114"/>
    </row>
    <row r="829">
      <c r="E829" s="113"/>
      <c r="K829" s="113"/>
      <c r="L829" s="114"/>
    </row>
    <row r="830">
      <c r="E830" s="113"/>
      <c r="K830" s="113"/>
      <c r="L830" s="114"/>
    </row>
    <row r="831">
      <c r="E831" s="113"/>
      <c r="K831" s="113"/>
      <c r="L831" s="114"/>
    </row>
    <row r="832">
      <c r="E832" s="113"/>
      <c r="K832" s="113"/>
      <c r="L832" s="114"/>
    </row>
    <row r="833">
      <c r="E833" s="113"/>
      <c r="K833" s="113"/>
      <c r="L833" s="114"/>
    </row>
    <row r="834">
      <c r="E834" s="113"/>
      <c r="K834" s="113"/>
      <c r="L834" s="114"/>
    </row>
    <row r="835">
      <c r="E835" s="113"/>
      <c r="K835" s="113"/>
      <c r="L835" s="114"/>
    </row>
    <row r="836">
      <c r="E836" s="113"/>
      <c r="K836" s="113"/>
      <c r="L836" s="114"/>
    </row>
    <row r="837">
      <c r="E837" s="113"/>
      <c r="K837" s="113"/>
      <c r="L837" s="114"/>
    </row>
    <row r="838">
      <c r="E838" s="113"/>
      <c r="K838" s="113"/>
      <c r="L838" s="114"/>
    </row>
    <row r="839">
      <c r="E839" s="113"/>
      <c r="K839" s="113"/>
      <c r="L839" s="114"/>
    </row>
    <row r="840">
      <c r="E840" s="113"/>
      <c r="K840" s="113"/>
      <c r="L840" s="114"/>
    </row>
    <row r="841">
      <c r="E841" s="113"/>
      <c r="K841" s="113"/>
      <c r="L841" s="114"/>
    </row>
    <row r="842">
      <c r="E842" s="113"/>
      <c r="K842" s="113"/>
      <c r="L842" s="114"/>
    </row>
    <row r="843">
      <c r="E843" s="113"/>
      <c r="K843" s="113"/>
      <c r="L843" s="114"/>
    </row>
    <row r="844">
      <c r="E844" s="113"/>
      <c r="K844" s="113"/>
      <c r="L844" s="114"/>
    </row>
    <row r="845">
      <c r="E845" s="113"/>
      <c r="K845" s="113"/>
      <c r="L845" s="114"/>
    </row>
    <row r="846">
      <c r="E846" s="113"/>
      <c r="K846" s="113"/>
      <c r="L846" s="114"/>
    </row>
    <row r="847">
      <c r="E847" s="113"/>
      <c r="K847" s="113"/>
      <c r="L847" s="114"/>
    </row>
    <row r="848">
      <c r="E848" s="113"/>
      <c r="K848" s="113"/>
      <c r="L848" s="114"/>
    </row>
    <row r="849">
      <c r="E849" s="113"/>
      <c r="K849" s="113"/>
      <c r="L849" s="114"/>
    </row>
    <row r="850">
      <c r="E850" s="113"/>
      <c r="K850" s="113"/>
      <c r="L850" s="114"/>
    </row>
    <row r="851">
      <c r="E851" s="113"/>
      <c r="K851" s="113"/>
      <c r="L851" s="114"/>
    </row>
    <row r="852">
      <c r="E852" s="113"/>
      <c r="K852" s="113"/>
      <c r="L852" s="114"/>
    </row>
    <row r="853">
      <c r="E853" s="113"/>
      <c r="K853" s="113"/>
      <c r="L853" s="114"/>
    </row>
    <row r="854">
      <c r="E854" s="113"/>
      <c r="K854" s="113"/>
      <c r="L854" s="114"/>
    </row>
    <row r="855">
      <c r="E855" s="113"/>
      <c r="K855" s="113"/>
      <c r="L855" s="114"/>
    </row>
    <row r="856">
      <c r="E856" s="113"/>
      <c r="K856" s="113"/>
      <c r="L856" s="114"/>
    </row>
    <row r="857">
      <c r="E857" s="113"/>
      <c r="K857" s="113"/>
      <c r="L857" s="114"/>
    </row>
    <row r="858">
      <c r="E858" s="113"/>
      <c r="K858" s="113"/>
      <c r="L858" s="114"/>
    </row>
    <row r="859">
      <c r="E859" s="113"/>
      <c r="K859" s="113"/>
      <c r="L859" s="114"/>
    </row>
    <row r="860">
      <c r="E860" s="113"/>
      <c r="K860" s="113"/>
      <c r="L860" s="114"/>
    </row>
    <row r="861">
      <c r="E861" s="113"/>
      <c r="K861" s="113"/>
      <c r="L861" s="114"/>
    </row>
    <row r="862">
      <c r="E862" s="113"/>
      <c r="K862" s="113"/>
      <c r="L862" s="114"/>
    </row>
    <row r="863">
      <c r="E863" s="113"/>
      <c r="K863" s="113"/>
      <c r="L863" s="114"/>
    </row>
    <row r="864">
      <c r="E864" s="113"/>
      <c r="K864" s="113"/>
      <c r="L864" s="114"/>
    </row>
    <row r="865">
      <c r="E865" s="113"/>
      <c r="K865" s="113"/>
      <c r="L865" s="114"/>
    </row>
    <row r="866">
      <c r="E866" s="113"/>
      <c r="K866" s="113"/>
      <c r="L866" s="114"/>
    </row>
    <row r="867">
      <c r="E867" s="113"/>
      <c r="K867" s="113"/>
      <c r="L867" s="114"/>
    </row>
    <row r="868">
      <c r="E868" s="113"/>
      <c r="K868" s="113"/>
      <c r="L868" s="114"/>
    </row>
    <row r="869">
      <c r="E869" s="113"/>
      <c r="K869" s="113"/>
      <c r="L869" s="114"/>
    </row>
    <row r="870">
      <c r="E870" s="113"/>
      <c r="K870" s="113"/>
      <c r="L870" s="114"/>
    </row>
    <row r="871">
      <c r="E871" s="113"/>
      <c r="K871" s="113"/>
      <c r="L871" s="114"/>
    </row>
    <row r="872">
      <c r="E872" s="113"/>
      <c r="K872" s="113"/>
      <c r="L872" s="114"/>
    </row>
    <row r="873">
      <c r="E873" s="113"/>
      <c r="K873" s="113"/>
      <c r="L873" s="114"/>
    </row>
    <row r="874">
      <c r="E874" s="113"/>
      <c r="K874" s="113"/>
      <c r="L874" s="114"/>
    </row>
    <row r="875">
      <c r="E875" s="113"/>
      <c r="K875" s="113"/>
      <c r="L875" s="114"/>
    </row>
    <row r="876">
      <c r="E876" s="113"/>
      <c r="K876" s="113"/>
      <c r="L876" s="114"/>
    </row>
    <row r="877">
      <c r="E877" s="113"/>
      <c r="K877" s="113"/>
      <c r="L877" s="114"/>
    </row>
    <row r="878">
      <c r="E878" s="113"/>
      <c r="K878" s="113"/>
      <c r="L878" s="114"/>
    </row>
    <row r="879">
      <c r="E879" s="113"/>
      <c r="K879" s="113"/>
      <c r="L879" s="114"/>
    </row>
    <row r="880">
      <c r="E880" s="113"/>
      <c r="K880" s="113"/>
      <c r="L880" s="114"/>
    </row>
    <row r="881">
      <c r="E881" s="113"/>
      <c r="K881" s="113"/>
      <c r="L881" s="114"/>
    </row>
    <row r="882">
      <c r="E882" s="113"/>
      <c r="K882" s="113"/>
      <c r="L882" s="114"/>
    </row>
    <row r="883">
      <c r="E883" s="113"/>
      <c r="K883" s="113"/>
      <c r="L883" s="114"/>
    </row>
    <row r="884">
      <c r="E884" s="113"/>
      <c r="K884" s="113"/>
      <c r="L884" s="114"/>
    </row>
    <row r="885">
      <c r="E885" s="113"/>
      <c r="K885" s="113"/>
      <c r="L885" s="114"/>
    </row>
    <row r="886">
      <c r="E886" s="113"/>
      <c r="K886" s="113"/>
      <c r="L886" s="114"/>
    </row>
    <row r="887">
      <c r="E887" s="113"/>
      <c r="K887" s="113"/>
      <c r="L887" s="114"/>
    </row>
    <row r="888">
      <c r="E888" s="113"/>
      <c r="K888" s="113"/>
      <c r="L888" s="114"/>
    </row>
    <row r="889">
      <c r="E889" s="113"/>
      <c r="K889" s="113"/>
      <c r="L889" s="114"/>
    </row>
    <row r="890">
      <c r="E890" s="113"/>
      <c r="K890" s="113"/>
      <c r="L890" s="114"/>
    </row>
    <row r="891">
      <c r="E891" s="113"/>
      <c r="K891" s="113"/>
      <c r="L891" s="114"/>
    </row>
    <row r="892">
      <c r="E892" s="113"/>
      <c r="K892" s="113"/>
      <c r="L892" s="114"/>
    </row>
    <row r="893">
      <c r="E893" s="113"/>
      <c r="K893" s="113"/>
      <c r="L893" s="114"/>
    </row>
    <row r="894">
      <c r="E894" s="113"/>
      <c r="K894" s="113"/>
      <c r="L894" s="114"/>
    </row>
    <row r="895">
      <c r="E895" s="113"/>
      <c r="K895" s="113"/>
      <c r="L895" s="114"/>
    </row>
    <row r="896">
      <c r="E896" s="113"/>
      <c r="K896" s="113"/>
      <c r="L896" s="114"/>
    </row>
    <row r="897">
      <c r="E897" s="113"/>
      <c r="K897" s="113"/>
      <c r="L897" s="114"/>
    </row>
    <row r="898">
      <c r="E898" s="113"/>
      <c r="K898" s="113"/>
      <c r="L898" s="114"/>
    </row>
    <row r="899">
      <c r="E899" s="113"/>
      <c r="K899" s="113"/>
      <c r="L899" s="114"/>
    </row>
    <row r="900">
      <c r="E900" s="113"/>
      <c r="K900" s="113"/>
      <c r="L900" s="114"/>
    </row>
    <row r="901">
      <c r="E901" s="113"/>
      <c r="K901" s="113"/>
      <c r="L901" s="114"/>
    </row>
    <row r="902">
      <c r="E902" s="113"/>
      <c r="K902" s="113"/>
      <c r="L902" s="114"/>
    </row>
    <row r="903">
      <c r="E903" s="113"/>
      <c r="K903" s="113"/>
      <c r="L903" s="114"/>
    </row>
    <row r="904">
      <c r="E904" s="113"/>
      <c r="K904" s="113"/>
      <c r="L904" s="114"/>
    </row>
    <row r="905">
      <c r="E905" s="113"/>
      <c r="K905" s="113"/>
      <c r="L905" s="114"/>
    </row>
    <row r="906">
      <c r="E906" s="113"/>
      <c r="K906" s="113"/>
      <c r="L906" s="114"/>
    </row>
    <row r="907">
      <c r="E907" s="113"/>
      <c r="K907" s="113"/>
      <c r="L907" s="114"/>
    </row>
    <row r="908">
      <c r="E908" s="113"/>
      <c r="K908" s="113"/>
      <c r="L908" s="114"/>
    </row>
    <row r="909">
      <c r="E909" s="113"/>
      <c r="K909" s="113"/>
      <c r="L909" s="114"/>
    </row>
    <row r="910">
      <c r="E910" s="113"/>
      <c r="K910" s="113"/>
      <c r="L910" s="114"/>
    </row>
    <row r="911">
      <c r="E911" s="113"/>
      <c r="K911" s="113"/>
      <c r="L911" s="114"/>
    </row>
    <row r="912">
      <c r="E912" s="113"/>
      <c r="K912" s="113"/>
      <c r="L912" s="114"/>
    </row>
    <row r="913">
      <c r="E913" s="113"/>
      <c r="K913" s="113"/>
      <c r="L913" s="114"/>
    </row>
    <row r="914">
      <c r="E914" s="113"/>
      <c r="K914" s="113"/>
      <c r="L914" s="114"/>
    </row>
    <row r="915">
      <c r="E915" s="113"/>
      <c r="K915" s="113"/>
      <c r="L915" s="114"/>
    </row>
    <row r="916">
      <c r="E916" s="113"/>
      <c r="K916" s="113"/>
      <c r="L916" s="114"/>
    </row>
    <row r="917">
      <c r="E917" s="113"/>
      <c r="K917" s="113"/>
      <c r="L917" s="114"/>
    </row>
    <row r="918">
      <c r="E918" s="113"/>
      <c r="K918" s="113"/>
      <c r="L918" s="114"/>
    </row>
    <row r="919">
      <c r="E919" s="113"/>
      <c r="K919" s="113"/>
      <c r="L919" s="114"/>
    </row>
    <row r="920">
      <c r="E920" s="113"/>
      <c r="K920" s="113"/>
      <c r="L920" s="114"/>
    </row>
    <row r="921">
      <c r="E921" s="113"/>
      <c r="K921" s="113"/>
      <c r="L921" s="114"/>
    </row>
    <row r="922">
      <c r="E922" s="113"/>
      <c r="K922" s="113"/>
      <c r="L922" s="114"/>
    </row>
    <row r="923">
      <c r="E923" s="113"/>
      <c r="K923" s="113"/>
      <c r="L923" s="114"/>
    </row>
    <row r="924">
      <c r="E924" s="113"/>
      <c r="K924" s="113"/>
      <c r="L924" s="114"/>
    </row>
    <row r="925">
      <c r="E925" s="113"/>
      <c r="K925" s="113"/>
      <c r="L925" s="114"/>
    </row>
    <row r="926">
      <c r="E926" s="113"/>
      <c r="K926" s="113"/>
      <c r="L926" s="114"/>
    </row>
    <row r="927">
      <c r="E927" s="113"/>
      <c r="K927" s="113"/>
      <c r="L927" s="114"/>
    </row>
    <row r="928">
      <c r="E928" s="113"/>
      <c r="K928" s="113"/>
      <c r="L928" s="114"/>
    </row>
    <row r="929">
      <c r="E929" s="113"/>
      <c r="K929" s="113"/>
      <c r="L929" s="114"/>
    </row>
    <row r="930">
      <c r="E930" s="113"/>
      <c r="K930" s="113"/>
      <c r="L930" s="114"/>
    </row>
    <row r="931">
      <c r="E931" s="113"/>
      <c r="K931" s="113"/>
      <c r="L931" s="114"/>
    </row>
    <row r="932">
      <c r="E932" s="113"/>
      <c r="K932" s="113"/>
      <c r="L932" s="114"/>
    </row>
    <row r="933">
      <c r="E933" s="113"/>
      <c r="K933" s="113"/>
      <c r="L933" s="114"/>
    </row>
    <row r="934">
      <c r="E934" s="113"/>
      <c r="K934" s="113"/>
      <c r="L934" s="114"/>
    </row>
    <row r="935">
      <c r="E935" s="113"/>
      <c r="K935" s="113"/>
      <c r="L935" s="114"/>
    </row>
    <row r="936">
      <c r="E936" s="113"/>
      <c r="K936" s="113"/>
      <c r="L936" s="114"/>
    </row>
    <row r="937">
      <c r="E937" s="113"/>
      <c r="K937" s="113"/>
      <c r="L937" s="114"/>
    </row>
    <row r="938">
      <c r="E938" s="113"/>
      <c r="K938" s="113"/>
      <c r="L938" s="114"/>
    </row>
    <row r="939">
      <c r="E939" s="113"/>
      <c r="K939" s="113"/>
      <c r="L939" s="114"/>
    </row>
    <row r="940">
      <c r="E940" s="113"/>
      <c r="K940" s="113"/>
      <c r="L940" s="114"/>
    </row>
    <row r="941">
      <c r="E941" s="113"/>
      <c r="K941" s="113"/>
      <c r="L941" s="114"/>
    </row>
    <row r="942">
      <c r="E942" s="113"/>
      <c r="K942" s="113"/>
      <c r="L942" s="114"/>
    </row>
    <row r="943">
      <c r="E943" s="113"/>
      <c r="K943" s="113"/>
      <c r="L943" s="114"/>
    </row>
    <row r="944">
      <c r="E944" s="113"/>
      <c r="K944" s="113"/>
      <c r="L944" s="114"/>
    </row>
    <row r="945">
      <c r="E945" s="113"/>
      <c r="K945" s="113"/>
      <c r="L945" s="114"/>
    </row>
    <row r="946">
      <c r="E946" s="113"/>
      <c r="K946" s="113"/>
      <c r="L946" s="114"/>
    </row>
    <row r="947">
      <c r="E947" s="113"/>
      <c r="K947" s="113"/>
      <c r="L947" s="114"/>
    </row>
    <row r="948">
      <c r="E948" s="113"/>
      <c r="K948" s="113"/>
      <c r="L948" s="114"/>
    </row>
    <row r="949">
      <c r="E949" s="113"/>
      <c r="K949" s="113"/>
      <c r="L949" s="114"/>
    </row>
    <row r="950">
      <c r="E950" s="113"/>
      <c r="K950" s="113"/>
      <c r="L950" s="114"/>
    </row>
    <row r="951">
      <c r="E951" s="113"/>
      <c r="K951" s="113"/>
      <c r="L951" s="114"/>
    </row>
    <row r="952">
      <c r="E952" s="113"/>
      <c r="K952" s="113"/>
      <c r="L952" s="114"/>
    </row>
    <row r="953">
      <c r="E953" s="113"/>
      <c r="K953" s="113"/>
      <c r="L953" s="114"/>
    </row>
    <row r="954">
      <c r="E954" s="113"/>
      <c r="K954" s="113"/>
      <c r="L954" s="114"/>
    </row>
    <row r="955">
      <c r="E955" s="113"/>
      <c r="K955" s="113"/>
      <c r="L955" s="114"/>
    </row>
    <row r="956">
      <c r="E956" s="113"/>
      <c r="K956" s="113"/>
      <c r="L956" s="114"/>
    </row>
    <row r="957">
      <c r="E957" s="113"/>
      <c r="K957" s="113"/>
      <c r="L957" s="114"/>
    </row>
    <row r="958">
      <c r="E958" s="113"/>
      <c r="K958" s="113"/>
      <c r="L958" s="114"/>
    </row>
    <row r="959">
      <c r="E959" s="113"/>
      <c r="K959" s="113"/>
      <c r="L959" s="114"/>
    </row>
    <row r="960">
      <c r="E960" s="113"/>
      <c r="K960" s="113"/>
      <c r="L960" s="114"/>
    </row>
    <row r="961">
      <c r="E961" s="113"/>
      <c r="K961" s="113"/>
      <c r="L961" s="114"/>
    </row>
    <row r="962">
      <c r="E962" s="113"/>
      <c r="K962" s="113"/>
      <c r="L962" s="114"/>
    </row>
    <row r="963">
      <c r="E963" s="113"/>
      <c r="K963" s="113"/>
      <c r="L963" s="114"/>
    </row>
    <row r="964">
      <c r="E964" s="113"/>
      <c r="K964" s="113"/>
      <c r="L964" s="114"/>
    </row>
    <row r="965">
      <c r="E965" s="113"/>
      <c r="K965" s="113"/>
      <c r="L965" s="114"/>
    </row>
    <row r="966">
      <c r="E966" s="113"/>
      <c r="K966" s="113"/>
      <c r="L966" s="114"/>
    </row>
    <row r="967">
      <c r="E967" s="113"/>
      <c r="K967" s="113"/>
      <c r="L967" s="114"/>
    </row>
    <row r="968">
      <c r="E968" s="113"/>
      <c r="K968" s="113"/>
      <c r="L968" s="114"/>
    </row>
    <row r="969">
      <c r="E969" s="113"/>
      <c r="K969" s="113"/>
      <c r="L969" s="114"/>
    </row>
    <row r="970">
      <c r="E970" s="113"/>
      <c r="K970" s="113"/>
      <c r="L970" s="114"/>
    </row>
    <row r="971">
      <c r="E971" s="113"/>
      <c r="K971" s="113"/>
      <c r="L971" s="114"/>
    </row>
    <row r="972">
      <c r="E972" s="113"/>
      <c r="K972" s="113"/>
      <c r="L972" s="114"/>
    </row>
    <row r="973">
      <c r="E973" s="113"/>
      <c r="K973" s="113"/>
      <c r="L973" s="114"/>
    </row>
    <row r="974">
      <c r="E974" s="113"/>
      <c r="K974" s="113"/>
      <c r="L974" s="114"/>
    </row>
    <row r="975">
      <c r="E975" s="113"/>
      <c r="K975" s="113"/>
      <c r="L975" s="114"/>
    </row>
    <row r="976">
      <c r="E976" s="113"/>
      <c r="K976" s="113"/>
      <c r="L976" s="114"/>
    </row>
    <row r="977">
      <c r="E977" s="113"/>
      <c r="K977" s="113"/>
      <c r="L977" s="114"/>
    </row>
    <row r="978">
      <c r="E978" s="113"/>
      <c r="K978" s="113"/>
      <c r="L978" s="114"/>
    </row>
    <row r="979">
      <c r="E979" s="113"/>
      <c r="K979" s="113"/>
      <c r="L979" s="114"/>
    </row>
    <row r="980">
      <c r="E980" s="113"/>
      <c r="K980" s="113"/>
      <c r="L980" s="114"/>
    </row>
    <row r="981">
      <c r="E981" s="113"/>
      <c r="K981" s="113"/>
      <c r="L981" s="114"/>
    </row>
    <row r="982">
      <c r="E982" s="113"/>
      <c r="K982" s="113"/>
      <c r="L982" s="114"/>
    </row>
    <row r="983">
      <c r="E983" s="113"/>
      <c r="K983" s="113"/>
      <c r="L983" s="114"/>
    </row>
    <row r="984">
      <c r="E984" s="113"/>
      <c r="K984" s="113"/>
      <c r="L984" s="114"/>
    </row>
    <row r="985">
      <c r="E985" s="113"/>
      <c r="K985" s="113"/>
      <c r="L985" s="114"/>
    </row>
    <row r="986">
      <c r="E986" s="113"/>
      <c r="K986" s="113"/>
      <c r="L986" s="114"/>
    </row>
    <row r="987">
      <c r="E987" s="113"/>
      <c r="K987" s="113"/>
      <c r="L987" s="114"/>
    </row>
    <row r="988">
      <c r="E988" s="113"/>
      <c r="K988" s="113"/>
      <c r="L988" s="114"/>
    </row>
    <row r="989">
      <c r="E989" s="113"/>
      <c r="K989" s="113"/>
      <c r="L989" s="114"/>
    </row>
    <row r="990">
      <c r="E990" s="113"/>
      <c r="K990" s="113"/>
      <c r="L990" s="114"/>
    </row>
    <row r="991">
      <c r="E991" s="113"/>
      <c r="K991" s="113"/>
      <c r="L991" s="114"/>
    </row>
    <row r="992">
      <c r="E992" s="113"/>
      <c r="K992" s="113"/>
      <c r="L992" s="114"/>
    </row>
    <row r="993">
      <c r="E993" s="113"/>
      <c r="K993" s="113"/>
      <c r="L993" s="114"/>
    </row>
    <row r="994">
      <c r="E994" s="113"/>
      <c r="K994" s="113"/>
      <c r="L994" s="114"/>
    </row>
    <row r="995">
      <c r="E995" s="113"/>
      <c r="K995" s="113"/>
      <c r="L995" s="114"/>
    </row>
    <row r="996">
      <c r="E996" s="113"/>
      <c r="K996" s="113"/>
      <c r="L996" s="114"/>
    </row>
    <row r="997">
      <c r="E997" s="113"/>
      <c r="K997" s="113"/>
      <c r="L997" s="114"/>
    </row>
    <row r="998">
      <c r="E998" s="113"/>
      <c r="K998" s="113"/>
      <c r="L998" s="114"/>
    </row>
  </sheetData>
  <mergeCells count="21">
    <mergeCell ref="A1:A2"/>
    <mergeCell ref="B1:B2"/>
    <mergeCell ref="C1:C2"/>
    <mergeCell ref="D1:D2"/>
    <mergeCell ref="E1:E2"/>
    <mergeCell ref="F1:F2"/>
    <mergeCell ref="G1:G2"/>
    <mergeCell ref="O1:P1"/>
    <mergeCell ref="Q1:Q2"/>
    <mergeCell ref="R1:R2"/>
    <mergeCell ref="S1:S2"/>
    <mergeCell ref="T1:T2"/>
    <mergeCell ref="U1:U2"/>
    <mergeCell ref="V1:V2"/>
    <mergeCell ref="H1:H2"/>
    <mergeCell ref="I1:I2"/>
    <mergeCell ref="J1:J2"/>
    <mergeCell ref="K1:K2"/>
    <mergeCell ref="L1:L2"/>
    <mergeCell ref="M1:M2"/>
    <mergeCell ref="N1:N2"/>
  </mergeCells>
  <dataValidations>
    <dataValidation type="list" allowBlank="1" sqref="R3:R72">
      <formula1>"Action,IC,BRD,Ner,CV,CMS"</formula1>
    </dataValidation>
    <dataValidation type="list" allowBlank="1" sqref="S3:S72">
      <formula1>"Out of scope,Processing,Fixed,To be processed"</formula1>
    </dataValidation>
    <dataValidation type="list" allowBlank="1" sqref="O3:O72 Q3:Q72">
      <formula1>"Succeeded,Failed,Out of scope,Not sure,Trash"</formula1>
    </dataValidation>
    <dataValidation type="list" allowBlank="1" sqref="T3:T72">
      <formula1>"Ok,Not as expected,Not ok"</formula1>
    </dataValidation>
  </dataValidations>
  <hyperlinks>
    <hyperlink r:id="rId2" ref="E10"/>
    <hyperlink r:id="rId3" ref="E14"/>
    <hyperlink r:id="rId4" ref="E18"/>
    <hyperlink r:id="rId5" ref="E19"/>
    <hyperlink r:id="rId6" ref="E23"/>
    <hyperlink r:id="rId7" ref="E28"/>
    <hyperlink r:id="rId8" ref="E35"/>
    <hyperlink r:id="rId9" ref="E41"/>
    <hyperlink r:id="rId10" ref="E46"/>
    <hyperlink r:id="rId11" ref="E53"/>
    <hyperlink r:id="rId12" ref="E72"/>
  </hyperlinks>
  <drawing r:id="rId13"/>
  <legacyDrawing r:id="rId1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4.86"/>
    <col customWidth="1" min="2" max="2" width="8.14"/>
    <col customWidth="1" min="3" max="3" width="16.43"/>
    <col customWidth="1" min="4" max="4" width="19.0"/>
    <col customWidth="1" min="5" max="5" width="30.43"/>
    <col customWidth="1" min="6" max="6" width="25.57"/>
    <col hidden="1" min="10" max="10" width="14.43"/>
    <col customWidth="1" min="11" max="11" width="26.57"/>
  </cols>
  <sheetData>
    <row r="1">
      <c r="A1" s="51" t="s">
        <v>0</v>
      </c>
      <c r="B1" s="51" t="s">
        <v>1</v>
      </c>
      <c r="C1" s="52" t="s">
        <v>2</v>
      </c>
      <c r="D1" s="53" t="s">
        <v>3</v>
      </c>
      <c r="E1" s="54" t="s">
        <v>4</v>
      </c>
      <c r="F1" s="51" t="s">
        <v>5</v>
      </c>
      <c r="G1" s="51" t="s">
        <v>6</v>
      </c>
      <c r="H1" s="51" t="s">
        <v>7</v>
      </c>
      <c r="I1" s="51" t="s">
        <v>8</v>
      </c>
      <c r="J1" s="51" t="s">
        <v>9</v>
      </c>
      <c r="K1" s="54" t="s">
        <v>10</v>
      </c>
      <c r="L1" s="54" t="s">
        <v>11</v>
      </c>
      <c r="M1" s="51" t="s">
        <v>12</v>
      </c>
      <c r="N1" s="51" t="s">
        <v>13</v>
      </c>
      <c r="O1" s="55" t="s">
        <v>14</v>
      </c>
      <c r="P1" s="6"/>
      <c r="Q1" s="51" t="s">
        <v>15</v>
      </c>
      <c r="R1" s="56" t="s">
        <v>16</v>
      </c>
      <c r="S1" s="56" t="s">
        <v>17</v>
      </c>
      <c r="T1" s="51" t="s">
        <v>18</v>
      </c>
      <c r="U1" s="56" t="s">
        <v>19</v>
      </c>
      <c r="V1" s="56" t="s">
        <v>20</v>
      </c>
    </row>
    <row r="2">
      <c r="A2" s="9"/>
      <c r="B2" s="9"/>
      <c r="C2" s="9"/>
      <c r="D2" s="9"/>
      <c r="E2" s="9"/>
      <c r="F2" s="9"/>
      <c r="G2" s="9"/>
      <c r="H2" s="9"/>
      <c r="I2" s="9"/>
      <c r="J2" s="9"/>
      <c r="K2" s="9"/>
      <c r="L2" s="9"/>
      <c r="M2" s="9"/>
      <c r="N2" s="9"/>
      <c r="O2" s="67" t="s">
        <v>21</v>
      </c>
      <c r="P2" s="67" t="s">
        <v>22</v>
      </c>
      <c r="Q2" s="9"/>
      <c r="R2" s="9"/>
      <c r="S2" s="9"/>
      <c r="T2" s="9"/>
      <c r="U2" s="9"/>
      <c r="V2" s="9"/>
    </row>
    <row r="3" ht="28.5" customHeight="1">
      <c r="A3" s="58">
        <f t="shared" ref="A3:A49" si="1">if(left(D3,16)=left(D2,16),A2,A2+1)</f>
        <v>1</v>
      </c>
      <c r="B3" s="59" t="s">
        <v>637</v>
      </c>
      <c r="C3" s="90">
        <v>43965.706666666665</v>
      </c>
      <c r="D3" s="63" t="s">
        <v>807</v>
      </c>
      <c r="E3" s="91" t="s">
        <v>808</v>
      </c>
      <c r="F3" s="63" t="str">
        <f>image("")</f>
        <v/>
      </c>
      <c r="G3" s="63" t="s">
        <v>109</v>
      </c>
      <c r="H3" s="63" t="s">
        <v>172</v>
      </c>
      <c r="I3" s="63" t="s">
        <v>77</v>
      </c>
      <c r="J3" s="63" t="s">
        <v>29</v>
      </c>
      <c r="K3" s="62"/>
      <c r="L3" s="92"/>
      <c r="M3" s="63"/>
      <c r="N3" s="63"/>
      <c r="O3" s="63" t="s">
        <v>119</v>
      </c>
      <c r="P3" s="66"/>
      <c r="Q3" s="63" t="s">
        <v>119</v>
      </c>
      <c r="R3" s="66"/>
      <c r="S3" s="66"/>
      <c r="T3" s="63"/>
      <c r="U3" s="66"/>
      <c r="V3" s="66"/>
    </row>
    <row r="4" ht="83.25" customHeight="1">
      <c r="A4" s="67">
        <f t="shared" si="1"/>
        <v>2</v>
      </c>
      <c r="B4" s="68" t="s">
        <v>637</v>
      </c>
      <c r="C4" s="100">
        <v>43965.68234953703</v>
      </c>
      <c r="D4" s="72" t="s">
        <v>809</v>
      </c>
      <c r="E4" s="105" t="s">
        <v>810</v>
      </c>
      <c r="F4" s="72" t="str">
        <f>image("https://scontent.xx.fbcdn.net/v/t1.15752-9/96465758_2290560261247124_8209490610873171968_n.png?_nc_cat=108&amp;_nc_sid=b96e70&amp;_nc_ohc=rpMdnzPr-q8AX8-7H3e&amp;_nc_ad=z-m&amp;_nc_cid=0&amp;_nc_zor=9&amp;_nc_ht=scontent.xx&amp;oh=0439a15a385c88009a145ecbe2d80b67&amp;oe=5EE3FF36")</f>
        <v/>
      </c>
      <c r="G4" s="72" t="s">
        <v>26</v>
      </c>
      <c r="H4" s="72" t="s">
        <v>811</v>
      </c>
      <c r="I4" s="72" t="s">
        <v>28</v>
      </c>
      <c r="J4" s="72" t="s">
        <v>29</v>
      </c>
      <c r="K4" s="73" t="s">
        <v>380</v>
      </c>
      <c r="L4" s="104" t="s">
        <v>812</v>
      </c>
      <c r="M4" s="72" t="s">
        <v>56</v>
      </c>
      <c r="N4" s="74"/>
      <c r="O4" s="72" t="s">
        <v>63</v>
      </c>
      <c r="P4" s="74"/>
      <c r="Q4" s="72" t="s">
        <v>63</v>
      </c>
      <c r="R4" s="72" t="s">
        <v>65</v>
      </c>
      <c r="S4" s="72" t="s">
        <v>66</v>
      </c>
      <c r="T4" s="72" t="s">
        <v>67</v>
      </c>
      <c r="U4" s="72" t="s">
        <v>813</v>
      </c>
      <c r="V4" s="74"/>
    </row>
    <row r="5" ht="28.5" customHeight="1">
      <c r="A5" s="67">
        <f t="shared" si="1"/>
        <v>2</v>
      </c>
      <c r="B5" s="68" t="s">
        <v>637</v>
      </c>
      <c r="C5" s="100">
        <v>43965.682905092595</v>
      </c>
      <c r="D5" s="72" t="s">
        <v>809</v>
      </c>
      <c r="E5" s="101" t="s">
        <v>69</v>
      </c>
      <c r="F5" s="72" t="str">
        <f t="shared" ref="F5:F11" si="2">image("")</f>
        <v/>
      </c>
      <c r="G5" s="72" t="s">
        <v>70</v>
      </c>
      <c r="H5" s="72" t="s">
        <v>71</v>
      </c>
      <c r="I5" s="72" t="s">
        <v>72</v>
      </c>
      <c r="J5" s="72" t="s">
        <v>73</v>
      </c>
      <c r="K5" s="73" t="s">
        <v>364</v>
      </c>
      <c r="L5" s="104"/>
      <c r="M5" s="74"/>
      <c r="N5" s="74"/>
      <c r="O5" s="72" t="s">
        <v>32</v>
      </c>
      <c r="P5" s="74"/>
      <c r="Q5" s="72" t="s">
        <v>63</v>
      </c>
      <c r="R5" s="74"/>
      <c r="S5" s="74"/>
      <c r="T5" s="72"/>
      <c r="U5" s="74"/>
      <c r="V5" s="74"/>
    </row>
    <row r="6" ht="81.75" customHeight="1">
      <c r="A6" s="93">
        <f t="shared" si="1"/>
        <v>2</v>
      </c>
      <c r="B6" s="68" t="s">
        <v>637</v>
      </c>
      <c r="C6" s="94">
        <v>43965.682905092595</v>
      </c>
      <c r="D6" s="95" t="s">
        <v>809</v>
      </c>
      <c r="E6" s="96" t="s">
        <v>75</v>
      </c>
      <c r="F6" s="72" t="str">
        <f t="shared" si="2"/>
        <v/>
      </c>
      <c r="G6" s="95" t="s">
        <v>76</v>
      </c>
      <c r="H6" s="95"/>
      <c r="I6" s="95" t="s">
        <v>77</v>
      </c>
      <c r="J6" s="95" t="s">
        <v>73</v>
      </c>
      <c r="K6" s="97"/>
      <c r="L6" s="115"/>
      <c r="M6" s="95"/>
      <c r="N6" s="99"/>
      <c r="O6" s="72" t="s">
        <v>32</v>
      </c>
      <c r="P6" s="99"/>
      <c r="Q6" s="72" t="s">
        <v>63</v>
      </c>
      <c r="R6" s="99"/>
      <c r="S6" s="99"/>
      <c r="T6" s="95"/>
      <c r="U6" s="74"/>
      <c r="V6" s="74"/>
    </row>
    <row r="7" ht="28.5" customHeight="1">
      <c r="A7" s="58">
        <f t="shared" si="1"/>
        <v>3</v>
      </c>
      <c r="B7" s="59" t="s">
        <v>637</v>
      </c>
      <c r="C7" s="90">
        <v>43965.65987268519</v>
      </c>
      <c r="D7" s="63" t="s">
        <v>814</v>
      </c>
      <c r="E7" s="91" t="s">
        <v>38</v>
      </c>
      <c r="F7" s="63" t="str">
        <f t="shared" si="2"/>
        <v/>
      </c>
      <c r="G7" s="63" t="s">
        <v>39</v>
      </c>
      <c r="H7" s="63"/>
      <c r="I7" s="63" t="s">
        <v>42</v>
      </c>
      <c r="J7" s="63" t="s">
        <v>43</v>
      </c>
      <c r="K7" s="62" t="s">
        <v>815</v>
      </c>
      <c r="L7" s="92"/>
      <c r="M7" s="66"/>
      <c r="N7" s="66"/>
      <c r="O7" s="116" t="s">
        <v>32</v>
      </c>
      <c r="P7" s="66"/>
      <c r="Q7" s="116" t="s">
        <v>32</v>
      </c>
      <c r="R7" s="66"/>
      <c r="S7" s="66"/>
      <c r="T7" s="63"/>
      <c r="U7" s="109"/>
      <c r="V7" s="66"/>
    </row>
    <row r="8" ht="28.5" customHeight="1">
      <c r="A8" s="58">
        <f t="shared" si="1"/>
        <v>3</v>
      </c>
      <c r="B8" s="59" t="s">
        <v>637</v>
      </c>
      <c r="C8" s="90">
        <v>43965.66018518519</v>
      </c>
      <c r="D8" s="63" t="s">
        <v>814</v>
      </c>
      <c r="E8" s="91" t="s">
        <v>816</v>
      </c>
      <c r="F8" s="63" t="str">
        <f t="shared" si="2"/>
        <v/>
      </c>
      <c r="G8" s="63" t="s">
        <v>26</v>
      </c>
      <c r="H8" s="63" t="s">
        <v>817</v>
      </c>
      <c r="I8" s="63" t="s">
        <v>313</v>
      </c>
      <c r="J8" s="63" t="s">
        <v>328</v>
      </c>
      <c r="K8" s="62" t="s">
        <v>818</v>
      </c>
      <c r="L8" s="92" t="s">
        <v>819</v>
      </c>
      <c r="M8" s="66"/>
      <c r="N8" s="66"/>
      <c r="O8" s="116" t="s">
        <v>32</v>
      </c>
      <c r="P8" s="66"/>
      <c r="Q8" s="116" t="s">
        <v>32</v>
      </c>
      <c r="R8" s="66"/>
      <c r="S8" s="66"/>
      <c r="T8" s="63"/>
      <c r="U8" s="109"/>
      <c r="V8" s="66"/>
    </row>
    <row r="9" ht="68.25" customHeight="1">
      <c r="A9" s="58">
        <f t="shared" si="1"/>
        <v>3</v>
      </c>
      <c r="B9" s="59" t="s">
        <v>637</v>
      </c>
      <c r="C9" s="90">
        <v>43965.66125</v>
      </c>
      <c r="D9" s="63" t="s">
        <v>814</v>
      </c>
      <c r="E9" s="117" t="s">
        <v>820</v>
      </c>
      <c r="F9" s="63" t="str">
        <f t="shared" si="2"/>
        <v/>
      </c>
      <c r="G9" s="63" t="s">
        <v>90</v>
      </c>
      <c r="H9" s="63" t="s">
        <v>821</v>
      </c>
      <c r="I9" s="63" t="s">
        <v>28</v>
      </c>
      <c r="J9" s="63" t="s">
        <v>73</v>
      </c>
      <c r="K9" s="62" t="s">
        <v>822</v>
      </c>
      <c r="L9" s="92" t="s">
        <v>823</v>
      </c>
      <c r="M9" s="63"/>
      <c r="N9" s="66"/>
      <c r="O9" s="116" t="s">
        <v>32</v>
      </c>
      <c r="P9" s="66"/>
      <c r="Q9" s="116" t="s">
        <v>32</v>
      </c>
      <c r="R9" s="66"/>
      <c r="S9" s="66"/>
      <c r="T9" s="63"/>
      <c r="U9" s="109"/>
      <c r="V9" s="66"/>
    </row>
    <row r="10" ht="66.75" customHeight="1">
      <c r="A10" s="58">
        <f t="shared" si="1"/>
        <v>3</v>
      </c>
      <c r="B10" s="59" t="s">
        <v>637</v>
      </c>
      <c r="C10" s="90">
        <v>43965.661574074074</v>
      </c>
      <c r="D10" s="63" t="s">
        <v>814</v>
      </c>
      <c r="E10" s="91" t="s">
        <v>824</v>
      </c>
      <c r="F10" s="63" t="str">
        <f t="shared" si="2"/>
        <v/>
      </c>
      <c r="G10" s="63" t="s">
        <v>26</v>
      </c>
      <c r="H10" s="63" t="s">
        <v>825</v>
      </c>
      <c r="I10" s="63" t="s">
        <v>313</v>
      </c>
      <c r="J10" s="63" t="s">
        <v>328</v>
      </c>
      <c r="K10" s="62" t="s">
        <v>818</v>
      </c>
      <c r="L10" s="92" t="s">
        <v>819</v>
      </c>
      <c r="M10" s="63"/>
      <c r="N10" s="63"/>
      <c r="O10" s="116" t="s">
        <v>32</v>
      </c>
      <c r="P10" s="63"/>
      <c r="Q10" s="116" t="s">
        <v>32</v>
      </c>
      <c r="R10" s="63"/>
      <c r="S10" s="66"/>
      <c r="T10" s="63"/>
      <c r="U10" s="108"/>
      <c r="V10" s="66"/>
    </row>
    <row r="11" ht="28.5" customHeight="1">
      <c r="A11" s="58">
        <f t="shared" si="1"/>
        <v>3</v>
      </c>
      <c r="B11" s="59" t="s">
        <v>637</v>
      </c>
      <c r="C11" s="90">
        <v>43965.661574074074</v>
      </c>
      <c r="D11" s="63" t="s">
        <v>814</v>
      </c>
      <c r="E11" s="91" t="s">
        <v>826</v>
      </c>
      <c r="F11" s="63" t="str">
        <f t="shared" si="2"/>
        <v/>
      </c>
      <c r="G11" s="63" t="s">
        <v>26</v>
      </c>
      <c r="H11" s="63" t="s">
        <v>827</v>
      </c>
      <c r="I11" s="63" t="s">
        <v>313</v>
      </c>
      <c r="J11" s="63" t="s">
        <v>328</v>
      </c>
      <c r="K11" s="62"/>
      <c r="L11" s="92" t="s">
        <v>828</v>
      </c>
      <c r="M11" s="63"/>
      <c r="N11" s="66"/>
      <c r="O11" s="116" t="s">
        <v>32</v>
      </c>
      <c r="P11" s="66"/>
      <c r="Q11" s="116" t="s">
        <v>32</v>
      </c>
      <c r="R11" s="66"/>
      <c r="S11" s="66"/>
      <c r="T11" s="63"/>
      <c r="U11" s="109"/>
      <c r="V11" s="66"/>
    </row>
    <row r="12" ht="72.75" customHeight="1">
      <c r="A12" s="67">
        <f t="shared" si="1"/>
        <v>4</v>
      </c>
      <c r="B12" s="68" t="s">
        <v>637</v>
      </c>
      <c r="C12" s="100">
        <v>43965.633576388886</v>
      </c>
      <c r="D12" s="72" t="s">
        <v>829</v>
      </c>
      <c r="E12" s="101" t="s">
        <v>830</v>
      </c>
      <c r="F12" s="72" t="str">
        <f>image("https://scontent.xx.fbcdn.net/v/t1.15752-9/97415738_469057670557387_4850620808655011840_n.jpg?_nc_cat=101&amp;_nc_sid=b96e70&amp;_nc_ohc=dD_AEao5Yt4AX8OeVCI&amp;_nc_ad=z-m&amp;_nc_cid=0&amp;_nc_zor=9&amp;_nc_ht=scontent.xx&amp;oh=276dff5e857bcb371ef614dcb46de212&amp;oe=5EE39DD3")</f>
        <v/>
      </c>
      <c r="G12" s="72" t="s">
        <v>26</v>
      </c>
      <c r="H12" s="72" t="s">
        <v>831</v>
      </c>
      <c r="I12" s="72" t="s">
        <v>28</v>
      </c>
      <c r="J12" s="72" t="s">
        <v>29</v>
      </c>
      <c r="K12" s="73" t="s">
        <v>832</v>
      </c>
      <c r="L12" s="104" t="s">
        <v>658</v>
      </c>
      <c r="M12" s="72" t="s">
        <v>56</v>
      </c>
      <c r="N12" s="74"/>
      <c r="O12" s="72" t="s">
        <v>40</v>
      </c>
      <c r="P12" s="72"/>
      <c r="Q12" s="95" t="s">
        <v>40</v>
      </c>
      <c r="R12" s="74"/>
      <c r="S12" s="74"/>
      <c r="T12" s="72"/>
      <c r="U12" s="103"/>
      <c r="V12" s="74"/>
    </row>
    <row r="13" ht="28.5" customHeight="1">
      <c r="A13" s="67">
        <f t="shared" si="1"/>
        <v>4</v>
      </c>
      <c r="B13" s="68" t="s">
        <v>637</v>
      </c>
      <c r="C13" s="100">
        <v>43965.63381944445</v>
      </c>
      <c r="D13" s="72" t="s">
        <v>829</v>
      </c>
      <c r="E13" s="101" t="s">
        <v>833</v>
      </c>
      <c r="F13" s="72" t="str">
        <f>image("")</f>
        <v/>
      </c>
      <c r="G13" s="72" t="s">
        <v>26</v>
      </c>
      <c r="H13" s="72" t="s">
        <v>269</v>
      </c>
      <c r="I13" s="72" t="s">
        <v>320</v>
      </c>
      <c r="J13" s="72" t="s">
        <v>321</v>
      </c>
      <c r="K13" s="73" t="s">
        <v>322</v>
      </c>
      <c r="L13" s="104"/>
      <c r="M13" s="72"/>
      <c r="N13" s="74"/>
      <c r="O13" s="72" t="s">
        <v>32</v>
      </c>
      <c r="P13" s="74"/>
      <c r="Q13" s="95" t="s">
        <v>40</v>
      </c>
      <c r="R13" s="74"/>
      <c r="S13" s="74"/>
      <c r="T13" s="72"/>
      <c r="U13" s="103"/>
      <c r="V13" s="74"/>
    </row>
    <row r="14" ht="76.5" customHeight="1">
      <c r="A14" s="67">
        <f t="shared" si="1"/>
        <v>4</v>
      </c>
      <c r="B14" s="68" t="s">
        <v>637</v>
      </c>
      <c r="C14" s="100">
        <v>43965.63449074074</v>
      </c>
      <c r="D14" s="72" t="s">
        <v>829</v>
      </c>
      <c r="E14" s="105" t="s">
        <v>834</v>
      </c>
      <c r="F14" s="72" t="str">
        <f>image("https://scontent.xx.fbcdn.net/v/t1.15752-9/97415738_469057670557387_4850620808655011840_n.jpg?_nc_cat=101&amp;_nc_sid=b96e70&amp;_nc_ohc=dD_AEao5Yt4AX8OeVCI&amp;_nc_ad=z-m&amp;_nc_cid=0&amp;_nc_zor=9&amp;_nc_ht=scontent.xx&amp;oh=276dff5e857bcb371ef614dcb46de212&amp;oe=5EE39DD3")</f>
        <v/>
      </c>
      <c r="G14" s="72" t="s">
        <v>51</v>
      </c>
      <c r="H14" s="72" t="s">
        <v>835</v>
      </c>
      <c r="I14" s="72" t="s">
        <v>338</v>
      </c>
      <c r="J14" s="72" t="s">
        <v>339</v>
      </c>
      <c r="K14" s="73" t="s">
        <v>832</v>
      </c>
      <c r="L14" s="104" t="s">
        <v>658</v>
      </c>
      <c r="M14" s="72" t="s">
        <v>56</v>
      </c>
      <c r="N14" s="74"/>
      <c r="O14" s="72" t="s">
        <v>40</v>
      </c>
      <c r="P14" s="74"/>
      <c r="Q14" s="95" t="s">
        <v>40</v>
      </c>
      <c r="R14" s="74"/>
      <c r="S14" s="74"/>
      <c r="T14" s="72"/>
      <c r="U14" s="106"/>
      <c r="V14" s="74"/>
    </row>
    <row r="15" ht="69.0" customHeight="1">
      <c r="A15" s="67">
        <f t="shared" si="1"/>
        <v>4</v>
      </c>
      <c r="B15" s="68" t="s">
        <v>637</v>
      </c>
      <c r="C15" s="100">
        <v>43965.63449074074</v>
      </c>
      <c r="D15" s="72" t="s">
        <v>829</v>
      </c>
      <c r="E15" s="105" t="s">
        <v>836</v>
      </c>
      <c r="F15" s="72" t="str">
        <f>image("https://scontent.xx.fbcdn.net/v/t1.15752-9/97907295_2528862514093784_6498139064758173696_n.jpg?_nc_cat=106&amp;_nc_sid=b96e70&amp;_nc_ohc=yOSC3MI11tMAX97jVRn&amp;_nc_ad=z-m&amp;_nc_cid=0&amp;_nc_zor=9&amp;_nc_ht=scontent.xx&amp;oh=9b24fc1d4bc6ddcb58dbd759896e7929&amp;oe=5EE357D8")</f>
        <v/>
      </c>
      <c r="G15" s="72" t="s">
        <v>51</v>
      </c>
      <c r="H15" s="72" t="s">
        <v>837</v>
      </c>
      <c r="I15" s="72" t="s">
        <v>101</v>
      </c>
      <c r="J15" s="72" t="s">
        <v>73</v>
      </c>
      <c r="K15" s="73" t="s">
        <v>304</v>
      </c>
      <c r="L15" s="104"/>
      <c r="M15" s="72"/>
      <c r="N15" s="74"/>
      <c r="O15" s="72" t="s">
        <v>32</v>
      </c>
      <c r="P15" s="74"/>
      <c r="Q15" s="95" t="s">
        <v>40</v>
      </c>
      <c r="R15" s="74"/>
      <c r="S15" s="74"/>
      <c r="T15" s="72"/>
      <c r="U15" s="103"/>
      <c r="V15" s="74"/>
    </row>
    <row r="16" ht="99.75" customHeight="1">
      <c r="A16" s="58">
        <f t="shared" si="1"/>
        <v>5</v>
      </c>
      <c r="B16" s="59" t="s">
        <v>637</v>
      </c>
      <c r="C16" s="90">
        <v>43965.61474537037</v>
      </c>
      <c r="D16" s="63" t="s">
        <v>838</v>
      </c>
      <c r="E16" s="107" t="s">
        <v>839</v>
      </c>
      <c r="F16" s="63" t="str">
        <f>image("https://scontent.xx.fbcdn.net/v/t1.15752-9/96767604_242289060386579_4004584488397963264_n.jpg?_nc_cat=107&amp;_nc_sid=b96e70&amp;_nc_ohc=682kWJCnUGoAX_PyiPC&amp;_nc_ad=z-m&amp;_nc_cid=0&amp;_nc_zor=9&amp;_nc_ht=scontent.xx&amp;oh=1aef15d7845bc32ff950084f6637ebe5&amp;oe=5EE282F7")</f>
        <v/>
      </c>
      <c r="G16" s="63" t="s">
        <v>51</v>
      </c>
      <c r="H16" s="63" t="s">
        <v>840</v>
      </c>
      <c r="I16" s="63" t="s">
        <v>101</v>
      </c>
      <c r="J16" s="63" t="s">
        <v>73</v>
      </c>
      <c r="K16" s="62" t="s">
        <v>304</v>
      </c>
      <c r="L16" s="92"/>
      <c r="M16" s="63"/>
      <c r="N16" s="66"/>
      <c r="O16" s="63" t="s">
        <v>32</v>
      </c>
      <c r="P16" s="66"/>
      <c r="Q16" s="63" t="s">
        <v>119</v>
      </c>
      <c r="R16" s="66"/>
      <c r="S16" s="66"/>
      <c r="T16" s="63"/>
      <c r="U16" s="109"/>
      <c r="V16" s="66"/>
    </row>
    <row r="17" ht="28.5" customHeight="1">
      <c r="A17" s="58">
        <f t="shared" si="1"/>
        <v>5</v>
      </c>
      <c r="B17" s="59" t="s">
        <v>637</v>
      </c>
      <c r="C17" s="90">
        <v>43965.614756944444</v>
      </c>
      <c r="D17" s="63" t="s">
        <v>838</v>
      </c>
      <c r="E17" s="91" t="s">
        <v>841</v>
      </c>
      <c r="F17" s="63" t="str">
        <f>image("")</f>
        <v/>
      </c>
      <c r="G17" s="63" t="s">
        <v>109</v>
      </c>
      <c r="H17" s="63"/>
      <c r="I17" s="63" t="s">
        <v>77</v>
      </c>
      <c r="J17" s="63" t="s">
        <v>29</v>
      </c>
      <c r="K17" s="62"/>
      <c r="L17" s="92"/>
      <c r="M17" s="63"/>
      <c r="N17" s="66"/>
      <c r="O17" s="63" t="s">
        <v>119</v>
      </c>
      <c r="P17" s="66"/>
      <c r="Q17" s="63" t="s">
        <v>119</v>
      </c>
      <c r="R17" s="66"/>
      <c r="S17" s="66"/>
      <c r="T17" s="63"/>
      <c r="U17" s="109"/>
      <c r="V17" s="66"/>
    </row>
    <row r="18" ht="121.5" customHeight="1">
      <c r="A18" s="67">
        <f t="shared" si="1"/>
        <v>6</v>
      </c>
      <c r="B18" s="68" t="s">
        <v>637</v>
      </c>
      <c r="C18" s="100">
        <v>43965.613587962966</v>
      </c>
      <c r="D18" s="72" t="s">
        <v>842</v>
      </c>
      <c r="E18" s="101" t="s">
        <v>843</v>
      </c>
      <c r="F18" s="72" t="str">
        <f>image("https://scontent.xx.fbcdn.net/v/t1.15752-9/97266187_277095913692842_1755016468568735744_n.jpg?_nc_cat=104&amp;_nc_sid=b96e70&amp;_nc_oc=AQnUsn0qGcMQz2tE_xm433Mw8-C06ROhaR9mAvVKI0Xyz88GUFHSo0GOqLP3T90KOlurOblhk-uCJ5oxCV5ZSOfs&amp;_nc_ad=z-m&amp;_nc_cid=0&amp;_nc_zor=9&amp;_nc_ht="&amp;"scontent.xx&amp;oh=54f4366d8f381c8890d95a61a7330d19&amp;oe=5EE0E6BF")</f>
        <v/>
      </c>
      <c r="G18" s="72" t="s">
        <v>26</v>
      </c>
      <c r="H18" s="72" t="s">
        <v>844</v>
      </c>
      <c r="I18" s="72" t="s">
        <v>28</v>
      </c>
      <c r="J18" s="72" t="s">
        <v>29</v>
      </c>
      <c r="K18" s="73" t="s">
        <v>845</v>
      </c>
      <c r="L18" s="104" t="s">
        <v>846</v>
      </c>
      <c r="M18" s="72" t="s">
        <v>847</v>
      </c>
      <c r="N18" s="74"/>
      <c r="O18" s="72" t="s">
        <v>32</v>
      </c>
      <c r="P18" s="72"/>
      <c r="Q18" s="72" t="s">
        <v>32</v>
      </c>
      <c r="R18" s="72"/>
      <c r="S18" s="74"/>
      <c r="T18" s="72"/>
      <c r="U18" s="106"/>
      <c r="V18" s="74"/>
    </row>
    <row r="19" ht="28.5" customHeight="1">
      <c r="A19" s="58">
        <f t="shared" si="1"/>
        <v>7</v>
      </c>
      <c r="B19" s="59" t="s">
        <v>637</v>
      </c>
      <c r="C19" s="90">
        <v>43965.611446759256</v>
      </c>
      <c r="D19" s="63" t="s">
        <v>848</v>
      </c>
      <c r="E19" s="117" t="s">
        <v>849</v>
      </c>
      <c r="F19" s="63" t="str">
        <f t="shared" ref="F19:F23" si="3">image("")</f>
        <v/>
      </c>
      <c r="G19" s="63" t="s">
        <v>81</v>
      </c>
      <c r="H19" s="63"/>
      <c r="I19" s="63" t="s">
        <v>82</v>
      </c>
      <c r="J19" s="63" t="s">
        <v>43</v>
      </c>
      <c r="K19" s="62" t="s">
        <v>297</v>
      </c>
      <c r="L19" s="92"/>
      <c r="M19" s="63"/>
      <c r="N19" s="66"/>
      <c r="O19" s="63" t="s">
        <v>32</v>
      </c>
      <c r="P19" s="66"/>
      <c r="Q19" s="63" t="s">
        <v>32</v>
      </c>
      <c r="R19" s="66"/>
      <c r="S19" s="66"/>
      <c r="T19" s="63"/>
      <c r="U19" s="109"/>
      <c r="V19" s="66"/>
    </row>
    <row r="20" ht="92.25" customHeight="1">
      <c r="A20" s="58">
        <f t="shared" si="1"/>
        <v>7</v>
      </c>
      <c r="B20" s="59" t="s">
        <v>637</v>
      </c>
      <c r="C20" s="90">
        <v>43965.61315972222</v>
      </c>
      <c r="D20" s="63" t="s">
        <v>848</v>
      </c>
      <c r="E20" s="62" t="s">
        <v>850</v>
      </c>
      <c r="F20" s="63" t="str">
        <f t="shared" si="3"/>
        <v/>
      </c>
      <c r="G20" s="63" t="s">
        <v>26</v>
      </c>
      <c r="H20" s="63" t="s">
        <v>851</v>
      </c>
      <c r="I20" s="63" t="s">
        <v>28</v>
      </c>
      <c r="J20" s="63" t="s">
        <v>43</v>
      </c>
      <c r="K20" s="62" t="s">
        <v>852</v>
      </c>
      <c r="L20" s="92" t="s">
        <v>853</v>
      </c>
      <c r="M20" s="63"/>
      <c r="N20" s="63"/>
      <c r="O20" s="63" t="s">
        <v>32</v>
      </c>
      <c r="P20" s="63"/>
      <c r="Q20" s="63" t="s">
        <v>32</v>
      </c>
      <c r="R20" s="66"/>
      <c r="S20" s="66"/>
      <c r="T20" s="63"/>
      <c r="U20" s="108"/>
      <c r="V20" s="66"/>
    </row>
    <row r="21" ht="28.5" customHeight="1">
      <c r="A21" s="58">
        <f t="shared" si="1"/>
        <v>7</v>
      </c>
      <c r="B21" s="59" t="s">
        <v>637</v>
      </c>
      <c r="C21" s="90">
        <v>43965.61315972222</v>
      </c>
      <c r="D21" s="63" t="s">
        <v>848</v>
      </c>
      <c r="E21" s="62" t="s">
        <v>854</v>
      </c>
      <c r="F21" s="63" t="str">
        <f t="shared" si="3"/>
        <v/>
      </c>
      <c r="G21" s="63" t="s">
        <v>26</v>
      </c>
      <c r="H21" s="63" t="s">
        <v>855</v>
      </c>
      <c r="I21" s="63" t="s">
        <v>313</v>
      </c>
      <c r="J21" s="63" t="s">
        <v>328</v>
      </c>
      <c r="K21" s="62" t="s">
        <v>856</v>
      </c>
      <c r="L21" s="92" t="s">
        <v>857</v>
      </c>
      <c r="M21" s="66"/>
      <c r="N21" s="63"/>
      <c r="O21" s="63" t="s">
        <v>731</v>
      </c>
      <c r="P21" s="66"/>
      <c r="Q21" s="63" t="s">
        <v>32</v>
      </c>
      <c r="R21" s="66"/>
      <c r="S21" s="66"/>
      <c r="T21" s="63"/>
      <c r="U21" s="109"/>
      <c r="V21" s="66"/>
    </row>
    <row r="22" ht="28.5" customHeight="1">
      <c r="A22" s="67">
        <f t="shared" si="1"/>
        <v>8</v>
      </c>
      <c r="B22" s="68" t="s">
        <v>637</v>
      </c>
      <c r="C22" s="100">
        <v>43965.61153935185</v>
      </c>
      <c r="D22" s="72" t="s">
        <v>858</v>
      </c>
      <c r="E22" s="73" t="s">
        <v>859</v>
      </c>
      <c r="F22" s="72" t="str">
        <f t="shared" si="3"/>
        <v/>
      </c>
      <c r="G22" s="72" t="s">
        <v>26</v>
      </c>
      <c r="H22" s="72"/>
      <c r="I22" s="72" t="s">
        <v>320</v>
      </c>
      <c r="J22" s="72" t="s">
        <v>401</v>
      </c>
      <c r="K22" s="73" t="s">
        <v>322</v>
      </c>
      <c r="L22" s="104"/>
      <c r="M22" s="74"/>
      <c r="N22" s="72" t="s">
        <v>323</v>
      </c>
      <c r="O22" s="72" t="s">
        <v>40</v>
      </c>
      <c r="P22" s="74"/>
      <c r="Q22" s="72" t="s">
        <v>40</v>
      </c>
      <c r="R22" s="72"/>
      <c r="S22" s="74"/>
      <c r="T22" s="72"/>
      <c r="U22" s="106"/>
      <c r="V22" s="74"/>
    </row>
    <row r="23" ht="28.5" customHeight="1">
      <c r="A23" s="58">
        <f t="shared" si="1"/>
        <v>9</v>
      </c>
      <c r="B23" s="59" t="s">
        <v>637</v>
      </c>
      <c r="C23" s="90">
        <v>43965.608877314815</v>
      </c>
      <c r="D23" s="63" t="s">
        <v>860</v>
      </c>
      <c r="E23" s="118" t="s">
        <v>38</v>
      </c>
      <c r="F23" s="63" t="str">
        <f t="shared" si="3"/>
        <v/>
      </c>
      <c r="G23" s="63" t="s">
        <v>39</v>
      </c>
      <c r="H23" s="63"/>
      <c r="I23" s="63" t="s">
        <v>42</v>
      </c>
      <c r="J23" s="63" t="s">
        <v>43</v>
      </c>
      <c r="K23" s="62" t="s">
        <v>861</v>
      </c>
      <c r="L23" s="92"/>
      <c r="M23" s="63"/>
      <c r="N23" s="66"/>
      <c r="O23" s="63" t="s">
        <v>32</v>
      </c>
      <c r="P23" s="66"/>
      <c r="Q23" s="63" t="s">
        <v>32</v>
      </c>
      <c r="R23" s="66"/>
      <c r="S23" s="66"/>
      <c r="T23" s="63"/>
      <c r="U23" s="109"/>
      <c r="V23" s="66"/>
    </row>
    <row r="24" ht="88.5" customHeight="1">
      <c r="A24" s="58">
        <f t="shared" si="1"/>
        <v>9</v>
      </c>
      <c r="B24" s="59" t="s">
        <v>637</v>
      </c>
      <c r="C24" s="90">
        <v>43965.61050925926</v>
      </c>
      <c r="D24" s="63" t="s">
        <v>860</v>
      </c>
      <c r="E24" s="79" t="s">
        <v>862</v>
      </c>
      <c r="F24" s="63" t="str">
        <f>image("https://scontent.xx.fbcdn.net/v/t1.15752-9/97799793_853769635104501_7291880808111931392_n.jpg?_nc_cat=102&amp;_nc_sid=b96e70&amp;_nc_ohc=tPYod4k_gdkAX-6ziWy&amp;_nc_ad=z-m&amp;_nc_cid=0&amp;_nc_zor=9&amp;_nc_ht=scontent.xx&amp;oh=590950eb5415160b515fa68b104468de&amp;oe=5EE2F141")</f>
        <v/>
      </c>
      <c r="G24" s="63" t="s">
        <v>26</v>
      </c>
      <c r="H24" s="63" t="s">
        <v>863</v>
      </c>
      <c r="I24" s="63" t="s">
        <v>28</v>
      </c>
      <c r="J24" s="63" t="s">
        <v>29</v>
      </c>
      <c r="K24" s="62" t="s">
        <v>864</v>
      </c>
      <c r="L24" s="92" t="s">
        <v>865</v>
      </c>
      <c r="M24" s="63" t="s">
        <v>56</v>
      </c>
      <c r="N24" s="66"/>
      <c r="O24" s="63" t="s">
        <v>32</v>
      </c>
      <c r="P24" s="66"/>
      <c r="Q24" s="63" t="s">
        <v>32</v>
      </c>
      <c r="R24" s="66"/>
      <c r="S24" s="66"/>
      <c r="T24" s="63"/>
      <c r="U24" s="109"/>
      <c r="V24" s="66"/>
    </row>
    <row r="25" ht="28.5" customHeight="1">
      <c r="A25" s="58">
        <f t="shared" si="1"/>
        <v>9</v>
      </c>
      <c r="B25" s="59" t="s">
        <v>637</v>
      </c>
      <c r="C25" s="90">
        <v>43965.61053240741</v>
      </c>
      <c r="D25" s="63" t="s">
        <v>860</v>
      </c>
      <c r="E25" s="79" t="s">
        <v>866</v>
      </c>
      <c r="F25" s="63" t="str">
        <f t="shared" ref="F25:F26" si="4">image("")</f>
        <v/>
      </c>
      <c r="G25" s="63" t="s">
        <v>26</v>
      </c>
      <c r="H25" s="63" t="s">
        <v>867</v>
      </c>
      <c r="I25" s="63" t="s">
        <v>28</v>
      </c>
      <c r="J25" s="63" t="s">
        <v>29</v>
      </c>
      <c r="K25" s="62" t="s">
        <v>864</v>
      </c>
      <c r="L25" s="92" t="s">
        <v>865</v>
      </c>
      <c r="M25" s="63" t="s">
        <v>56</v>
      </c>
      <c r="N25" s="66"/>
      <c r="O25" s="63" t="s">
        <v>32</v>
      </c>
      <c r="P25" s="66"/>
      <c r="Q25" s="63" t="s">
        <v>32</v>
      </c>
      <c r="R25" s="66"/>
      <c r="S25" s="66"/>
      <c r="T25" s="63"/>
      <c r="U25" s="109"/>
      <c r="V25" s="66"/>
    </row>
    <row r="26" ht="28.5" customHeight="1">
      <c r="A26" s="67">
        <f t="shared" si="1"/>
        <v>10</v>
      </c>
      <c r="B26" s="68" t="s">
        <v>637</v>
      </c>
      <c r="C26" s="100">
        <v>43965.576365740744</v>
      </c>
      <c r="D26" s="72" t="s">
        <v>868</v>
      </c>
      <c r="E26" s="73" t="s">
        <v>38</v>
      </c>
      <c r="F26" s="72" t="str">
        <f t="shared" si="4"/>
        <v/>
      </c>
      <c r="G26" s="72" t="s">
        <v>39</v>
      </c>
      <c r="H26" s="72"/>
      <c r="I26" s="72" t="s">
        <v>42</v>
      </c>
      <c r="J26" s="72" t="s">
        <v>43</v>
      </c>
      <c r="K26" s="73" t="s">
        <v>869</v>
      </c>
      <c r="L26" s="104"/>
      <c r="M26" s="72"/>
      <c r="N26" s="74"/>
      <c r="O26" s="72" t="s">
        <v>32</v>
      </c>
      <c r="P26" s="74"/>
      <c r="Q26" s="72" t="s">
        <v>63</v>
      </c>
      <c r="R26" s="74"/>
      <c r="S26" s="74"/>
      <c r="T26" s="72"/>
      <c r="U26" s="103"/>
      <c r="V26" s="74"/>
    </row>
    <row r="27" ht="60.0" customHeight="1">
      <c r="A27" s="67">
        <f t="shared" si="1"/>
        <v>10</v>
      </c>
      <c r="B27" s="68" t="s">
        <v>637</v>
      </c>
      <c r="C27" s="100">
        <v>43965.57640046296</v>
      </c>
      <c r="D27" s="72" t="s">
        <v>868</v>
      </c>
      <c r="E27" s="73" t="s">
        <v>870</v>
      </c>
      <c r="F27" s="72" t="str">
        <f>image("https://scontent.xx.fbcdn.net/v/t1.15752-9/97421651_613726062547412_2818290525260480512_n.jpg?_nc_cat=110&amp;_nc_sid=b96e70&amp;_nc_oc=AQn-LwLgSlAv_GhBJt-FUCFJ2HXmtmAB3Swts3ro1jyxl0nAMsCl2lmSO6ef9Azf3O4oOdMGqBa69dVWtyTVvaP_&amp;_nc_ad=z-m&amp;_nc_cid=0&amp;_nc_zor=9&amp;_nc_ht="&amp;"scontent.xx&amp;oh=ec858fc15f6e3ff0317818a0c933afa8&amp;oe=5EE30434")</f>
        <v/>
      </c>
      <c r="G27" s="72" t="s">
        <v>26</v>
      </c>
      <c r="H27" s="72" t="s">
        <v>871</v>
      </c>
      <c r="I27" s="72" t="s">
        <v>28</v>
      </c>
      <c r="J27" s="72" t="s">
        <v>29</v>
      </c>
      <c r="K27" s="73" t="s">
        <v>288</v>
      </c>
      <c r="L27" s="104" t="s">
        <v>289</v>
      </c>
      <c r="M27" s="72" t="s">
        <v>290</v>
      </c>
      <c r="N27" s="74"/>
      <c r="O27" s="72" t="s">
        <v>63</v>
      </c>
      <c r="P27" s="74"/>
      <c r="Q27" s="72" t="s">
        <v>63</v>
      </c>
      <c r="R27" s="72" t="s">
        <v>872</v>
      </c>
      <c r="S27" s="72" t="s">
        <v>66</v>
      </c>
      <c r="T27" s="72" t="s">
        <v>67</v>
      </c>
      <c r="U27" s="106" t="s">
        <v>873</v>
      </c>
      <c r="V27" s="74"/>
    </row>
    <row r="28" ht="28.5" customHeight="1">
      <c r="A28" s="58">
        <f t="shared" si="1"/>
        <v>11</v>
      </c>
      <c r="B28" s="59" t="s">
        <v>637</v>
      </c>
      <c r="C28" s="90">
        <v>43965.54561342593</v>
      </c>
      <c r="D28" s="63" t="s">
        <v>874</v>
      </c>
      <c r="E28" s="62" t="s">
        <v>875</v>
      </c>
      <c r="F28" s="63" t="str">
        <f t="shared" ref="F28:F31" si="5">image("")</f>
        <v/>
      </c>
      <c r="G28" s="63" t="s">
        <v>109</v>
      </c>
      <c r="H28" s="63"/>
      <c r="I28" s="63" t="s">
        <v>77</v>
      </c>
      <c r="J28" s="63" t="s">
        <v>43</v>
      </c>
      <c r="K28" s="62"/>
      <c r="L28" s="92"/>
      <c r="M28" s="63"/>
      <c r="N28" s="66"/>
      <c r="O28" s="63" t="s">
        <v>32</v>
      </c>
      <c r="P28" s="66"/>
      <c r="Q28" s="63" t="s">
        <v>119</v>
      </c>
      <c r="R28" s="66"/>
      <c r="S28" s="66"/>
      <c r="T28" s="63"/>
      <c r="U28" s="109"/>
      <c r="V28" s="66"/>
    </row>
    <row r="29" ht="28.5" customHeight="1">
      <c r="A29" s="67">
        <f t="shared" si="1"/>
        <v>12</v>
      </c>
      <c r="B29" s="68" t="s">
        <v>637</v>
      </c>
      <c r="C29" s="100">
        <v>43965.52752314815</v>
      </c>
      <c r="D29" s="72" t="s">
        <v>876</v>
      </c>
      <c r="E29" s="73" t="s">
        <v>38</v>
      </c>
      <c r="F29" s="72" t="str">
        <f t="shared" si="5"/>
        <v/>
      </c>
      <c r="G29" s="72" t="s">
        <v>39</v>
      </c>
      <c r="H29" s="72"/>
      <c r="I29" s="72" t="s">
        <v>42</v>
      </c>
      <c r="J29" s="72" t="s">
        <v>43</v>
      </c>
      <c r="K29" s="73" t="s">
        <v>877</v>
      </c>
      <c r="L29" s="104"/>
      <c r="M29" s="74"/>
      <c r="N29" s="74"/>
      <c r="O29" s="72" t="s">
        <v>32</v>
      </c>
      <c r="P29" s="74"/>
      <c r="Q29" s="72" t="s">
        <v>32</v>
      </c>
      <c r="R29" s="74"/>
      <c r="S29" s="74"/>
      <c r="T29" s="72"/>
      <c r="U29" s="103"/>
      <c r="V29" s="74"/>
    </row>
    <row r="30" ht="28.5" customHeight="1">
      <c r="A30" s="67">
        <f t="shared" si="1"/>
        <v>12</v>
      </c>
      <c r="B30" s="68" t="s">
        <v>637</v>
      </c>
      <c r="C30" s="100">
        <v>43965.53395833333</v>
      </c>
      <c r="D30" s="72" t="s">
        <v>876</v>
      </c>
      <c r="E30" s="73" t="s">
        <v>878</v>
      </c>
      <c r="F30" s="72" t="str">
        <f t="shared" si="5"/>
        <v/>
      </c>
      <c r="G30" s="72" t="s">
        <v>26</v>
      </c>
      <c r="H30" s="72" t="s">
        <v>879</v>
      </c>
      <c r="I30" s="72" t="s">
        <v>313</v>
      </c>
      <c r="J30" s="72" t="s">
        <v>314</v>
      </c>
      <c r="K30" s="73"/>
      <c r="L30" s="104" t="s">
        <v>651</v>
      </c>
      <c r="M30" s="74"/>
      <c r="N30" s="72"/>
      <c r="O30" s="72" t="s">
        <v>32</v>
      </c>
      <c r="P30" s="74"/>
      <c r="Q30" s="72" t="s">
        <v>32</v>
      </c>
      <c r="R30" s="72"/>
      <c r="S30" s="74"/>
      <c r="T30" s="72"/>
      <c r="U30" s="106"/>
      <c r="V30" s="74"/>
    </row>
    <row r="31" ht="28.5" customHeight="1">
      <c r="A31" s="67">
        <f t="shared" si="1"/>
        <v>12</v>
      </c>
      <c r="B31" s="68" t="s">
        <v>637</v>
      </c>
      <c r="C31" s="100">
        <v>43965.53395833333</v>
      </c>
      <c r="D31" s="72" t="s">
        <v>876</v>
      </c>
      <c r="E31" s="73" t="s">
        <v>880</v>
      </c>
      <c r="F31" s="72" t="str">
        <f t="shared" si="5"/>
        <v/>
      </c>
      <c r="G31" s="72" t="s">
        <v>26</v>
      </c>
      <c r="H31" s="72" t="s">
        <v>881</v>
      </c>
      <c r="I31" s="72" t="s">
        <v>28</v>
      </c>
      <c r="J31" s="72" t="s">
        <v>29</v>
      </c>
      <c r="K31" s="73" t="s">
        <v>882</v>
      </c>
      <c r="L31" s="104" t="s">
        <v>883</v>
      </c>
      <c r="M31" s="72"/>
      <c r="N31" s="72"/>
      <c r="O31" s="72" t="s">
        <v>32</v>
      </c>
      <c r="P31" s="74"/>
      <c r="Q31" s="72" t="s">
        <v>32</v>
      </c>
      <c r="R31" s="74"/>
      <c r="S31" s="74"/>
      <c r="T31" s="72"/>
      <c r="U31" s="103"/>
      <c r="V31" s="74"/>
    </row>
    <row r="32" ht="119.25" customHeight="1">
      <c r="A32" s="58">
        <f t="shared" si="1"/>
        <v>13</v>
      </c>
      <c r="B32" s="59" t="s">
        <v>637</v>
      </c>
      <c r="C32" s="90">
        <v>43965.524375</v>
      </c>
      <c r="D32" s="63" t="s">
        <v>884</v>
      </c>
      <c r="E32" s="79" t="s">
        <v>885</v>
      </c>
      <c r="F32" s="63" t="str">
        <f>image("https://scontent.xx.fbcdn.net/v/t1.15752-9/97006891_691368674741882_4851328756704346112_n.jpg?_nc_cat=107&amp;_nc_sid=b96e70&amp;_nc_ohc=LKSScF7XriMAX-gf6ep&amp;_nc_ad=z-m&amp;_nc_cid=0&amp;_nc_zor=9&amp;_nc_ht=scontent.xx&amp;oh=6ccd202d0aacd817ba3a84c475216199&amp;oe=5EE43B27")</f>
        <v/>
      </c>
      <c r="G32" s="63" t="s">
        <v>26</v>
      </c>
      <c r="H32" s="63" t="s">
        <v>886</v>
      </c>
      <c r="I32" s="63" t="s">
        <v>28</v>
      </c>
      <c r="J32" s="63" t="s">
        <v>29</v>
      </c>
      <c r="K32" s="62" t="s">
        <v>380</v>
      </c>
      <c r="L32" s="92" t="s">
        <v>887</v>
      </c>
      <c r="M32" s="63" t="s">
        <v>56</v>
      </c>
      <c r="N32" s="63" t="s">
        <v>402</v>
      </c>
      <c r="O32" s="63" t="s">
        <v>32</v>
      </c>
      <c r="P32" s="66"/>
      <c r="Q32" s="63" t="s">
        <v>32</v>
      </c>
      <c r="R32" s="66"/>
      <c r="S32" s="66"/>
      <c r="T32" s="63"/>
      <c r="U32" s="109"/>
      <c r="V32" s="66"/>
    </row>
    <row r="33" ht="28.5" customHeight="1">
      <c r="A33" s="58">
        <f t="shared" si="1"/>
        <v>13</v>
      </c>
      <c r="B33" s="59" t="s">
        <v>637</v>
      </c>
      <c r="C33" s="90">
        <v>43965.52438657408</v>
      </c>
      <c r="D33" s="63" t="s">
        <v>884</v>
      </c>
      <c r="E33" s="62" t="s">
        <v>888</v>
      </c>
      <c r="F33" s="63" t="str">
        <f>image("")</f>
        <v/>
      </c>
      <c r="G33" s="63" t="s">
        <v>109</v>
      </c>
      <c r="H33" s="63"/>
      <c r="I33" s="63" t="s">
        <v>77</v>
      </c>
      <c r="J33" s="63" t="s">
        <v>29</v>
      </c>
      <c r="K33" s="62"/>
      <c r="L33" s="110"/>
      <c r="M33" s="66"/>
      <c r="N33" s="66"/>
      <c r="O33" s="63" t="s">
        <v>731</v>
      </c>
      <c r="P33" s="66"/>
      <c r="Q33" s="63" t="s">
        <v>32</v>
      </c>
      <c r="R33" s="66"/>
      <c r="S33" s="66"/>
      <c r="T33" s="63"/>
      <c r="U33" s="109"/>
      <c r="V33" s="66"/>
    </row>
    <row r="34" ht="94.5" customHeight="1">
      <c r="A34" s="67">
        <f t="shared" si="1"/>
        <v>14</v>
      </c>
      <c r="B34" s="68" t="s">
        <v>637</v>
      </c>
      <c r="C34" s="100">
        <v>43965.5000462963</v>
      </c>
      <c r="D34" s="72" t="s">
        <v>889</v>
      </c>
      <c r="E34" s="71" t="s">
        <v>890</v>
      </c>
      <c r="F34" s="72" t="str">
        <f>image("https://scontent.xx.fbcdn.net/v/t1.15752-9/96656208_3201428596543050_2978387162090700800_n.jpg?_nc_cat=104&amp;_nc_sid=b96e70&amp;_nc_ohc=Vhj5LbcP3kUAX9QmKST&amp;_nc_ad=z-m&amp;_nc_cid=0&amp;_nc_zor=9&amp;_nc_ht=scontent.xx&amp;oh=ac536de99607354291dca3c0c05ea789&amp;oe=5EE0A168")</f>
        <v/>
      </c>
      <c r="G34" s="72" t="s">
        <v>51</v>
      </c>
      <c r="H34" s="72" t="s">
        <v>891</v>
      </c>
      <c r="I34" s="72" t="s">
        <v>101</v>
      </c>
      <c r="J34" s="72" t="s">
        <v>73</v>
      </c>
      <c r="K34" s="73" t="s">
        <v>304</v>
      </c>
      <c r="L34" s="104"/>
      <c r="M34" s="72"/>
      <c r="N34" s="74"/>
      <c r="O34" s="72" t="s">
        <v>32</v>
      </c>
      <c r="P34" s="74"/>
      <c r="Q34" s="72" t="s">
        <v>32</v>
      </c>
      <c r="R34" s="74"/>
      <c r="S34" s="74"/>
      <c r="T34" s="72"/>
      <c r="U34" s="103"/>
      <c r="V34" s="74"/>
    </row>
    <row r="35" ht="28.5" customHeight="1">
      <c r="A35" s="67">
        <f t="shared" si="1"/>
        <v>14</v>
      </c>
      <c r="B35" s="68" t="s">
        <v>637</v>
      </c>
      <c r="C35" s="100">
        <v>43965.50005787037</v>
      </c>
      <c r="D35" s="72" t="s">
        <v>889</v>
      </c>
      <c r="E35" s="73" t="s">
        <v>892</v>
      </c>
      <c r="F35" s="72" t="str">
        <f>image("")</f>
        <v/>
      </c>
      <c r="G35" s="72" t="s">
        <v>109</v>
      </c>
      <c r="H35" s="72"/>
      <c r="I35" s="72" t="s">
        <v>77</v>
      </c>
      <c r="J35" s="72" t="s">
        <v>29</v>
      </c>
      <c r="K35" s="73"/>
      <c r="L35" s="104"/>
      <c r="M35" s="72"/>
      <c r="N35" s="74"/>
      <c r="O35" s="72" t="s">
        <v>32</v>
      </c>
      <c r="P35" s="74"/>
      <c r="Q35" s="72" t="s">
        <v>32</v>
      </c>
      <c r="R35" s="74"/>
      <c r="S35" s="74"/>
      <c r="T35" s="72"/>
      <c r="U35" s="103"/>
      <c r="V35" s="74"/>
    </row>
    <row r="36" ht="103.5" customHeight="1">
      <c r="A36" s="58">
        <f t="shared" si="1"/>
        <v>15</v>
      </c>
      <c r="B36" s="59" t="s">
        <v>637</v>
      </c>
      <c r="C36" s="90">
        <v>43965.49244212963</v>
      </c>
      <c r="D36" s="63" t="s">
        <v>893</v>
      </c>
      <c r="E36" s="79" t="s">
        <v>894</v>
      </c>
      <c r="F36" s="63" t="str">
        <f>image("https://scontent.xx.fbcdn.net/v/t1.15752-9/98184502_238936560538303_4767814092591202304_n.jpg?_nc_cat=109&amp;_nc_sid=b96e70&amp;_nc_ohc=0ek-wsczBPAAX-M0TeI&amp;_nc_ad=z-m&amp;_nc_cid=0&amp;_nc_zor=9&amp;_nc_ht=scontent.xx&amp;oh=e46d3f696338a7ff7b560619202fbc7b&amp;oe=5EE2CA67")</f>
        <v/>
      </c>
      <c r="G36" s="63" t="s">
        <v>26</v>
      </c>
      <c r="H36" s="63" t="s">
        <v>895</v>
      </c>
      <c r="I36" s="63" t="s">
        <v>28</v>
      </c>
      <c r="J36" s="63" t="s">
        <v>29</v>
      </c>
      <c r="K36" s="62" t="s">
        <v>443</v>
      </c>
      <c r="L36" s="92" t="s">
        <v>896</v>
      </c>
      <c r="M36" s="63" t="s">
        <v>410</v>
      </c>
      <c r="N36" s="66"/>
      <c r="O36" s="63" t="s">
        <v>32</v>
      </c>
      <c r="P36" s="66"/>
      <c r="Q36" s="63" t="s">
        <v>32</v>
      </c>
      <c r="R36" s="66"/>
      <c r="S36" s="66"/>
      <c r="T36" s="63"/>
      <c r="U36" s="109"/>
      <c r="V36" s="66"/>
    </row>
    <row r="37" ht="28.5" customHeight="1">
      <c r="A37" s="58">
        <f t="shared" si="1"/>
        <v>15</v>
      </c>
      <c r="B37" s="59" t="s">
        <v>637</v>
      </c>
      <c r="C37" s="90">
        <v>43965.49256944445</v>
      </c>
      <c r="D37" s="63" t="s">
        <v>893</v>
      </c>
      <c r="E37" s="62" t="s">
        <v>897</v>
      </c>
      <c r="F37" s="63" t="str">
        <f t="shared" ref="F37:F39" si="6">image("")</f>
        <v/>
      </c>
      <c r="G37" s="63" t="s">
        <v>109</v>
      </c>
      <c r="H37" s="63"/>
      <c r="I37" s="63" t="s">
        <v>77</v>
      </c>
      <c r="J37" s="63" t="s">
        <v>29</v>
      </c>
      <c r="K37" s="62"/>
      <c r="L37" s="110"/>
      <c r="M37" s="66"/>
      <c r="N37" s="66"/>
      <c r="O37" s="63" t="s">
        <v>32</v>
      </c>
      <c r="P37" s="66"/>
      <c r="Q37" s="63" t="s">
        <v>32</v>
      </c>
      <c r="R37" s="66"/>
      <c r="S37" s="66"/>
      <c r="T37" s="63"/>
      <c r="U37" s="109"/>
      <c r="V37" s="66"/>
    </row>
    <row r="38" ht="28.5" customHeight="1">
      <c r="A38" s="58">
        <f t="shared" si="1"/>
        <v>15</v>
      </c>
      <c r="B38" s="59" t="s">
        <v>637</v>
      </c>
      <c r="C38" s="90">
        <v>43965.49256944445</v>
      </c>
      <c r="D38" s="63" t="s">
        <v>893</v>
      </c>
      <c r="E38" s="62" t="s">
        <v>898</v>
      </c>
      <c r="F38" s="63" t="str">
        <f t="shared" si="6"/>
        <v/>
      </c>
      <c r="G38" s="63" t="s">
        <v>109</v>
      </c>
      <c r="H38" s="63"/>
      <c r="I38" s="63" t="s">
        <v>77</v>
      </c>
      <c r="J38" s="63" t="s">
        <v>43</v>
      </c>
      <c r="K38" s="62"/>
      <c r="L38" s="92"/>
      <c r="M38" s="63"/>
      <c r="N38" s="66"/>
      <c r="O38" s="63" t="s">
        <v>32</v>
      </c>
      <c r="P38" s="66"/>
      <c r="Q38" s="63" t="s">
        <v>32</v>
      </c>
      <c r="R38" s="66"/>
      <c r="S38" s="66"/>
      <c r="T38" s="63"/>
      <c r="U38" s="109"/>
      <c r="V38" s="66"/>
    </row>
    <row r="39" ht="28.5" customHeight="1">
      <c r="A39" s="67">
        <f t="shared" si="1"/>
        <v>16</v>
      </c>
      <c r="B39" s="68" t="s">
        <v>637</v>
      </c>
      <c r="C39" s="100">
        <v>43965.448530092595</v>
      </c>
      <c r="D39" s="72" t="s">
        <v>899</v>
      </c>
      <c r="E39" s="73" t="s">
        <v>38</v>
      </c>
      <c r="F39" s="72" t="str">
        <f t="shared" si="6"/>
        <v/>
      </c>
      <c r="G39" s="72" t="s">
        <v>39</v>
      </c>
      <c r="H39" s="72"/>
      <c r="I39" s="72" t="s">
        <v>42</v>
      </c>
      <c r="J39" s="72" t="s">
        <v>43</v>
      </c>
      <c r="K39" s="73" t="s">
        <v>900</v>
      </c>
      <c r="L39" s="104"/>
      <c r="M39" s="72"/>
      <c r="N39" s="74"/>
      <c r="O39" s="72" t="s">
        <v>32</v>
      </c>
      <c r="P39" s="74"/>
      <c r="Q39" s="72" t="s">
        <v>32</v>
      </c>
      <c r="R39" s="74"/>
      <c r="S39" s="74"/>
      <c r="T39" s="72"/>
      <c r="U39" s="103"/>
      <c r="V39" s="74"/>
    </row>
    <row r="40" ht="105.0" customHeight="1">
      <c r="A40" s="67">
        <f t="shared" si="1"/>
        <v>16</v>
      </c>
      <c r="B40" s="68" t="s">
        <v>637</v>
      </c>
      <c r="C40" s="100">
        <v>43965.44856481482</v>
      </c>
      <c r="D40" s="72" t="s">
        <v>899</v>
      </c>
      <c r="E40" s="71" t="s">
        <v>901</v>
      </c>
      <c r="F40" s="72" t="str">
        <f>image("https://scontent.xx.fbcdn.net/v/t1.15752-9/98021909_236393387648250_8358756156226666496_n.jpg?_nc_cat=111&amp;_nc_sid=b96e70&amp;_nc_oc=AQlhmlu7GzpIFL2ejYY-97aQRajIvpmitx8Uzbur3FXeHelpUaAkjv_1u02RCUWYk5mFR7iV_C9Wa8I8d1Ljwl9Z&amp;_nc_ad=z-m&amp;_nc_cid=0&amp;_nc_zor=9&amp;_nc_ht="&amp;"scontent.xx&amp;oh=db5538f6f79f331296b96448b1d03a23&amp;oe=5EE3623F")</f>
        <v/>
      </c>
      <c r="G40" s="72" t="s">
        <v>26</v>
      </c>
      <c r="H40" s="72" t="s">
        <v>902</v>
      </c>
      <c r="I40" s="72" t="s">
        <v>28</v>
      </c>
      <c r="J40" s="72" t="s">
        <v>29</v>
      </c>
      <c r="K40" s="73" t="s">
        <v>903</v>
      </c>
      <c r="L40" s="104" t="s">
        <v>904</v>
      </c>
      <c r="M40" s="72" t="s">
        <v>905</v>
      </c>
      <c r="N40" s="74"/>
      <c r="O40" s="72" t="s">
        <v>32</v>
      </c>
      <c r="P40" s="74"/>
      <c r="Q40" s="72" t="s">
        <v>32</v>
      </c>
      <c r="R40" s="74"/>
      <c r="S40" s="74"/>
      <c r="T40" s="72"/>
      <c r="U40" s="103"/>
      <c r="V40" s="74"/>
    </row>
    <row r="41" ht="28.5" customHeight="1">
      <c r="A41" s="58">
        <f t="shared" si="1"/>
        <v>17</v>
      </c>
      <c r="B41" s="59" t="s">
        <v>637</v>
      </c>
      <c r="C41" s="90">
        <v>43965.4305787037</v>
      </c>
      <c r="D41" s="63" t="s">
        <v>906</v>
      </c>
      <c r="E41" s="118" t="s">
        <v>38</v>
      </c>
      <c r="F41" s="63" t="str">
        <f>image("")</f>
        <v/>
      </c>
      <c r="G41" s="63" t="s">
        <v>39</v>
      </c>
      <c r="H41" s="63"/>
      <c r="I41" s="63" t="s">
        <v>42</v>
      </c>
      <c r="J41" s="63" t="s">
        <v>29</v>
      </c>
      <c r="K41" s="62" t="s">
        <v>907</v>
      </c>
      <c r="L41" s="92"/>
      <c r="M41" s="63"/>
      <c r="N41" s="66"/>
      <c r="O41" s="63" t="s">
        <v>32</v>
      </c>
      <c r="P41" s="66"/>
      <c r="Q41" s="63" t="s">
        <v>40</v>
      </c>
      <c r="R41" s="66"/>
      <c r="S41" s="66"/>
      <c r="T41" s="63"/>
      <c r="U41" s="109"/>
      <c r="V41" s="66"/>
    </row>
    <row r="42" ht="87.75" customHeight="1">
      <c r="A42" s="58">
        <f t="shared" si="1"/>
        <v>17</v>
      </c>
      <c r="B42" s="59" t="s">
        <v>637</v>
      </c>
      <c r="C42" s="90">
        <v>43965.43087962963</v>
      </c>
      <c r="D42" s="63" t="s">
        <v>906</v>
      </c>
      <c r="E42" s="79" t="s">
        <v>908</v>
      </c>
      <c r="F42" s="63" t="str">
        <f t="shared" ref="F42:F43" si="7">image("https://scontent.xx.fbcdn.net/v/t1.15752-9/96867517_2625625291043241_153644182907387904_n.jpg?_nc_cat=104&amp;_nc_sid=b96e70&amp;_nc_ohc=XIX4rqQ9FKMAX9noDrE&amp;_nc_ad=z-m&amp;_nc_cid=0&amp;_nc_zor=9&amp;_nc_ht=scontent.xx&amp;oh=7071ff104ca198c194d1bfea242a58f9&amp;oe=5EE22374")</f>
        <v/>
      </c>
      <c r="G42" s="63" t="s">
        <v>26</v>
      </c>
      <c r="H42" s="63" t="s">
        <v>909</v>
      </c>
      <c r="I42" s="63" t="s">
        <v>327</v>
      </c>
      <c r="J42" s="63" t="s">
        <v>328</v>
      </c>
      <c r="K42" s="62"/>
      <c r="L42" s="92" t="s">
        <v>910</v>
      </c>
      <c r="M42" s="63" t="s">
        <v>911</v>
      </c>
      <c r="N42" s="66"/>
      <c r="O42" s="63" t="s">
        <v>40</v>
      </c>
      <c r="P42" s="66"/>
      <c r="Q42" s="63" t="s">
        <v>40</v>
      </c>
      <c r="R42" s="66"/>
      <c r="S42" s="66"/>
      <c r="T42" s="63"/>
      <c r="U42" s="109"/>
      <c r="V42" s="66"/>
    </row>
    <row r="43" ht="96.75" customHeight="1">
      <c r="A43" s="58">
        <f t="shared" si="1"/>
        <v>17</v>
      </c>
      <c r="B43" s="59" t="s">
        <v>637</v>
      </c>
      <c r="C43" s="90">
        <v>43965.43106481482</v>
      </c>
      <c r="D43" s="63" t="s">
        <v>906</v>
      </c>
      <c r="E43" s="79" t="s">
        <v>912</v>
      </c>
      <c r="F43" s="63" t="str">
        <f t="shared" si="7"/>
        <v/>
      </c>
      <c r="G43" s="63" t="s">
        <v>51</v>
      </c>
      <c r="H43" s="63" t="s">
        <v>913</v>
      </c>
      <c r="I43" s="63" t="s">
        <v>914</v>
      </c>
      <c r="J43" s="63" t="s">
        <v>915</v>
      </c>
      <c r="K43" s="62"/>
      <c r="L43" s="92" t="s">
        <v>910</v>
      </c>
      <c r="M43" s="63" t="s">
        <v>911</v>
      </c>
      <c r="N43" s="66"/>
      <c r="O43" s="63" t="s">
        <v>40</v>
      </c>
      <c r="P43" s="66"/>
      <c r="Q43" s="63" t="s">
        <v>40</v>
      </c>
      <c r="R43" s="66"/>
      <c r="S43" s="66"/>
      <c r="T43" s="63"/>
      <c r="U43" s="109"/>
      <c r="V43" s="66"/>
    </row>
    <row r="44" ht="28.5" customHeight="1">
      <c r="A44" s="58">
        <f t="shared" si="1"/>
        <v>17</v>
      </c>
      <c r="B44" s="59" t="s">
        <v>637</v>
      </c>
      <c r="C44" s="90">
        <v>43965.43142361111</v>
      </c>
      <c r="D44" s="63" t="s">
        <v>906</v>
      </c>
      <c r="E44" s="62" t="s">
        <v>916</v>
      </c>
      <c r="F44" s="63" t="str">
        <f t="shared" ref="F44:F45" si="8">image("")</f>
        <v/>
      </c>
      <c r="G44" s="63" t="s">
        <v>26</v>
      </c>
      <c r="H44" s="63"/>
      <c r="I44" s="63" t="s">
        <v>320</v>
      </c>
      <c r="J44" s="63" t="s">
        <v>321</v>
      </c>
      <c r="K44" s="62" t="s">
        <v>322</v>
      </c>
      <c r="L44" s="92"/>
      <c r="M44" s="66"/>
      <c r="N44" s="66"/>
      <c r="O44" s="63" t="s">
        <v>40</v>
      </c>
      <c r="P44" s="66"/>
      <c r="Q44" s="63" t="s">
        <v>40</v>
      </c>
      <c r="R44" s="63"/>
      <c r="S44" s="66"/>
      <c r="T44" s="63"/>
      <c r="U44" s="108"/>
      <c r="V44" s="66"/>
    </row>
    <row r="45" ht="28.5" customHeight="1">
      <c r="A45" s="58">
        <f t="shared" si="1"/>
        <v>17</v>
      </c>
      <c r="B45" s="59" t="s">
        <v>637</v>
      </c>
      <c r="C45" s="90">
        <v>43965.431435185186</v>
      </c>
      <c r="D45" s="63" t="s">
        <v>906</v>
      </c>
      <c r="E45" s="62" t="s">
        <v>917</v>
      </c>
      <c r="F45" s="63" t="str">
        <f t="shared" si="8"/>
        <v/>
      </c>
      <c r="G45" s="63" t="s">
        <v>26</v>
      </c>
      <c r="H45" s="63" t="s">
        <v>918</v>
      </c>
      <c r="I45" s="63" t="s">
        <v>424</v>
      </c>
      <c r="J45" s="63" t="s">
        <v>321</v>
      </c>
      <c r="K45" s="62"/>
      <c r="L45" s="92"/>
      <c r="M45" s="63"/>
      <c r="N45" s="63"/>
      <c r="O45" s="63" t="s">
        <v>40</v>
      </c>
      <c r="P45" s="66"/>
      <c r="Q45" s="63" t="s">
        <v>40</v>
      </c>
      <c r="R45" s="63"/>
      <c r="S45" s="66"/>
      <c r="T45" s="63"/>
      <c r="U45" s="108"/>
      <c r="V45" s="66"/>
    </row>
    <row r="46" ht="129.0" customHeight="1">
      <c r="A46" s="67">
        <f t="shared" si="1"/>
        <v>18</v>
      </c>
      <c r="B46" s="68" t="s">
        <v>637</v>
      </c>
      <c r="C46" s="100">
        <v>43965.39971064815</v>
      </c>
      <c r="D46" s="72" t="s">
        <v>919</v>
      </c>
      <c r="E46" s="71" t="s">
        <v>920</v>
      </c>
      <c r="F46" s="72" t="str">
        <f>image("https://scontent.xx.fbcdn.net/v/t1.15752-9/96519792_655859185257558_5816302943409799168_n.jpg?_nc_cat=105&amp;_nc_sid=b96e70&amp;_nc_ohc=OYAOUfemk88AX_iKPBj&amp;_nc_ad=z-m&amp;_nc_cid=0&amp;_nc_zor=9&amp;_nc_ht=scontent.xx&amp;oh=32406d5d8cef7cb771e9fa812ee1a406&amp;oe=5EE14E0C")</f>
        <v/>
      </c>
      <c r="G46" s="72" t="s">
        <v>26</v>
      </c>
      <c r="H46" s="72" t="s">
        <v>921</v>
      </c>
      <c r="I46" s="72" t="s">
        <v>28</v>
      </c>
      <c r="J46" s="72" t="s">
        <v>29</v>
      </c>
      <c r="K46" s="73" t="s">
        <v>380</v>
      </c>
      <c r="L46" s="104" t="s">
        <v>922</v>
      </c>
      <c r="M46" s="72" t="s">
        <v>56</v>
      </c>
      <c r="N46" s="74"/>
      <c r="O46" s="72" t="s">
        <v>32</v>
      </c>
      <c r="P46" s="74"/>
      <c r="Q46" s="72" t="s">
        <v>32</v>
      </c>
      <c r="R46" s="74"/>
      <c r="S46" s="74"/>
      <c r="T46" s="72"/>
      <c r="U46" s="103"/>
      <c r="V46" s="74"/>
    </row>
    <row r="47" ht="28.5" customHeight="1">
      <c r="A47" s="58">
        <f t="shared" si="1"/>
        <v>19</v>
      </c>
      <c r="B47" s="59" t="s">
        <v>637</v>
      </c>
      <c r="C47" s="90">
        <v>43965.380277777775</v>
      </c>
      <c r="D47" s="63" t="s">
        <v>923</v>
      </c>
      <c r="E47" s="62" t="s">
        <v>38</v>
      </c>
      <c r="F47" s="63" t="str">
        <f>image("")</f>
        <v/>
      </c>
      <c r="G47" s="63" t="s">
        <v>39</v>
      </c>
      <c r="H47" s="63"/>
      <c r="I47" s="63" t="s">
        <v>42</v>
      </c>
      <c r="J47" s="63" t="s">
        <v>43</v>
      </c>
      <c r="K47" s="62" t="s">
        <v>924</v>
      </c>
      <c r="L47" s="92"/>
      <c r="M47" s="63"/>
      <c r="N47" s="66"/>
      <c r="O47" s="63" t="s">
        <v>32</v>
      </c>
      <c r="P47" s="66"/>
      <c r="Q47" s="63" t="s">
        <v>32</v>
      </c>
      <c r="R47" s="66"/>
      <c r="S47" s="66"/>
      <c r="T47" s="63"/>
      <c r="U47" s="109"/>
      <c r="V47" s="66"/>
    </row>
    <row r="48" ht="126.75" customHeight="1">
      <c r="A48" s="58">
        <f t="shared" si="1"/>
        <v>19</v>
      </c>
      <c r="B48" s="59" t="s">
        <v>637</v>
      </c>
      <c r="C48" s="90">
        <v>43965.381215277775</v>
      </c>
      <c r="D48" s="63" t="s">
        <v>923</v>
      </c>
      <c r="E48" s="79" t="s">
        <v>925</v>
      </c>
      <c r="F48" s="63" t="str">
        <f>image("https://scontent.xx.fbcdn.net/v/t1.15752-9/97106137_976169842801150_5473544096259768320_n.png?_nc_cat=110&amp;_nc_sid=b96e70&amp;_nc_ohc=Bh2IePFwq7AAX_3S4fm&amp;_nc_ad=z-m&amp;_nc_cid=0&amp;_nc_zor=9&amp;_nc_ht=scontent.xx&amp;oh=3f061da8a5163f4e7134eca833400519&amp;oe=5EE371F8")</f>
        <v/>
      </c>
      <c r="G48" s="63" t="s">
        <v>26</v>
      </c>
      <c r="H48" s="63" t="s">
        <v>926</v>
      </c>
      <c r="I48" s="63" t="s">
        <v>28</v>
      </c>
      <c r="J48" s="63" t="s">
        <v>29</v>
      </c>
      <c r="K48" s="62" t="s">
        <v>380</v>
      </c>
      <c r="L48" s="92" t="s">
        <v>927</v>
      </c>
      <c r="M48" s="63" t="s">
        <v>56</v>
      </c>
      <c r="N48" s="66"/>
      <c r="O48" s="63" t="s">
        <v>32</v>
      </c>
      <c r="P48" s="66"/>
      <c r="Q48" s="63" t="s">
        <v>32</v>
      </c>
      <c r="R48" s="66"/>
      <c r="S48" s="66"/>
      <c r="T48" s="63"/>
      <c r="U48" s="109"/>
      <c r="V48" s="66"/>
    </row>
    <row r="49">
      <c r="A49" s="58">
        <f t="shared" si="1"/>
        <v>19</v>
      </c>
      <c r="B49" s="59" t="s">
        <v>637</v>
      </c>
      <c r="C49" s="119">
        <v>43965.381215277775</v>
      </c>
      <c r="D49" s="120" t="s">
        <v>923</v>
      </c>
      <c r="E49" s="121" t="s">
        <v>928</v>
      </c>
      <c r="F49" s="63" t="str">
        <f>image("")</f>
        <v/>
      </c>
      <c r="G49" s="120" t="s">
        <v>480</v>
      </c>
      <c r="H49" s="120"/>
      <c r="I49" s="120" t="s">
        <v>481</v>
      </c>
      <c r="J49" s="120" t="s">
        <v>29</v>
      </c>
      <c r="K49" s="120" t="s">
        <v>929</v>
      </c>
      <c r="L49" s="122"/>
      <c r="M49" s="122"/>
      <c r="N49" s="122"/>
      <c r="O49" s="120" t="s">
        <v>32</v>
      </c>
      <c r="P49" s="122"/>
      <c r="Q49" s="120" t="s">
        <v>32</v>
      </c>
      <c r="R49" s="122"/>
      <c r="S49" s="122"/>
      <c r="T49" s="120"/>
      <c r="U49" s="122"/>
      <c r="V49" s="122"/>
      <c r="W49" s="20"/>
      <c r="X49" s="20"/>
      <c r="Y49" s="20"/>
      <c r="Z49" s="20"/>
    </row>
    <row r="50">
      <c r="A50" s="81"/>
      <c r="B50" s="81"/>
      <c r="C50" s="81"/>
      <c r="D50" s="81"/>
      <c r="E50" s="81"/>
      <c r="F50" s="81"/>
      <c r="G50" s="81"/>
      <c r="H50" s="81"/>
      <c r="I50" s="81"/>
      <c r="J50" s="81"/>
      <c r="K50" s="81"/>
      <c r="L50" s="81"/>
      <c r="M50" s="81"/>
      <c r="N50" s="81"/>
      <c r="O50" s="81"/>
      <c r="P50" s="81"/>
      <c r="Q50" s="81"/>
      <c r="R50" s="81"/>
      <c r="S50" s="81"/>
      <c r="T50" s="81"/>
      <c r="U50" s="81"/>
      <c r="V50" s="81"/>
      <c r="W50" s="123"/>
      <c r="X50" s="123"/>
      <c r="Y50" s="123"/>
      <c r="Z50" s="123"/>
    </row>
  </sheetData>
  <mergeCells count="21">
    <mergeCell ref="A1:A2"/>
    <mergeCell ref="B1:B2"/>
    <mergeCell ref="C1:C2"/>
    <mergeCell ref="D1:D2"/>
    <mergeCell ref="E1:E2"/>
    <mergeCell ref="F1:F2"/>
    <mergeCell ref="G1:G2"/>
    <mergeCell ref="O1:P1"/>
    <mergeCell ref="Q1:Q2"/>
    <mergeCell ref="R1:R2"/>
    <mergeCell ref="S1:S2"/>
    <mergeCell ref="T1:T2"/>
    <mergeCell ref="U1:U2"/>
    <mergeCell ref="V1:V2"/>
    <mergeCell ref="H1:H2"/>
    <mergeCell ref="I1:I2"/>
    <mergeCell ref="J1:J2"/>
    <mergeCell ref="K1:K2"/>
    <mergeCell ref="L1:L2"/>
    <mergeCell ref="M1:M2"/>
    <mergeCell ref="N1:N2"/>
  </mergeCells>
  <dataValidations>
    <dataValidation type="list" allowBlank="1" sqref="R3:R49">
      <formula1>"Action,IC,BRD,Ner,CV,CMS"</formula1>
    </dataValidation>
    <dataValidation type="list" allowBlank="1" sqref="S3:S49">
      <formula1>"Out of scope,Processing,Fixed,To be processed"</formula1>
    </dataValidation>
    <dataValidation type="list" allowBlank="1" sqref="O3:O49 Q3:Q49">
      <formula1>"Succeeded,Failed,Out of scope,Not sure,Trash"</formula1>
    </dataValidation>
    <dataValidation type="list" allowBlank="1" sqref="T3:T49">
      <formula1>"Ok,Not as expected,Not ok"</formula1>
    </dataValidation>
  </dataValidations>
  <hyperlinks>
    <hyperlink r:id="rId2" ref="E4"/>
    <hyperlink r:id="rId3" ref="E14"/>
    <hyperlink r:id="rId4" ref="E15"/>
    <hyperlink r:id="rId5" ref="E16"/>
    <hyperlink r:id="rId6" ref="E24"/>
    <hyperlink r:id="rId7" ref="E25"/>
    <hyperlink r:id="rId8" ref="E32"/>
    <hyperlink r:id="rId9" ref="E34"/>
    <hyperlink r:id="rId10" ref="E36"/>
    <hyperlink r:id="rId11" ref="E40"/>
    <hyperlink r:id="rId12" ref="E42"/>
    <hyperlink r:id="rId13" ref="E43"/>
    <hyperlink r:id="rId14" ref="E46"/>
    <hyperlink r:id="rId15" ref="E48"/>
  </hyperlinks>
  <drawing r:id="rId16"/>
  <legacy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4.86"/>
    <col customWidth="1" min="2" max="2" width="7.86"/>
    <col customWidth="1" min="3" max="3" width="18.57"/>
    <col customWidth="1" min="4" max="4" width="17.86"/>
    <col customWidth="1" min="5" max="5" width="30.57"/>
    <col customWidth="1" min="6" max="6" width="10.57"/>
    <col customWidth="1" min="11" max="11" width="27.86"/>
  </cols>
  <sheetData>
    <row r="1">
      <c r="A1" s="51" t="s">
        <v>0</v>
      </c>
      <c r="B1" s="51" t="s">
        <v>1</v>
      </c>
      <c r="C1" s="52" t="s">
        <v>2</v>
      </c>
      <c r="D1" s="53" t="s">
        <v>3</v>
      </c>
      <c r="E1" s="54" t="s">
        <v>4</v>
      </c>
      <c r="F1" s="51" t="s">
        <v>5</v>
      </c>
      <c r="G1" s="51" t="s">
        <v>6</v>
      </c>
      <c r="H1" s="51" t="s">
        <v>7</v>
      </c>
      <c r="I1" s="51" t="s">
        <v>8</v>
      </c>
      <c r="J1" s="51" t="s">
        <v>9</v>
      </c>
      <c r="K1" s="54" t="s">
        <v>10</v>
      </c>
      <c r="L1" s="54" t="s">
        <v>11</v>
      </c>
      <c r="M1" s="51" t="s">
        <v>12</v>
      </c>
      <c r="N1" s="51" t="s">
        <v>13</v>
      </c>
      <c r="O1" s="55" t="s">
        <v>14</v>
      </c>
      <c r="P1" s="6"/>
      <c r="Q1" s="51" t="s">
        <v>15</v>
      </c>
      <c r="R1" s="56" t="s">
        <v>16</v>
      </c>
      <c r="S1" s="56" t="s">
        <v>17</v>
      </c>
      <c r="T1" s="51" t="s">
        <v>18</v>
      </c>
      <c r="U1" s="56" t="s">
        <v>19</v>
      </c>
      <c r="V1" s="56" t="s">
        <v>20</v>
      </c>
    </row>
    <row r="2">
      <c r="A2" s="9"/>
      <c r="B2" s="9"/>
      <c r="C2" s="9"/>
      <c r="D2" s="9"/>
      <c r="E2" s="9"/>
      <c r="F2" s="9"/>
      <c r="G2" s="9"/>
      <c r="H2" s="9"/>
      <c r="I2" s="9"/>
      <c r="J2" s="9"/>
      <c r="K2" s="9"/>
      <c r="L2" s="9"/>
      <c r="M2" s="9"/>
      <c r="N2" s="9"/>
      <c r="O2" s="57" t="s">
        <v>21</v>
      </c>
      <c r="P2" s="57" t="s">
        <v>22</v>
      </c>
      <c r="Q2" s="9"/>
      <c r="R2" s="9"/>
      <c r="S2" s="9"/>
      <c r="T2" s="9"/>
      <c r="U2" s="9"/>
      <c r="V2" s="9"/>
    </row>
    <row r="3" ht="101.25" customHeight="1">
      <c r="A3" s="58">
        <f t="shared" ref="A3:A20" si="1">if(left(D3,16)=left(D2,16),A2,A2+1)</f>
        <v>1</v>
      </c>
      <c r="B3" s="59" t="s">
        <v>637</v>
      </c>
      <c r="C3" s="90">
        <v>43966.736863425926</v>
      </c>
      <c r="D3" s="63" t="s">
        <v>930</v>
      </c>
      <c r="E3" s="107" t="s">
        <v>931</v>
      </c>
      <c r="F3" s="63" t="str">
        <f>image("https://scontent.xx.fbcdn.net/v/t1.15752-9/98807582_1571684516328454_4274601789443014656_n.jpg?_nc_cat=101&amp;_nc_sid=b96e70&amp;_nc_ohc=ZPGiZBm8278AX_d5e-1&amp;_nc_ad=z-m&amp;_nc_cid=0&amp;_nc_zor=9&amp;_nc_ht=scontent.xx&amp;oh=acbf35b23ded8696095af080f21884fd&amp;oe=5EE3C21C")</f>
        <v/>
      </c>
      <c r="G3" s="63" t="s">
        <v>26</v>
      </c>
      <c r="H3" s="63" t="s">
        <v>932</v>
      </c>
      <c r="I3" s="63" t="s">
        <v>28</v>
      </c>
      <c r="J3" s="63" t="s">
        <v>29</v>
      </c>
      <c r="K3" s="62" t="s">
        <v>933</v>
      </c>
      <c r="L3" s="92" t="s">
        <v>308</v>
      </c>
      <c r="M3" s="63" t="s">
        <v>56</v>
      </c>
      <c r="N3" s="63"/>
      <c r="O3" s="63" t="s">
        <v>32</v>
      </c>
      <c r="P3" s="66"/>
      <c r="Q3" s="63" t="s">
        <v>32</v>
      </c>
      <c r="R3" s="66"/>
      <c r="S3" s="66"/>
      <c r="T3" s="63"/>
      <c r="U3" s="66"/>
      <c r="V3" s="66"/>
    </row>
    <row r="4" ht="28.5" customHeight="1">
      <c r="A4" s="67">
        <f t="shared" si="1"/>
        <v>2</v>
      </c>
      <c r="B4" s="68" t="s">
        <v>637</v>
      </c>
      <c r="C4" s="100">
        <v>43966.730578703704</v>
      </c>
      <c r="D4" s="72" t="s">
        <v>934</v>
      </c>
      <c r="E4" s="124" t="s">
        <v>38</v>
      </c>
      <c r="F4" s="72" t="str">
        <f t="shared" ref="F4:F12" si="2">image("")</f>
        <v/>
      </c>
      <c r="G4" s="72" t="s">
        <v>39</v>
      </c>
      <c r="H4" s="72"/>
      <c r="I4" s="72" t="s">
        <v>42</v>
      </c>
      <c r="J4" s="72" t="s">
        <v>43</v>
      </c>
      <c r="K4" s="73" t="s">
        <v>935</v>
      </c>
      <c r="L4" s="104"/>
      <c r="M4" s="72"/>
      <c r="N4" s="74"/>
      <c r="O4" s="72" t="s">
        <v>32</v>
      </c>
      <c r="P4" s="74"/>
      <c r="Q4" s="72" t="s">
        <v>32</v>
      </c>
      <c r="R4" s="72"/>
      <c r="S4" s="74"/>
      <c r="T4" s="72"/>
      <c r="U4" s="72"/>
      <c r="V4" s="74"/>
    </row>
    <row r="5" ht="28.5" customHeight="1">
      <c r="A5" s="67">
        <f t="shared" si="1"/>
        <v>2</v>
      </c>
      <c r="B5" s="68" t="s">
        <v>637</v>
      </c>
      <c r="C5" s="100">
        <v>43966.73075231481</v>
      </c>
      <c r="D5" s="72" t="s">
        <v>934</v>
      </c>
      <c r="E5" s="101" t="s">
        <v>936</v>
      </c>
      <c r="F5" s="72" t="str">
        <f t="shared" si="2"/>
        <v/>
      </c>
      <c r="G5" s="72" t="s">
        <v>26</v>
      </c>
      <c r="H5" s="72" t="s">
        <v>937</v>
      </c>
      <c r="I5" s="72" t="s">
        <v>313</v>
      </c>
      <c r="J5" s="72" t="s">
        <v>314</v>
      </c>
      <c r="K5" s="73"/>
      <c r="L5" s="104" t="s">
        <v>938</v>
      </c>
      <c r="M5" s="74"/>
      <c r="N5" s="74"/>
      <c r="O5" s="72" t="s">
        <v>32</v>
      </c>
      <c r="P5" s="74"/>
      <c r="Q5" s="72" t="s">
        <v>32</v>
      </c>
      <c r="R5" s="74"/>
      <c r="S5" s="74"/>
      <c r="T5" s="72"/>
      <c r="U5" s="74"/>
      <c r="V5" s="74"/>
    </row>
    <row r="6" ht="28.5" customHeight="1">
      <c r="A6" s="93">
        <f t="shared" si="1"/>
        <v>2</v>
      </c>
      <c r="B6" s="68" t="s">
        <v>637</v>
      </c>
      <c r="C6" s="94">
        <v>43966.7309375</v>
      </c>
      <c r="D6" s="95" t="s">
        <v>934</v>
      </c>
      <c r="E6" s="96" t="s">
        <v>939</v>
      </c>
      <c r="F6" s="72" t="str">
        <f t="shared" si="2"/>
        <v/>
      </c>
      <c r="G6" s="95" t="s">
        <v>90</v>
      </c>
      <c r="H6" s="95" t="s">
        <v>940</v>
      </c>
      <c r="I6" s="95" t="s">
        <v>313</v>
      </c>
      <c r="J6" s="95" t="s">
        <v>339</v>
      </c>
      <c r="K6" s="97"/>
      <c r="L6" s="115" t="s">
        <v>941</v>
      </c>
      <c r="M6" s="95"/>
      <c r="N6" s="99"/>
      <c r="O6" s="72" t="s">
        <v>32</v>
      </c>
      <c r="P6" s="99"/>
      <c r="Q6" s="72" t="s">
        <v>32</v>
      </c>
      <c r="R6" s="99"/>
      <c r="S6" s="99"/>
      <c r="T6" s="95"/>
      <c r="U6" s="74"/>
      <c r="V6" s="74"/>
    </row>
    <row r="7" ht="28.5" customHeight="1">
      <c r="A7" s="67">
        <f t="shared" si="1"/>
        <v>2</v>
      </c>
      <c r="B7" s="68" t="s">
        <v>637</v>
      </c>
      <c r="C7" s="100">
        <v>43966.7309375</v>
      </c>
      <c r="D7" s="72" t="s">
        <v>934</v>
      </c>
      <c r="E7" s="101" t="s">
        <v>942</v>
      </c>
      <c r="F7" s="72" t="str">
        <f t="shared" si="2"/>
        <v/>
      </c>
      <c r="G7" s="72" t="s">
        <v>90</v>
      </c>
      <c r="H7" s="72" t="s">
        <v>943</v>
      </c>
      <c r="I7" s="72" t="s">
        <v>28</v>
      </c>
      <c r="J7" s="72" t="s">
        <v>73</v>
      </c>
      <c r="K7" s="73" t="s">
        <v>443</v>
      </c>
      <c r="L7" s="104" t="s">
        <v>944</v>
      </c>
      <c r="M7" s="74"/>
      <c r="N7" s="74"/>
      <c r="O7" s="95" t="s">
        <v>32</v>
      </c>
      <c r="P7" s="74"/>
      <c r="Q7" s="95" t="s">
        <v>32</v>
      </c>
      <c r="R7" s="74"/>
      <c r="S7" s="74"/>
      <c r="T7" s="72"/>
      <c r="U7" s="103"/>
      <c r="V7" s="74"/>
    </row>
    <row r="8" ht="28.5" customHeight="1">
      <c r="A8" s="58">
        <f t="shared" si="1"/>
        <v>3</v>
      </c>
      <c r="B8" s="59" t="s">
        <v>637</v>
      </c>
      <c r="C8" s="90">
        <v>43966.728125</v>
      </c>
      <c r="D8" s="63" t="s">
        <v>945</v>
      </c>
      <c r="E8" s="91" t="s">
        <v>38</v>
      </c>
      <c r="F8" s="63" t="str">
        <f t="shared" si="2"/>
        <v/>
      </c>
      <c r="G8" s="63" t="s">
        <v>39</v>
      </c>
      <c r="H8" s="63"/>
      <c r="I8" s="63" t="s">
        <v>42</v>
      </c>
      <c r="J8" s="63" t="s">
        <v>43</v>
      </c>
      <c r="K8" s="62" t="s">
        <v>946</v>
      </c>
      <c r="L8" s="92"/>
      <c r="M8" s="66"/>
      <c r="N8" s="66"/>
      <c r="O8" s="116" t="s">
        <v>32</v>
      </c>
      <c r="P8" s="66"/>
      <c r="Q8" s="116" t="s">
        <v>40</v>
      </c>
      <c r="R8" s="66"/>
      <c r="S8" s="66"/>
      <c r="T8" s="63"/>
      <c r="U8" s="109"/>
      <c r="V8" s="66"/>
    </row>
    <row r="9" ht="28.5" customHeight="1">
      <c r="A9" s="58">
        <f t="shared" si="1"/>
        <v>3</v>
      </c>
      <c r="B9" s="59" t="s">
        <v>637</v>
      </c>
      <c r="C9" s="90">
        <v>43966.72834490741</v>
      </c>
      <c r="D9" s="63" t="s">
        <v>945</v>
      </c>
      <c r="E9" s="117" t="s">
        <v>125</v>
      </c>
      <c r="F9" s="63" t="str">
        <f t="shared" si="2"/>
        <v/>
      </c>
      <c r="G9" s="63" t="s">
        <v>81</v>
      </c>
      <c r="H9" s="63"/>
      <c r="I9" s="63" t="s">
        <v>82</v>
      </c>
      <c r="J9" s="63" t="s">
        <v>29</v>
      </c>
      <c r="K9" s="62" t="s">
        <v>297</v>
      </c>
      <c r="L9" s="92"/>
      <c r="M9" s="63"/>
      <c r="N9" s="66"/>
      <c r="O9" s="116" t="s">
        <v>32</v>
      </c>
      <c r="P9" s="66"/>
      <c r="Q9" s="116" t="s">
        <v>40</v>
      </c>
      <c r="R9" s="66"/>
      <c r="S9" s="66"/>
      <c r="T9" s="63"/>
      <c r="U9" s="109"/>
      <c r="V9" s="66"/>
    </row>
    <row r="10" ht="28.5" customHeight="1">
      <c r="A10" s="58">
        <f t="shared" si="1"/>
        <v>3</v>
      </c>
      <c r="B10" s="59" t="s">
        <v>637</v>
      </c>
      <c r="C10" s="90">
        <v>43966.728680555556</v>
      </c>
      <c r="D10" s="63" t="s">
        <v>945</v>
      </c>
      <c r="E10" s="91" t="s">
        <v>947</v>
      </c>
      <c r="F10" s="63" t="str">
        <f t="shared" si="2"/>
        <v/>
      </c>
      <c r="G10" s="63" t="s">
        <v>26</v>
      </c>
      <c r="H10" s="63"/>
      <c r="I10" s="63" t="s">
        <v>320</v>
      </c>
      <c r="J10" s="63" t="s">
        <v>321</v>
      </c>
      <c r="K10" s="62" t="s">
        <v>322</v>
      </c>
      <c r="L10" s="92"/>
      <c r="M10" s="63"/>
      <c r="N10" s="63"/>
      <c r="O10" s="116" t="s">
        <v>40</v>
      </c>
      <c r="P10" s="63"/>
      <c r="Q10" s="116" t="s">
        <v>40</v>
      </c>
      <c r="R10" s="63"/>
      <c r="S10" s="66"/>
      <c r="T10" s="63"/>
      <c r="U10" s="108"/>
      <c r="V10" s="66"/>
    </row>
    <row r="11" ht="28.5" customHeight="1">
      <c r="A11" s="58">
        <f t="shared" si="1"/>
        <v>3</v>
      </c>
      <c r="B11" s="59" t="s">
        <v>637</v>
      </c>
      <c r="C11" s="90">
        <v>43966.72869212963</v>
      </c>
      <c r="D11" s="63" t="s">
        <v>945</v>
      </c>
      <c r="E11" s="91" t="s">
        <v>948</v>
      </c>
      <c r="F11" s="63" t="str">
        <f t="shared" si="2"/>
        <v/>
      </c>
      <c r="G11" s="63" t="s">
        <v>26</v>
      </c>
      <c r="H11" s="63"/>
      <c r="I11" s="63" t="s">
        <v>424</v>
      </c>
      <c r="J11" s="63" t="s">
        <v>321</v>
      </c>
      <c r="K11" s="62"/>
      <c r="L11" s="92"/>
      <c r="M11" s="63"/>
      <c r="N11" s="66"/>
      <c r="O11" s="116" t="s">
        <v>40</v>
      </c>
      <c r="P11" s="66"/>
      <c r="Q11" s="116" t="s">
        <v>40</v>
      </c>
      <c r="R11" s="66"/>
      <c r="S11" s="66"/>
      <c r="T11" s="63"/>
      <c r="U11" s="109"/>
      <c r="V11" s="66"/>
    </row>
    <row r="12" ht="28.5" customHeight="1">
      <c r="A12" s="67">
        <f t="shared" si="1"/>
        <v>4</v>
      </c>
      <c r="B12" s="68" t="s">
        <v>637</v>
      </c>
      <c r="C12" s="100">
        <v>43966.63211805555</v>
      </c>
      <c r="D12" s="72" t="s">
        <v>949</v>
      </c>
      <c r="E12" s="101" t="s">
        <v>38</v>
      </c>
      <c r="F12" s="72" t="str">
        <f t="shared" si="2"/>
        <v/>
      </c>
      <c r="G12" s="72" t="s">
        <v>39</v>
      </c>
      <c r="H12" s="72"/>
      <c r="I12" s="72" t="s">
        <v>42</v>
      </c>
      <c r="J12" s="72" t="s">
        <v>43</v>
      </c>
      <c r="K12" s="73" t="s">
        <v>950</v>
      </c>
      <c r="L12" s="104"/>
      <c r="M12" s="72"/>
      <c r="N12" s="74"/>
      <c r="O12" s="72"/>
      <c r="P12" s="74"/>
      <c r="Q12" s="72"/>
      <c r="R12" s="74"/>
      <c r="S12" s="74"/>
      <c r="T12" s="72"/>
      <c r="U12" s="103"/>
      <c r="V12" s="74"/>
    </row>
    <row r="13" ht="123.75" customHeight="1">
      <c r="A13" s="67">
        <f t="shared" si="1"/>
        <v>4</v>
      </c>
      <c r="B13" s="68" t="s">
        <v>637</v>
      </c>
      <c r="C13" s="100">
        <v>43966.63263888889</v>
      </c>
      <c r="D13" s="72" t="s">
        <v>949</v>
      </c>
      <c r="E13" s="105" t="s">
        <v>951</v>
      </c>
      <c r="F13" s="72" t="str">
        <f>image("https://scontent.xx.fbcdn.net/v/t1.15752-9/97360968_744071089752558_5209609362259050496_n.jpg?_nc_cat=100&amp;_nc_sid=b96e70&amp;_nc_ohc=0Jvz3gapRzAAX_wKq0-&amp;_nc_ad=z-m&amp;_nc_cid=0&amp;_nc_zor=9&amp;_nc_ht=scontent.xx&amp;oh=9d30c6cbc1179f51a1018431a22ad439&amp;oe=5EE24D98")</f>
        <v/>
      </c>
      <c r="G13" s="72" t="s">
        <v>26</v>
      </c>
      <c r="H13" s="72" t="s">
        <v>952</v>
      </c>
      <c r="I13" s="72" t="s">
        <v>327</v>
      </c>
      <c r="J13" s="72" t="s">
        <v>328</v>
      </c>
      <c r="K13" s="73"/>
      <c r="L13" s="104" t="s">
        <v>953</v>
      </c>
      <c r="M13" s="72" t="s">
        <v>954</v>
      </c>
      <c r="N13" s="74"/>
      <c r="O13" s="104" t="s">
        <v>63</v>
      </c>
      <c r="P13" s="72" t="s">
        <v>955</v>
      </c>
      <c r="Q13" s="72" t="s">
        <v>63</v>
      </c>
      <c r="R13" s="72" t="s">
        <v>65</v>
      </c>
      <c r="S13" s="72" t="s">
        <v>66</v>
      </c>
      <c r="T13" s="72" t="s">
        <v>67</v>
      </c>
      <c r="U13" s="106" t="s">
        <v>956</v>
      </c>
      <c r="V13" s="74"/>
    </row>
    <row r="14" ht="121.5" customHeight="1">
      <c r="A14" s="67">
        <f t="shared" si="1"/>
        <v>4</v>
      </c>
      <c r="B14" s="68" t="s">
        <v>637</v>
      </c>
      <c r="C14" s="100">
        <v>43966.633252314816</v>
      </c>
      <c r="D14" s="72" t="s">
        <v>949</v>
      </c>
      <c r="E14" s="105" t="s">
        <v>957</v>
      </c>
      <c r="F14" s="72" t="str">
        <f>image("https://scontent.xx.fbcdn.net/v/t1.15752-9/97996120_176351427001896_4776895062204219392_n.jpg?_nc_cat=102&amp;_nc_sid=b96e70&amp;_nc_ohc=iusmDnSDZeYAX_D3-Xm&amp;_nc_ad=z-m&amp;_nc_cid=0&amp;_nc_zor=9&amp;_nc_ht=scontent.xx&amp;oh=8b2b38e9bd458ca2968ac6a6b0c50f55&amp;oe=5EE3B694")</f>
        <v/>
      </c>
      <c r="G14" s="72" t="s">
        <v>26</v>
      </c>
      <c r="H14" s="72" t="s">
        <v>958</v>
      </c>
      <c r="I14" s="72" t="s">
        <v>28</v>
      </c>
      <c r="J14" s="72" t="s">
        <v>29</v>
      </c>
      <c r="K14" s="73" t="s">
        <v>380</v>
      </c>
      <c r="L14" s="104" t="s">
        <v>959</v>
      </c>
      <c r="M14" s="72" t="s">
        <v>56</v>
      </c>
      <c r="N14" s="74"/>
      <c r="O14" s="104" t="s">
        <v>32</v>
      </c>
      <c r="P14" s="74"/>
      <c r="Q14" s="72" t="s">
        <v>63</v>
      </c>
      <c r="R14" s="74"/>
      <c r="S14" s="74"/>
      <c r="T14" s="72"/>
      <c r="U14" s="103"/>
      <c r="V14" s="74"/>
    </row>
    <row r="15" ht="28.5" customHeight="1">
      <c r="A15" s="67">
        <f t="shared" si="1"/>
        <v>4</v>
      </c>
      <c r="B15" s="68" t="s">
        <v>637</v>
      </c>
      <c r="C15" s="100">
        <v>43966.633310185185</v>
      </c>
      <c r="D15" s="72" t="s">
        <v>949</v>
      </c>
      <c r="E15" s="73" t="s">
        <v>69</v>
      </c>
      <c r="F15" s="72" t="str">
        <f t="shared" ref="F15:F20" si="3">image("")</f>
        <v/>
      </c>
      <c r="G15" s="72" t="s">
        <v>70</v>
      </c>
      <c r="H15" s="72" t="s">
        <v>71</v>
      </c>
      <c r="I15" s="72" t="s">
        <v>72</v>
      </c>
      <c r="J15" s="72" t="s">
        <v>73</v>
      </c>
      <c r="K15" s="73" t="s">
        <v>364</v>
      </c>
      <c r="L15" s="104"/>
      <c r="M15" s="72"/>
      <c r="N15" s="72"/>
      <c r="O15" s="72" t="s">
        <v>32</v>
      </c>
      <c r="P15" s="72"/>
      <c r="Q15" s="72" t="s">
        <v>63</v>
      </c>
      <c r="R15" s="74"/>
      <c r="S15" s="74"/>
      <c r="T15" s="72"/>
      <c r="U15" s="106"/>
      <c r="V15" s="74"/>
    </row>
    <row r="16" ht="28.5" customHeight="1">
      <c r="A16" s="67">
        <f t="shared" si="1"/>
        <v>4</v>
      </c>
      <c r="B16" s="68" t="s">
        <v>637</v>
      </c>
      <c r="C16" s="100">
        <v>43966.63332175926</v>
      </c>
      <c r="D16" s="72" t="s">
        <v>949</v>
      </c>
      <c r="E16" s="73" t="s">
        <v>75</v>
      </c>
      <c r="F16" s="72" t="str">
        <f t="shared" si="3"/>
        <v/>
      </c>
      <c r="G16" s="72" t="s">
        <v>76</v>
      </c>
      <c r="H16" s="72"/>
      <c r="I16" s="72" t="s">
        <v>77</v>
      </c>
      <c r="J16" s="72" t="s">
        <v>73</v>
      </c>
      <c r="K16" s="73"/>
      <c r="L16" s="104"/>
      <c r="M16" s="74"/>
      <c r="N16" s="72"/>
      <c r="O16" s="72" t="s">
        <v>32</v>
      </c>
      <c r="P16" s="74"/>
      <c r="Q16" s="72" t="s">
        <v>63</v>
      </c>
      <c r="R16" s="74"/>
      <c r="S16" s="74"/>
      <c r="T16" s="72"/>
      <c r="U16" s="103"/>
      <c r="V16" s="74"/>
    </row>
    <row r="17" ht="28.5" customHeight="1">
      <c r="A17" s="58">
        <f t="shared" si="1"/>
        <v>5</v>
      </c>
      <c r="B17" s="59" t="s">
        <v>637</v>
      </c>
      <c r="C17" s="90">
        <v>43966.48887731481</v>
      </c>
      <c r="D17" s="63" t="s">
        <v>960</v>
      </c>
      <c r="E17" s="62" t="s">
        <v>38</v>
      </c>
      <c r="F17" s="63" t="str">
        <f t="shared" si="3"/>
        <v/>
      </c>
      <c r="G17" s="63" t="s">
        <v>39</v>
      </c>
      <c r="H17" s="63"/>
      <c r="I17" s="63" t="s">
        <v>42</v>
      </c>
      <c r="J17" s="63" t="s">
        <v>43</v>
      </c>
      <c r="K17" s="62" t="s">
        <v>961</v>
      </c>
      <c r="L17" s="92"/>
      <c r="M17" s="66"/>
      <c r="N17" s="63"/>
      <c r="O17" s="63" t="s">
        <v>32</v>
      </c>
      <c r="P17" s="66"/>
      <c r="Q17" s="63" t="s">
        <v>32</v>
      </c>
      <c r="R17" s="63"/>
      <c r="S17" s="66"/>
      <c r="T17" s="63"/>
      <c r="U17" s="108"/>
      <c r="V17" s="66"/>
    </row>
    <row r="18" ht="28.5" customHeight="1">
      <c r="A18" s="58">
        <f t="shared" si="1"/>
        <v>5</v>
      </c>
      <c r="B18" s="59" t="s">
        <v>637</v>
      </c>
      <c r="C18" s="90">
        <v>43966.48908564815</v>
      </c>
      <c r="D18" s="63" t="s">
        <v>960</v>
      </c>
      <c r="E18" s="118" t="s">
        <v>962</v>
      </c>
      <c r="F18" s="63" t="str">
        <f t="shared" si="3"/>
        <v/>
      </c>
      <c r="G18" s="63" t="s">
        <v>81</v>
      </c>
      <c r="H18" s="63"/>
      <c r="I18" s="63" t="s">
        <v>82</v>
      </c>
      <c r="J18" s="63" t="s">
        <v>29</v>
      </c>
      <c r="K18" s="62" t="s">
        <v>297</v>
      </c>
      <c r="L18" s="92"/>
      <c r="M18" s="63"/>
      <c r="N18" s="66"/>
      <c r="O18" s="63" t="s">
        <v>32</v>
      </c>
      <c r="P18" s="66"/>
      <c r="Q18" s="63" t="s">
        <v>32</v>
      </c>
      <c r="R18" s="66"/>
      <c r="S18" s="66"/>
      <c r="T18" s="63"/>
      <c r="U18" s="109"/>
      <c r="V18" s="66"/>
    </row>
    <row r="19" ht="28.5" customHeight="1">
      <c r="A19" s="58">
        <f t="shared" si="1"/>
        <v>5</v>
      </c>
      <c r="B19" s="59" t="s">
        <v>637</v>
      </c>
      <c r="C19" s="90">
        <v>43966.48909722222</v>
      </c>
      <c r="D19" s="63" t="s">
        <v>960</v>
      </c>
      <c r="E19" s="62" t="s">
        <v>963</v>
      </c>
      <c r="F19" s="63" t="str">
        <f t="shared" si="3"/>
        <v/>
      </c>
      <c r="G19" s="63" t="s">
        <v>109</v>
      </c>
      <c r="H19" s="63"/>
      <c r="I19" s="63" t="s">
        <v>77</v>
      </c>
      <c r="J19" s="63" t="s">
        <v>29</v>
      </c>
      <c r="K19" s="62"/>
      <c r="L19" s="92"/>
      <c r="M19" s="63"/>
      <c r="N19" s="66"/>
      <c r="O19" s="63" t="s">
        <v>32</v>
      </c>
      <c r="P19" s="66"/>
      <c r="Q19" s="63" t="s">
        <v>32</v>
      </c>
      <c r="R19" s="66"/>
      <c r="S19" s="66"/>
      <c r="T19" s="63"/>
      <c r="U19" s="109"/>
      <c r="V19" s="66"/>
    </row>
    <row r="20" ht="28.5" customHeight="1">
      <c r="A20" s="67">
        <f t="shared" si="1"/>
        <v>6</v>
      </c>
      <c r="B20" s="68" t="s">
        <v>637</v>
      </c>
      <c r="C20" s="100">
        <v>43966.48469907408</v>
      </c>
      <c r="D20" s="72" t="s">
        <v>964</v>
      </c>
      <c r="E20" s="73" t="s">
        <v>965</v>
      </c>
      <c r="F20" s="72" t="str">
        <f t="shared" si="3"/>
        <v/>
      </c>
      <c r="G20" s="72" t="s">
        <v>109</v>
      </c>
      <c r="H20" s="72" t="s">
        <v>966</v>
      </c>
      <c r="I20" s="72" t="s">
        <v>77</v>
      </c>
      <c r="J20" s="72" t="s">
        <v>29</v>
      </c>
      <c r="K20" s="73"/>
      <c r="L20" s="104"/>
      <c r="M20" s="72"/>
      <c r="N20" s="74"/>
      <c r="O20" s="72" t="s">
        <v>32</v>
      </c>
      <c r="P20" s="74"/>
      <c r="Q20" s="72" t="s">
        <v>119</v>
      </c>
      <c r="R20" s="74"/>
      <c r="S20" s="74"/>
      <c r="T20" s="72"/>
      <c r="U20" s="103"/>
      <c r="V20" s="74"/>
    </row>
    <row r="21" ht="28.5" customHeight="1">
      <c r="A21" s="77"/>
      <c r="B21" s="77"/>
      <c r="C21" s="77"/>
      <c r="D21" s="77"/>
      <c r="E21" s="77"/>
      <c r="F21" s="77"/>
      <c r="G21" s="77"/>
      <c r="H21" s="77"/>
      <c r="I21" s="77"/>
      <c r="J21" s="77"/>
      <c r="K21" s="77"/>
      <c r="L21" s="77"/>
      <c r="M21" s="77"/>
      <c r="N21" s="77"/>
      <c r="O21" s="77"/>
      <c r="P21" s="77"/>
      <c r="Q21" s="77"/>
      <c r="R21" s="77"/>
      <c r="S21" s="77"/>
      <c r="T21" s="77"/>
      <c r="U21" s="77"/>
      <c r="V21" s="77"/>
    </row>
    <row r="22" ht="28.5" customHeight="1"/>
    <row r="23" ht="28.5" customHeight="1"/>
  </sheetData>
  <mergeCells count="21">
    <mergeCell ref="A1:A2"/>
    <mergeCell ref="B1:B2"/>
    <mergeCell ref="C1:C2"/>
    <mergeCell ref="D1:D2"/>
    <mergeCell ref="E1:E2"/>
    <mergeCell ref="F1:F2"/>
    <mergeCell ref="G1:G2"/>
    <mergeCell ref="O1:P1"/>
    <mergeCell ref="Q1:Q2"/>
    <mergeCell ref="R1:R2"/>
    <mergeCell ref="S1:S2"/>
    <mergeCell ref="T1:T2"/>
    <mergeCell ref="U1:U2"/>
    <mergeCell ref="V1:V2"/>
    <mergeCell ref="H1:H2"/>
    <mergeCell ref="I1:I2"/>
    <mergeCell ref="J1:J2"/>
    <mergeCell ref="K1:K2"/>
    <mergeCell ref="L1:L2"/>
    <mergeCell ref="M1:M2"/>
    <mergeCell ref="N1:N2"/>
  </mergeCells>
  <dataValidations>
    <dataValidation type="list" allowBlank="1" sqref="R3:R20">
      <formula1>"Action,IC,BRD,Ner,CV,CMS"</formula1>
    </dataValidation>
    <dataValidation type="list" allowBlank="1" sqref="S3:S20">
      <formula1>"Out of scope,Processing,Fixed,To be processed"</formula1>
    </dataValidation>
    <dataValidation type="list" allowBlank="1" sqref="O3:O20 Q3:Q20">
      <formula1>"Succeeded,Failed,Out of scope,Not sure,Trash"</formula1>
    </dataValidation>
    <dataValidation type="list" allowBlank="1" sqref="T3:T20">
      <formula1>"Ok,Not as expected,Not ok"</formula1>
    </dataValidation>
  </dataValidations>
  <hyperlinks>
    <hyperlink r:id="rId2" ref="E3"/>
    <hyperlink r:id="rId3" ref="E13"/>
    <hyperlink r:id="rId4" ref="E14"/>
  </hyperlinks>
  <drawing r:id="rId5"/>
  <legacy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14"/>
    <col customWidth="1" min="4" max="4" width="49.57"/>
  </cols>
  <sheetData>
    <row r="1">
      <c r="A1" s="125" t="s">
        <v>967</v>
      </c>
      <c r="B1" s="125" t="s">
        <v>968</v>
      </c>
      <c r="C1" s="125" t="s">
        <v>3</v>
      </c>
      <c r="D1" s="125" t="s">
        <v>969</v>
      </c>
      <c r="E1" s="125" t="s">
        <v>17</v>
      </c>
      <c r="F1" s="125" t="s">
        <v>18</v>
      </c>
      <c r="G1" s="125" t="s">
        <v>970</v>
      </c>
      <c r="H1" s="125" t="s">
        <v>971</v>
      </c>
      <c r="I1" s="125" t="s">
        <v>972</v>
      </c>
      <c r="K1" s="125" t="s">
        <v>16</v>
      </c>
      <c r="L1" s="125" t="s">
        <v>973</v>
      </c>
      <c r="N1" s="125" t="s">
        <v>974</v>
      </c>
      <c r="O1" s="125" t="s">
        <v>975</v>
      </c>
    </row>
    <row r="2">
      <c r="A2" s="126" t="s">
        <v>252</v>
      </c>
      <c r="B2" s="127" t="s">
        <v>976</v>
      </c>
      <c r="C2" s="127" t="s">
        <v>247</v>
      </c>
      <c r="D2" s="128" t="str">
        <f>'0852020'!U78</f>
        <v>Action ko có output của bot trả về</v>
      </c>
      <c r="E2" s="128" t="str">
        <f>'0852020'!S78</f>
        <v>To be processed</v>
      </c>
      <c r="F2" s="128" t="str">
        <f>'0852020'!T78</f>
        <v/>
      </c>
      <c r="G2" s="127" t="s">
        <v>199</v>
      </c>
      <c r="H2" s="129" t="s">
        <v>971</v>
      </c>
      <c r="I2" s="128"/>
      <c r="K2" s="130" t="s">
        <v>252</v>
      </c>
      <c r="L2" s="131">
        <v>3.0</v>
      </c>
      <c r="N2" s="130" t="s">
        <v>32</v>
      </c>
      <c r="O2" s="131">
        <v>55.0</v>
      </c>
    </row>
    <row r="3">
      <c r="A3" s="132"/>
      <c r="B3" s="133" t="s">
        <v>977</v>
      </c>
      <c r="C3" s="133" t="s">
        <v>404</v>
      </c>
      <c r="D3" s="134" t="str">
        <f>'1152020'!U44</f>
        <v>case này bot đã trả lời đúng trọng tâm câu hỏi rồi, tại sao lại còn hiện giá lên nữa làm gì nhỉ ?:3 </v>
      </c>
      <c r="E3" s="134" t="str">
        <f>'1152020'!S44</f>
        <v>Out of scope</v>
      </c>
      <c r="F3" s="134" t="str">
        <f>'1152020'!T44</f>
        <v/>
      </c>
      <c r="G3" s="133" t="s">
        <v>23</v>
      </c>
      <c r="H3" s="135" t="s">
        <v>971</v>
      </c>
      <c r="I3" s="134"/>
      <c r="K3" s="130" t="s">
        <v>110</v>
      </c>
      <c r="L3" s="131">
        <v>6.0</v>
      </c>
      <c r="N3" s="130" t="s">
        <v>63</v>
      </c>
      <c r="O3" s="131">
        <v>18.0</v>
      </c>
    </row>
    <row r="4">
      <c r="A4" s="9"/>
      <c r="B4" s="127" t="s">
        <v>978</v>
      </c>
      <c r="C4" s="127" t="s">
        <v>570</v>
      </c>
      <c r="D4" s="128" t="str">
        <f>'1252020'!U28</f>
        <v>câu này k đánh lỗi nhưng Action nên sửa lại câu trả lời, khách hỏi link cần trả lời rõ: `Bạn bấm vào Xem chi tiết để đến vào link shopee của sản phẩm nhé` (kiểu thế)</v>
      </c>
      <c r="E4" s="128" t="str">
        <f>'1252020'!S28</f>
        <v>Processing</v>
      </c>
      <c r="F4" s="128" t="str">
        <f>'1252020'!T28</f>
        <v/>
      </c>
      <c r="G4" s="127" t="s">
        <v>23</v>
      </c>
      <c r="H4" s="129" t="s">
        <v>971</v>
      </c>
      <c r="I4" s="128"/>
      <c r="K4" s="130" t="s">
        <v>872</v>
      </c>
      <c r="L4" s="131">
        <v>1.0</v>
      </c>
      <c r="N4" s="130" t="s">
        <v>40</v>
      </c>
      <c r="O4" s="131">
        <v>32.0</v>
      </c>
    </row>
    <row r="5">
      <c r="A5" s="136" t="s">
        <v>110</v>
      </c>
      <c r="B5" s="133" t="s">
        <v>979</v>
      </c>
      <c r="C5" s="133" t="s">
        <v>94</v>
      </c>
      <c r="D5" s="134" t="str">
        <f>'0852020'!U23</f>
        <v>query kb ?</v>
      </c>
      <c r="E5" s="134" t="str">
        <f>'0852020'!S23</f>
        <v>To be processed</v>
      </c>
      <c r="F5" s="134" t="str">
        <f>'0852020'!T23</f>
        <v/>
      </c>
      <c r="G5" s="133" t="s">
        <v>23</v>
      </c>
      <c r="H5" s="135" t="s">
        <v>971</v>
      </c>
      <c r="I5" s="134"/>
      <c r="K5" s="130" t="s">
        <v>980</v>
      </c>
      <c r="L5" s="131">
        <v>5.0</v>
      </c>
      <c r="N5" s="130" t="s">
        <v>731</v>
      </c>
      <c r="O5" s="131">
        <v>0.0</v>
      </c>
    </row>
    <row r="6">
      <c r="A6" s="132"/>
      <c r="B6" s="127" t="s">
        <v>981</v>
      </c>
      <c r="C6" s="127" t="s">
        <v>234</v>
      </c>
      <c r="D6" s="128" t="str">
        <f>'0852020'!U73</f>
        <v>IC bắt sai intent " E mun mua cái này" thành handover</v>
      </c>
      <c r="E6" s="128" t="str">
        <f>'0852020'!S73</f>
        <v>Fixed</v>
      </c>
      <c r="F6" s="128" t="str">
        <f>'0852020'!T73</f>
        <v>Ok</v>
      </c>
      <c r="G6" s="127" t="s">
        <v>199</v>
      </c>
      <c r="H6" s="129" t="s">
        <v>971</v>
      </c>
      <c r="I6" s="128"/>
      <c r="K6" s="130" t="s">
        <v>65</v>
      </c>
      <c r="L6" s="131">
        <v>11.0</v>
      </c>
      <c r="N6" s="130" t="s">
        <v>119</v>
      </c>
      <c r="O6" s="131">
        <v>21.0</v>
      </c>
    </row>
    <row r="7">
      <c r="A7" s="132"/>
      <c r="B7" s="133" t="s">
        <v>982</v>
      </c>
      <c r="C7" s="133" t="s">
        <v>258</v>
      </c>
      <c r="D7" s="134" t="str">
        <f>'0852020'!U84</f>
        <v>IC chưa xử lý được multi intent</v>
      </c>
      <c r="E7" s="134" t="str">
        <f>'0852020'!S84</f>
        <v>Fixed</v>
      </c>
      <c r="F7" s="134" t="str">
        <f>'0852020'!T84</f>
        <v>Ok</v>
      </c>
      <c r="G7" s="133" t="s">
        <v>199</v>
      </c>
      <c r="H7" s="135" t="s">
        <v>971</v>
      </c>
      <c r="I7" s="134"/>
      <c r="K7" s="130" t="s">
        <v>983</v>
      </c>
      <c r="L7" s="131">
        <v>0.0</v>
      </c>
    </row>
    <row r="8">
      <c r="A8" s="132"/>
      <c r="B8" s="127" t="s">
        <v>984</v>
      </c>
      <c r="C8" s="127" t="s">
        <v>490</v>
      </c>
      <c r="D8" s="128" t="str">
        <f>'1152020'!U78</f>
        <v>Sub intent sai user hỏi clip về sản phẩm bắt thành color</v>
      </c>
      <c r="E8" s="128" t="str">
        <f>'1152020'!S78</f>
        <v>Out of scope</v>
      </c>
      <c r="F8" s="128" t="str">
        <f>'1152020'!T78</f>
        <v/>
      </c>
      <c r="G8" s="127" t="s">
        <v>23</v>
      </c>
      <c r="H8" s="129" t="s">
        <v>971</v>
      </c>
      <c r="I8" s="128"/>
    </row>
    <row r="9">
      <c r="A9" s="132"/>
      <c r="B9" s="127" t="s">
        <v>985</v>
      </c>
      <c r="C9" s="127" t="s">
        <v>490</v>
      </c>
      <c r="D9" s="128" t="str">
        <f>'1152020'!U79</f>
        <v>IC bắt nhầm intent hỏi về clip sp thành query_kb</v>
      </c>
      <c r="E9" s="128" t="str">
        <f>'1152020'!S79</f>
        <v>Out of scope</v>
      </c>
      <c r="F9" s="128" t="str">
        <f>'1152020'!T79</f>
        <v/>
      </c>
      <c r="G9" s="127" t="s">
        <v>23</v>
      </c>
      <c r="H9" s="129" t="s">
        <v>971</v>
      </c>
      <c r="I9" s="128"/>
    </row>
    <row r="10">
      <c r="A10" s="9"/>
      <c r="B10" s="133" t="s">
        <v>986</v>
      </c>
      <c r="C10" s="133" t="s">
        <v>570</v>
      </c>
      <c r="D10" s="134" t="str">
        <f>'1252020'!U30</f>
        <v>"Ok" =&gt; classify sai intent</v>
      </c>
      <c r="E10" s="134" t="str">
        <f>'1252020'!S30</f>
        <v>Fixed</v>
      </c>
      <c r="F10" s="134" t="str">
        <f>'1252020'!T30</f>
        <v>Ok</v>
      </c>
      <c r="G10" s="133" t="s">
        <v>23</v>
      </c>
      <c r="H10" s="135" t="s">
        <v>971</v>
      </c>
      <c r="I10" s="134"/>
    </row>
    <row r="11">
      <c r="A11" s="127" t="s">
        <v>872</v>
      </c>
      <c r="B11" s="127" t="s">
        <v>987</v>
      </c>
      <c r="C11" s="127" t="s">
        <v>868</v>
      </c>
      <c r="D11" s="128" t="str">
        <f>'1452020'!U27</f>
        <v>cải thiện bot_text cho hợp lý hơn</v>
      </c>
      <c r="E11" s="128" t="str">
        <f>'1452020'!S27</f>
        <v>Fixed</v>
      </c>
      <c r="F11" s="128" t="str">
        <f>'1452020'!T27</f>
        <v>Ok</v>
      </c>
      <c r="G11" s="127" t="s">
        <v>637</v>
      </c>
      <c r="H11" s="129" t="s">
        <v>971</v>
      </c>
      <c r="I11" s="128"/>
    </row>
    <row r="12">
      <c r="A12" s="136" t="s">
        <v>980</v>
      </c>
      <c r="B12" s="133" t="s">
        <v>988</v>
      </c>
      <c r="C12" s="133" t="s">
        <v>329</v>
      </c>
      <c r="D12" s="134" t="str">
        <f>'1152020'!U20</f>
        <v>Chưa trả về được sp</v>
      </c>
      <c r="E12" s="134" t="str">
        <f>'1152020'!S20</f>
        <v>Fixed</v>
      </c>
      <c r="F12" s="134" t="str">
        <f>'1152020'!T20</f>
        <v>Ok</v>
      </c>
      <c r="G12" s="133" t="s">
        <v>23</v>
      </c>
      <c r="H12" s="135" t="s">
        <v>971</v>
      </c>
      <c r="I12" s="134"/>
    </row>
    <row r="13">
      <c r="A13" s="132"/>
      <c r="B13" s="127" t="s">
        <v>989</v>
      </c>
      <c r="C13" s="127" t="s">
        <v>773</v>
      </c>
      <c r="D13" s="128" t="str">
        <f>'1352020'!U64</f>
        <v>Ner bắt thiếu object "Ghế", không có bot output</v>
      </c>
      <c r="E13" s="128" t="str">
        <f>'1352020'!S64</f>
        <v>Fixed</v>
      </c>
      <c r="F13" s="128" t="str">
        <f>'1352020'!T64</f>
        <v>Ok</v>
      </c>
      <c r="G13" s="127" t="s">
        <v>637</v>
      </c>
      <c r="H13" s="129" t="s">
        <v>971</v>
      </c>
      <c r="I13" s="128"/>
    </row>
    <row r="14">
      <c r="A14" s="132"/>
      <c r="B14" s="133" t="s">
        <v>991</v>
      </c>
      <c r="C14" s="133" t="s">
        <v>781</v>
      </c>
      <c r="D14" s="134" t="str">
        <f>'1352020'!U67</f>
        <v>Ner bắt thiếu attribue: price</v>
      </c>
      <c r="E14" s="134" t="str">
        <f>'1352020'!S67</f>
        <v>Fixed</v>
      </c>
      <c r="F14" s="134" t="str">
        <f>'1352020'!T67</f>
        <v>Ok</v>
      </c>
      <c r="G14" s="133" t="s">
        <v>637</v>
      </c>
      <c r="H14" s="135" t="s">
        <v>971</v>
      </c>
      <c r="I14" s="134"/>
    </row>
    <row r="15">
      <c r="A15" s="132"/>
      <c r="B15" s="133" t="s">
        <v>992</v>
      </c>
      <c r="C15" s="133" t="s">
        <v>781</v>
      </c>
      <c r="D15" s="134" t="str">
        <f>'1352020'!U68</f>
        <v>Ner bắt sai brand "mamago" thành " mamago compact" nên ko query đc sản phẩm</v>
      </c>
      <c r="E15" s="134" t="str">
        <f>'1352020'!S68</f>
        <v>Fixed</v>
      </c>
      <c r="F15" s="134" t="str">
        <f>'1352020'!T68</f>
        <v>Ok</v>
      </c>
      <c r="G15" s="133" t="s">
        <v>637</v>
      </c>
      <c r="H15" s="135" t="s">
        <v>971</v>
      </c>
      <c r="I15" s="134"/>
    </row>
    <row r="16">
      <c r="A16" s="9"/>
      <c r="B16" s="127" t="s">
        <v>993</v>
      </c>
      <c r="C16" s="127" t="s">
        <v>799</v>
      </c>
      <c r="D16" s="128" t="str">
        <f>'1352020'!U71</f>
        <v>Ner bắt thiếu object "xe"</v>
      </c>
      <c r="E16" s="128" t="str">
        <f>'1352020'!S71</f>
        <v>Fixed</v>
      </c>
      <c r="F16" s="128" t="str">
        <f>'1352020'!T71</f>
        <v>Ok</v>
      </c>
      <c r="G16" s="127" t="s">
        <v>637</v>
      </c>
      <c r="H16" s="129" t="s">
        <v>971</v>
      </c>
      <c r="I16" s="128"/>
    </row>
    <row r="17">
      <c r="A17" s="136" t="s">
        <v>65</v>
      </c>
      <c r="B17" s="133" t="s">
        <v>994</v>
      </c>
      <c r="C17" s="133" t="s">
        <v>59</v>
      </c>
      <c r="D17" s="134" t="str">
        <f>'0852020'!U10</f>
        <v>do sau khi xóa sản phẩm trùng lặp trên CMS, module CV vẫn trả về sản phẩm đó</v>
      </c>
      <c r="E17" s="133" t="str">
        <f>'0852020'!S10</f>
        <v>Fixed</v>
      </c>
      <c r="F17" s="134" t="str">
        <f>'0852020'!T10</f>
        <v>Ok</v>
      </c>
      <c r="G17" s="133" t="s">
        <v>23</v>
      </c>
      <c r="H17" s="135" t="s">
        <v>971</v>
      </c>
      <c r="I17" s="134"/>
    </row>
    <row r="18">
      <c r="A18" s="132"/>
      <c r="B18" s="127" t="s">
        <v>995</v>
      </c>
      <c r="C18" s="127" t="s">
        <v>209</v>
      </c>
      <c r="D18" s="128" t="str">
        <f>'0852020'!U63</f>
        <v>User gửi ảnh bài viết giới thiệu sản phẩm, không có hình sản phẩm</v>
      </c>
      <c r="E18" s="128" t="str">
        <f>'0852020'!S63</f>
        <v>Fixed</v>
      </c>
      <c r="F18" s="128" t="str">
        <f>'0852020'!T63</f>
        <v>Ok</v>
      </c>
      <c r="G18" s="127" t="s">
        <v>199</v>
      </c>
      <c r="H18" s="129" t="s">
        <v>971</v>
      </c>
      <c r="I18" s="128"/>
    </row>
    <row r="19">
      <c r="A19" s="132"/>
      <c r="B19" s="133" t="s">
        <v>997</v>
      </c>
      <c r="C19" s="133" t="s">
        <v>258</v>
      </c>
      <c r="D19" s="134" t="str">
        <f>'0852020'!U83</f>
        <v>Cv image search sai sản phẩm
</v>
      </c>
      <c r="E19" s="134" t="str">
        <f>'0852020'!S83</f>
        <v>Fixed</v>
      </c>
      <c r="F19" s="134" t="str">
        <f>'0852020'!T83</f>
        <v>Ok</v>
      </c>
      <c r="G19" s="133" t="s">
        <v>199</v>
      </c>
      <c r="H19" s="135" t="s">
        <v>971</v>
      </c>
      <c r="I19" s="133" t="s">
        <v>998</v>
      </c>
    </row>
    <row r="20">
      <c r="A20" s="132"/>
      <c r="B20" s="127" t="s">
        <v>999</v>
      </c>
      <c r="C20" s="127" t="s">
        <v>329</v>
      </c>
      <c r="D20" s="128" t="str">
        <f>'1152020'!U21</f>
        <v>Sp này shop ko có, có sp khác gần giống, CV lại detect ra Cốc chứ không phải chậu tắm</v>
      </c>
      <c r="E20" s="128" t="str">
        <f>'1152020'!S21</f>
        <v>Fixed</v>
      </c>
      <c r="F20" s="128" t="str">
        <f>'1152020'!T21</f>
        <v>Ok</v>
      </c>
      <c r="G20" s="127" t="s">
        <v>23</v>
      </c>
      <c r="H20" s="129" t="s">
        <v>971</v>
      </c>
      <c r="I20" s="127" t="s">
        <v>1000</v>
      </c>
    </row>
    <row r="21">
      <c r="A21" s="132"/>
      <c r="B21" s="133" t="s">
        <v>1001</v>
      </c>
      <c r="C21" s="133" t="s">
        <v>343</v>
      </c>
      <c r="D21" s="134" t="str">
        <f>'1152020'!U23</f>
        <v>User đặt hàng + gửi ảnh địa chỉ, bot lại detect là ảnh khăn mặt và trả về sản phẩm khăn mặt =&gt; Fail</v>
      </c>
      <c r="E21" s="134" t="str">
        <f>'1152020'!S23</f>
        <v>Fixed</v>
      </c>
      <c r="F21" s="134" t="str">
        <f>'1152020'!T23</f>
        <v>Ok</v>
      </c>
      <c r="G21" s="133" t="s">
        <v>23</v>
      </c>
      <c r="H21" s="135" t="s">
        <v>971</v>
      </c>
      <c r="I21" s="134"/>
    </row>
    <row r="22">
      <c r="A22" s="132"/>
      <c r="B22" s="127" t="s">
        <v>1002</v>
      </c>
      <c r="C22" s="127" t="s">
        <v>501</v>
      </c>
      <c r="D22" s="128" t="str">
        <f>'1252020'!U3</f>
        <v>CV đang detect là Xe tập đi, chưa detect được ghế nhảy</v>
      </c>
      <c r="E22" s="128" t="str">
        <f>'1252020'!S3</f>
        <v>Fixed</v>
      </c>
      <c r="F22" s="128" t="str">
        <f>'1252020'!T3</f>
        <v>Ok</v>
      </c>
      <c r="G22" s="127" t="s">
        <v>23</v>
      </c>
      <c r="H22" s="129" t="s">
        <v>971</v>
      </c>
      <c r="I22" s="137" t="s">
        <v>1003</v>
      </c>
    </row>
    <row r="23">
      <c r="A23" s="132"/>
      <c r="B23" s="133" t="s">
        <v>1004</v>
      </c>
      <c r="C23" s="133" t="s">
        <v>520</v>
      </c>
      <c r="D23" s="134" t="str">
        <f>'1252020'!U9</f>
        <v>CV đang detect là địu, sp lại là Đai xe máy</v>
      </c>
      <c r="E23" s="134" t="str">
        <f>'1252020'!S9</f>
        <v>Fixed</v>
      </c>
      <c r="F23" s="134" t="str">
        <f>'1252020'!T9</f>
        <v>Ok</v>
      </c>
      <c r="G23" s="133" t="s">
        <v>23</v>
      </c>
      <c r="H23" s="135" t="s">
        <v>971</v>
      </c>
      <c r="I23" s="138" t="s">
        <v>1005</v>
      </c>
    </row>
    <row r="24">
      <c r="A24" s="132"/>
      <c r="B24" s="127" t="s">
        <v>1006</v>
      </c>
      <c r="C24" s="127" t="s">
        <v>641</v>
      </c>
      <c r="D24" s="128" t="str">
        <f>'1352020'!U10</f>
        <v>CV chưa detect chính xác sp</v>
      </c>
      <c r="E24" s="128" t="str">
        <f>'1352020'!S10</f>
        <v>Fixed</v>
      </c>
      <c r="F24" s="128" t="str">
        <f>'1352020'!T10</f>
        <v>Ok</v>
      </c>
      <c r="G24" s="127" t="s">
        <v>637</v>
      </c>
      <c r="H24" s="129" t="s">
        <v>971</v>
      </c>
      <c r="I24" s="133" t="s">
        <v>998</v>
      </c>
    </row>
    <row r="25">
      <c r="A25" s="132"/>
      <c r="B25" s="133" t="s">
        <v>1007</v>
      </c>
      <c r="C25" s="133" t="s">
        <v>663</v>
      </c>
      <c r="D25" s="134" t="str">
        <f>'1352020'!U18</f>
        <v>CV chưa detect chính xác sp</v>
      </c>
      <c r="E25" s="134" t="str">
        <f>'1352020'!S18</f>
        <v>Fixed</v>
      </c>
      <c r="F25" s="134" t="str">
        <f>'1352020'!T18</f>
        <v>Ok</v>
      </c>
      <c r="G25" s="133" t="s">
        <v>637</v>
      </c>
      <c r="H25" s="135" t="s">
        <v>971</v>
      </c>
      <c r="I25" s="134"/>
    </row>
    <row r="26">
      <c r="A26" s="132"/>
      <c r="B26" s="127" t="s">
        <v>1008</v>
      </c>
      <c r="C26" s="127" t="s">
        <v>809</v>
      </c>
      <c r="D26" s="128" t="str">
        <f>'1452020'!U4</f>
        <v>CV chưa detect được sp này, CV đang trả về là ghế (sp này đã có trên CMS)</v>
      </c>
      <c r="E26" s="128" t="str">
        <f>'1452020'!S4</f>
        <v>Fixed</v>
      </c>
      <c r="F26" s="128" t="str">
        <f>'1452020'!T4</f>
        <v>Ok</v>
      </c>
      <c r="G26" s="127" t="s">
        <v>637</v>
      </c>
      <c r="H26" s="129" t="s">
        <v>971</v>
      </c>
      <c r="I26" s="128"/>
    </row>
    <row r="27">
      <c r="A27" s="9"/>
      <c r="B27" s="133" t="s">
        <v>1009</v>
      </c>
      <c r="C27" s="133" t="s">
        <v>949</v>
      </c>
      <c r="D27" s="134" t="str">
        <f>'1552020'!U13</f>
        <v>Sản phẩm là máy tiệt trùng, CV test nhầm sản phẩm là ghế ăn</v>
      </c>
      <c r="E27" s="134" t="str">
        <f>'1552020'!S13</f>
        <v>Fixed</v>
      </c>
      <c r="F27" s="134" t="str">
        <f>'1552020'!T13</f>
        <v>Ok</v>
      </c>
      <c r="G27" s="133" t="s">
        <v>637</v>
      </c>
      <c r="H27" s="135" t="s">
        <v>971</v>
      </c>
      <c r="I27" s="134"/>
    </row>
    <row r="28">
      <c r="A28" s="128"/>
      <c r="B28" s="128"/>
      <c r="C28" s="128"/>
      <c r="D28" s="128"/>
      <c r="E28" s="128"/>
      <c r="F28" s="128"/>
      <c r="G28" s="128"/>
      <c r="H28" s="128"/>
      <c r="I28" s="128"/>
    </row>
  </sheetData>
  <mergeCells count="4">
    <mergeCell ref="A2:A4"/>
    <mergeCell ref="A5:A10"/>
    <mergeCell ref="A12:A16"/>
    <mergeCell ref="A17:A27"/>
  </mergeCells>
  <hyperlinks>
    <hyperlink display="Link" location="0852020!A78:V78" ref="H2"/>
    <hyperlink display="Link" location="1152020!A44:V44" ref="H3"/>
    <hyperlink display="Link" location="1252020!A28:V28" ref="H4"/>
    <hyperlink display="Link" location="0852020!A23:V23" ref="H5"/>
    <hyperlink display="Link" location="0852020!A73:V73" ref="H6"/>
    <hyperlink display="Link" location="0852020!A84:V84" ref="H7"/>
    <hyperlink display="Link" location="1152020!A78:V78" ref="H8"/>
    <hyperlink display="Link" location="1152020!A79:V79" ref="H9"/>
    <hyperlink display="Link" location="1252020!A30:V30" ref="H10"/>
    <hyperlink display="Link" location="1452020!A27:V27" ref="H11"/>
    <hyperlink display="Link" location="1152020!A20:V20" ref="H12"/>
    <hyperlink display="Link" location="1352020!A64:V64" ref="H13"/>
    <hyperlink display="Link" location="1352020!A67:V67" ref="H14"/>
    <hyperlink display="Link" location="1352020!A68:V68" ref="H15"/>
    <hyperlink display="Link" location="1352020!A71:V71" ref="H16"/>
    <hyperlink display="Link" location="0852020!A10:V10" ref="H17"/>
    <hyperlink display="Link" location="0852020!A63:V63" ref="H18"/>
    <hyperlink display="Link" location="0852020!A83:V83" ref="H19"/>
    <hyperlink display="Link" location="1152020!A21:V21" ref="H20"/>
    <hyperlink display="Link" location="1152020!A23:V23" ref="H21"/>
    <hyperlink display="Link" location="1252020!A3:V3" ref="H22"/>
    <hyperlink display="Link" location="1252020!A9:V9" ref="H23"/>
    <hyperlink display="Link" location="1352020!A10:V10" ref="H24"/>
    <hyperlink display="Link" location="1352020!A18:V18" ref="H25"/>
    <hyperlink display="Link" location="1452020!A4:V4" ref="H26"/>
    <hyperlink display="Link" location="1552020!A13:V13" ref="H27"/>
  </hyperlinks>
  <drawing r:id="rId2"/>
</worksheet>
</file>