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52020" sheetId="1" r:id="rId4"/>
    <sheet state="visible" name="1952020" sheetId="2" r:id="rId5"/>
    <sheet state="visible" name="2052020" sheetId="3" r:id="rId6"/>
    <sheet state="visible" name="2152020" sheetId="4" r:id="rId7"/>
    <sheet state="visible" name="2252020" sheetId="5" r:id="rId8"/>
    <sheet state="visible" name="Summarize Weekly to 22-05-2020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ok chú!
	-Phương Viễn Phan
----
oki e nhé, bị nhầm chút
	-An Phạm Hà
----
ok Nhân nhé, chỗ này đã đánh lại rồi nhưng do chưa xoá chỗ Cate đi vẫn thống kê đây, sorry anh em
	-Phương Viễn Phan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1">
      <text>
        <t xml:space="preserve">
</t>
      </text>
    </comment>
    <comment authorId="0" ref="O45">
      <text>
        <t xml:space="preserve">chỗ này có vẻ sai sai, bamboo ý khách là cái sợi tre thì đúng hơn chứ nhỉ :D
	-Phương Viễn Phan
theo e hiểu là khách đang hỏi gối bamboo cho e bé á a
	-Trà Trần Thu
ừ thì đúng thế, ý a là bamboo k phải brand mà là material ấy, e có biết mấy cái loại vải bamboo (sợi tre) k :D
	-Phương Viễn Phan
hmm à ok anh, vậy ý anh là đánh ner fail ở đây à ? e cũng k biết yêu cầu ner nhận đc cái này có hơi out of scope ko :))))
	-Trà Trần Thu
ừa, nghe có vẻ khó cho NER thật :))
	-Phương Viễn Phan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1">
      <text>
        <t xml:space="preserve">
</t>
      </text>
    </comment>
  </commentList>
</comments>
</file>

<file path=xl/sharedStrings.xml><?xml version="1.0" encoding="utf-8"?>
<sst xmlns="http://schemas.openxmlformats.org/spreadsheetml/2006/main" count="3103" uniqueCount="904">
  <si>
    <t>STT</t>
  </si>
  <si>
    <t>version</t>
  </si>
  <si>
    <t>timestamp</t>
  </si>
  <si>
    <t>conv_id</t>
  </si>
  <si>
    <t>input_text</t>
  </si>
  <si>
    <t xml:space="preserve">Image </t>
  </si>
  <si>
    <t>intent</t>
  </si>
  <si>
    <t>entities</t>
  </si>
  <si>
    <t>action_1</t>
  </si>
  <si>
    <t>policy_1</t>
  </si>
  <si>
    <t>bot_text</t>
  </si>
  <si>
    <t>bot_data</t>
  </si>
  <si>
    <t>cv_outputs</t>
  </si>
  <si>
    <t>Analyzed by sentence</t>
  </si>
  <si>
    <t>Overall rating</t>
  </si>
  <si>
    <t>Category</t>
  </si>
  <si>
    <t>Dev's Review</t>
  </si>
  <si>
    <t>QA's Check</t>
  </si>
  <si>
    <t>Quick note</t>
  </si>
  <si>
    <t>PIC Comment</t>
  </si>
  <si>
    <t>QA's Review</t>
  </si>
  <si>
    <t>Expect Reply</t>
  </si>
  <si>
    <t>v2.0.20</t>
  </si>
  <si>
    <t>1503552583082746
Quynh Nguyen</t>
  </si>
  <si>
    <r>
      <rPr>
        <color rgb="FF0000FF"/>
        <u/>
      </rPr>
      <t>https://scontent.xx.fbcdn.net/v/t1.15752-9/98270919_270438610747667_6838408110776778752_n.jpg?_nc_cat=106&amp;_nc_sid=b96e70&amp;_nc_ohc=5T6J2tXb9B4AX_cpiE8&amp;_nc_ad=z-m&amp;_nc_cid=0&amp;_nc_zor=9&amp;_nc_ht=scontent.xx&amp;oh=b8a6d8fc7d6cc4907e391c152f3617e8&amp;oe=5EE8629B</t>
    </r>
    <r>
      <t xml:space="preserve">
Giá bn vậy shop</t>
    </r>
  </si>
  <si>
    <t>query_knowledge_base</t>
  </si>
  <si>
    <t>-  - ['https://scontent.xx.fbcdn.net/v/t1.15752-9/98270919_270438610747667_6838408110776778752_n.jpg?_nc_cat=106&amp;_nc_sid=b96e70&amp;_nc_ohc=5T6J2tXb9B4AX_cpiE8&amp;_nc_ad=z-m&amp;_nc_cid=0&amp;_nc_zor=9&amp;_nc_ht=scontent.xx&amp;oh=b8a6d8fc7d6cc4907e391c152f3617e8&amp;oe=5EE8629B'] - url
- Giá bn - price - attribute</t>
  </si>
  <si>
    <t>action_query_babe_kb</t>
  </si>
  <si>
    <t>policy_3_EmbeddingPolicy</t>
  </si>
  <si>
    <t xml:space="preserve">Dạ, có phải bạn muốn hỏi một trong các sản phẩm dưới đây không ạ?
 (Vui lòng ấn chọn 1 sản phẩm)
</t>
  </si>
  <si>
    <t>- Xem chi tiết: Bộ đồ chơi nhà bếp thông minh
- Xem chi tiết: Máy tiệt trùng bình sữa hơi nước điện tử có màn hình Led Fatz FB4037SL
- Xem chi tiết: Thảm Quây xốp ghép 9 miếng INFANTINO (Mỹ)
- Xem chi tiết: Quây góc vuông cánh nhỏ hình ngôi nhà
- Xem chi tiết: Khăn ướt hữu cơ cao cấp KMOM (Hàn Quốc) - 100 tờ
- Xem chi tiết: Ghế ăn điều chỉnh độ cao Glosby - Babyhop
- Xem chi tiết: Thanh chắn giường thế hệ mới BABYQINER dạng trượt
...
- Không có cái nào!</t>
  </si>
  <si>
    <t>None</t>
  </si>
  <si>
    <t>Out of scope</t>
  </si>
  <si>
    <t>Sản phẩm mới chưa update CMS và CV</t>
  </si>
  <si>
    <t>2161596513924824
Phạm An Như</t>
  </si>
  <si>
    <t>chị ơi</t>
  </si>
  <si>
    <t>greet</t>
  </si>
  <si>
    <t>utter_greet</t>
  </si>
  <si>
    <t>policy_0_MemoizationPolicy</t>
  </si>
  <si>
    <t xml:space="preserve">Chào bạn, mình là trợ lý ảo của Shop Gấu &amp; Bí Ngô, mình giúp gì được bạn ạ?
</t>
  </si>
  <si>
    <t>Succeeded</t>
  </si>
  <si>
    <t>bên mình có thanh chắn cửa ko ạ</t>
  </si>
  <si>
    <t>- thanh chắn - thanh chắn - object_type</t>
  </si>
  <si>
    <t>action_query_babe_kb
action_ask_confirm_object_type</t>
  </si>
  <si>
    <t>policy_0_MemoizationPolicy
None</t>
  </si>
  <si>
    <t>Sản phẩm bạn đang tìm có phải là?
- Chăn
- Thanh Chắn Giường
- Khăn
- Thìa
- Không đúng!</t>
  </si>
  <si>
    <t>/confirm_object_type{"object_type": "thanh_chan_giuong"}</t>
  </si>
  <si>
    <t>confirm_object_type</t>
  </si>
  <si>
    <t>- {"object_type": "thanh_chan_giuong"} - thanh_chan_giuong - object_type</t>
  </si>
  <si>
    <t>action_query_babe_kb
action_ask_confirm_attribute_value</t>
  </si>
  <si>
    <t>policy_3_EmbeddingPolicy
None</t>
  </si>
  <si>
    <t>Hiện tại sản phẩm Thanh Chắn Giường  shop đang có những *giá* sau ạ:
- 100k - 500k
- 500k - 1M
- Sao cũng được!</t>
  </si>
  <si>
    <t>em nhầm
thanh chắn cửa í</t>
  </si>
  <si>
    <t>handover_to_inbox</t>
  </si>
  <si>
    <t>action_handover_to_inbox</t>
  </si>
  <si>
    <t>2112077438918064
Phương Anh Lê</t>
  </si>
  <si>
    <t>/start_conversation</t>
  </si>
  <si>
    <t>start_conversation</t>
  </si>
  <si>
    <t>action_start_conversation</t>
  </si>
  <si>
    <t xml:space="preserve">Chào Phương Anh Lê, mình là trợ lý ảo của Shop Gấu &amp; Bí Ngô!
Để hỗ trợ bạn nhanh nhất có thể, vui lòng mô tả ngắn gọn và rõ ràng sản phẩm muốn tìm kiếm nhé!
</t>
  </si>
  <si>
    <t>Failed</t>
  </si>
  <si>
    <r>
      <t xml:space="preserve">Mình muốn mua ghế này
</t>
    </r>
    <r>
      <rPr>
        <color rgb="FF1155CC"/>
        <u/>
      </rPr>
      <t>https://scontent.xx.fbcdn.net/v/t1.15752-9/99284174_4459263464099183_6084949243649327104_n.jpg?_nc_cat=106&amp;_nc_sid=b96e70&amp;_nc_ohc=Mn8GWXqi6-MAX_BlUIa&amp;_nc_ad=z-m&amp;_nc_cid=0&amp;_nc_zor=9&amp;_nc_ht=scontent.xx&amp;oh=a993ce9331b635919fc27ea0279be46e&amp;oe=5EE9AA91</t>
    </r>
    <r>
      <t xml:space="preserve">
Có sẵn hàng ko</t>
    </r>
  </si>
  <si>
    <t>-  - ['https://scontent.xx.fbcdn.net/v/t1.15752-9/99284174_4459263464099183_6084949243649327104_n.jpg?_nc_cat=106&amp;_nc_sid=b96e70&amp;_nc_ohc=Mn8GWXqi6-MAX_BlUIa&amp;_nc_ad=z-m&amp;_nc_cid=0&amp;_nc_zor=9&amp;_nc_ht=scontent.xx&amp;oh=a993ce9331b635919fc27ea0279be46e&amp;oe=5EE9AA91'] - url
- ghế - ghe - object_type
- này - này - mention</t>
  </si>
  <si>
    <t xml:space="preserve">Dạ mời bạn tham khảo sản phẩm hiện có tại shop nhé!
</t>
  </si>
  <si>
    <t>- Xem chi tiết: Xe đẩy 2 chiều 3 tư thế Zaracos Nano</t>
  </si>
  <si>
    <t>xe_day</t>
  </si>
  <si>
    <t>CV</t>
  </si>
  <si>
    <t>Fixed</t>
  </si>
  <si>
    <t>Ok</t>
  </si>
  <si>
    <t>CV detect ra xe đẩy, sản phẩm là Ghế ô tô</t>
  </si>
  <si>
    <t>Mình hỏi ghế ngồi ô tô trẻ em Joie ấy</t>
  </si>
  <si>
    <t>- Joie - joie - brand</t>
  </si>
  <si>
    <t xml:space="preserve">Sản phẩm  Xe Đẩy hãng sản xuất Joie hiện shop đang có giá: *3,450,000 VND (giá gốc 4,200,000 VND), 3,570,000 VND (giá gốc 4,200,000 VND), 4,505,000 VND (giá gốc 5,300,000 VND)*.
Bạn tham khảo các sản phẩm sau nhé ạ:
</t>
  </si>
  <si>
    <t>- Xem chi tiết: Xe đẩy gấp siêu gọn cao cấp Joie Pact Navy Blazer
- Xem chi tiết: Xe đẩy gấp gọn cao cấp Joie Litetrax 4 Chromium</t>
  </si>
  <si>
    <t>Mình ko hỏi xe đẩy này, shop giao bán trên tiki ghế ngồi ô tô, có sẵn hàng lấy luôn đc hay ko</t>
  </si>
  <si>
    <t>- xe đẩy - xe_day - object_type</t>
  </si>
  <si>
    <t>1869175463153613
Nguyễn Mai Hương</t>
  </si>
  <si>
    <t>https://scontent.xx.fbcdn.net/v/t1.15752-9/97499495_713087996118235_4056289843032883200_n.jpg?_nc_cat=104&amp;_nc_sid=b96e70&amp;_nc_ohc=VNShc0BI1k0AX87JDj1&amp;_nc_ad=z-m&amp;_nc_cid=0&amp;_nc_zor=9&amp;_nc_ht=scontent.xx&amp;oh=e9a9b7119c1b0d18e3f18d4fe704dd0b&amp;oe=5EE66116
Cả này bn e</t>
  </si>
  <si>
    <t>-  - ['https://scontent.xx.fbcdn.net/v/t1.15752-9/97499495_713087996118235_4056289843032883200_n.jpg?_nc_cat=104&amp;_nc_sid=b96e70&amp;_nc_ohc=VNShc0BI1k0AX87JDj1&amp;_nc_ad=z-m&amp;_nc_cid=0&amp;_nc_zor=9&amp;_nc_ht=scontent.xx&amp;oh=e9a9b7119c1b0d18e3f18d4fe704dd0b&amp;oe=5EE66116'] - url
- Cả này - cả này - mention
- bn - price - attribute</t>
  </si>
  <si>
    <t>- Xem chi tiết: Thảm đồ chơi âm nhạc Winfun 1288
- Xem chi tiết: Đoàn tàu xếp hình có nhạc Toys House CHÍNH HÃNG
- Xem chi tiết: Thước đo chiều cao 3D nam châm phát nhạc Babyhop chính hãng
- Xem chi tiết: Túi trữ sữa Unimom Compact
- Xem chi tiết: BẢNG VẼ HOLLA 2 in 1
- Xem chi tiết: Thanh chắn giường điều chỉnh độ cao Mastela cao cấp
...
- Không có cái nào!</t>
  </si>
  <si>
    <t>1967211110009608
Huyền Đào</t>
  </si>
  <si>
    <t>cua tạo bọt với bạch tuộc tạo bọt khác nhau tn ạ
chỉ là khác hình thôi ạ
thấy giá nó khác nhau ạ</t>
  </si>
  <si>
    <t>- giá - price - attribute</t>
  </si>
  <si>
    <t>Trash</t>
  </si>
  <si>
    <t>3284918164874815
Huong Phan</t>
  </si>
  <si>
    <t xml:space="preserve">Chào Huong Phan, mình là trợ lý ảo của Shop Gấu &amp; Bí Ngô!
Để hỗ trợ bạn nhanh nhất có thể, vui lòng mô tả ngắn gọn và rõ ràng sản phẩm muốn tìm kiếm nhé!
</t>
  </si>
  <si>
    <t>2054435104597200
Hanh Lisser</t>
  </si>
  <si>
    <t>https://scontent.xx.fbcdn.net/v/t1.15752-9/98294227_549739379067587_383207818351607808_n.jpg?_nc_cat=109&amp;_nc_sid=b96e70&amp;_nc_ohc=3mpnnuFd2GIAX8S7cbo&amp;_nc_ad=z-m&amp;_nc_cid=0&amp;_nc_zor=9&amp;_nc_ht=scontent.xx&amp;oh=d8afff54b5550460bc6bf15b74aeaa29&amp;oe=5EE71DA8
Nay nhiu shop oi</t>
  </si>
  <si>
    <t>-  - ['https://scontent.xx.fbcdn.net/v/t1.15752-9/98294227_549739379067587_383207818351607808_n.jpg?_nc_cat=109&amp;_nc_sid=b96e70&amp;_nc_ohc=3mpnnuFd2GIAX8S7cbo&amp;_nc_ad=z-m&amp;_nc_cid=0&amp;_nc_zor=9&amp;_nc_ht=scontent.xx&amp;oh=d8afff54b5550460bc6bf15b74aeaa29&amp;oe=5EE71DA8'] - url
- Nay - nay - mention
- nhiu - price - attribute</t>
  </si>
  <si>
    <t>- Xem chi tiết: Bịt ổ điện Munchkin (Mỹ) chính hãng
- Xem chi tiết: Nhiệt kế cảm biến hồng ngoại thông minh Doux
- Xem chi tiết: Hộp âm nhạc thả hình khối đa năng Winfun 0741
...
- Không có cái nào!</t>
  </si>
  <si>
    <t>2788494387946333
Thu Thủy</t>
  </si>
  <si>
    <t xml:space="preserve">Chào Thu Thủy, mình là trợ lý ảo của Shop Gấu &amp; Bí Ngô!
Để hỗ trợ bạn nhanh nhất có thể, vui lòng mô tả ngắn gọn và rõ ràng sản phẩm muốn tìm kiếm nhé!
</t>
  </si>
  <si>
    <t>Cho e hỏi bên mjk có ghế gội đầu cho bé k ạ</t>
  </si>
  <si>
    <t>action_query_babe_kb
utter_ask_rephrase_obj_type</t>
  </si>
  <si>
    <t>policy_0_MemoizationPolicy
policy_3_EmbeddingPolicy</t>
  </si>
  <si>
    <t xml:space="preserve">Mình chưa xác định được món đồ bạn hỏi, bạn mô tả rõ hơn giúp mình nhé!
</t>
  </si>
  <si>
    <t>Ner</t>
  </si>
  <si>
    <t>Không bắt được ghế gội đầu</t>
  </si>
  <si>
    <t>Dạ đây ạ</t>
  </si>
  <si>
    <t>agree</t>
  </si>
  <si>
    <t>utter_agree</t>
  </si>
  <si>
    <t xml:space="preserve">Dạ vâng ạ!
</t>
  </si>
  <si>
    <t>https://scontent.xx.fbcdn.net/v/t1.15752-9/98090951_552344252351695_8421831869842063360_n.jpg?_nc_cat=106&amp;_nc_sid=b96e70&amp;_nc_ohc=71LrCMZGHmcAX8AaoPu&amp;_nc_ad=z-m&amp;_nc_cid=0&amp;_nc_zor=9&amp;_nc_ht=scontent.xx&amp;oh=b74adaba39fc32bf24e97892c65d5b9d&amp;oe=5EE8B472</t>
  </si>
  <si>
    <t>send_link</t>
  </si>
  <si>
    <t>-  - ['https://scontent.xx.fbcdn.net/v/t1.15752-9/98090951_552344252351695_8421831869842063360_n.jpg?_nc_cat=106&amp;_nc_sid=b96e70&amp;_nc_ohc=71LrCMZGHmcAX8AaoPu&amp;_nc_ad=z-m&amp;_nc_cid=0&amp;_nc_zor=9&amp;_nc_ht=scontent.xx&amp;oh=b74adaba39fc32bf24e97892c65d5b9d&amp;oe=5EE8B472'] - url</t>
  </si>
  <si>
    <t>action_handle_send_link_only</t>
  </si>
  <si>
    <t>policy_1_MappingPolicy</t>
  </si>
  <si>
    <t xml:space="preserve">Bạn đang tìm kiếm thông tin gì ạ?
</t>
  </si>
  <si>
    <t>3439672196060628
Hải Trần</t>
  </si>
  <si>
    <t>Dạ ship lâm đồng phí s ạ</t>
  </si>
  <si>
    <t>1582653858522540
Nguyễn Loan</t>
  </si>
  <si>
    <t>E cho chị 1bộ chữ. Bộ bảng số nhe e</t>
  </si>
  <si>
    <t>1747036035344390
Phạm Thảo</t>
  </si>
  <si>
    <t>B ơi</t>
  </si>
  <si>
    <t>As expected</t>
  </si>
  <si>
    <t>Trước m mua máy tạo ẩm khuếch tán babymoov bên b</t>
  </si>
  <si>
    <t>- babymoov - babymoov - brand</t>
  </si>
  <si>
    <t>2003714453065710
Trang Dương</t>
  </si>
  <si>
    <t>Bên mình có áo phao bơi cho bé k ah</t>
  </si>
  <si>
    <t>- phao - phao - object_type</t>
  </si>
  <si>
    <t xml:space="preserve">Sản phẩm  Phao  hiện shop đang có giá: *148,000 VND, 170,000 VND (giá gốc 190,000 VND), 210,000 VND*.
Bạn tham khảo các sản phẩm sau nhé ạ:
</t>
  </si>
  <si>
    <t>- Xem chi tiết: Phao cổ ROYAL CARE CHÍNH HÃNG
- Xem chi tiết: Phao cổ Baby Hop CHÍNH HÃNG
- Xem chi tiết: Phao nách Babyhop CHÍNH HÃNG</t>
  </si>
  <si>
    <r>
      <rPr>
        <color rgb="FF0000FF"/>
        <u/>
      </rPr>
      <t>https://scontent.xx.fbcdn.net/v/t1.15752-9/97969506_657315005120079_4787914853069094912_n.jpg?_nc_cat=103&amp;_nc_sid=b96e70&amp;_nc_ohc=qJkZdarEeTEAX_LlaSQ&amp;_nc_ad=z-m&amp;_nc_cid=0&amp;_nc_zor=9&amp;_nc_ht=scontent.xx&amp;oh=f4c5bc000e2ea69e4beb5cd201d9025b&amp;oe=5EE8D17B</t>
    </r>
    <r>
      <t xml:space="preserve">
Shop có mẫu này k ạ</t>
    </r>
  </si>
  <si>
    <t>-  - ['https://scontent.xx.fbcdn.net/v/t1.15752-9/97969506_657315005120079_4787914853069094912_n.jpg?_nc_cat=103&amp;_nc_sid=b96e70&amp;_nc_ohc=qJkZdarEeTEAX_LlaSQ&amp;_nc_ad=z-m&amp;_nc_cid=0&amp;_nc_zor=9&amp;_nc_ht=scontent.xx&amp;oh=f4c5bc000e2ea69e4beb5cd201d9025b&amp;oe=5EE8D17B'] - url
- mẫu này - mẫu này - mention</t>
  </si>
  <si>
    <t>- Xem chi tiết: Áo ăn dặm chống thấm
- Xem chi tiết: Yếm máng Mastela
...
- Không có cái nào!</t>
  </si>
  <si>
    <t>https://scontent.xx.fbcdn.net/v/t1.15752-9/97969506_657315005120079_4787914853069094912_n.jpg?_nc_cat=103&amp;_nc_sid=b96e70&amp;_nc_ohc=qJkZdarEeTEAX_LlaSQ&amp;_nc_ad=z-m&amp;_nc_cid=0&amp;_nc_zor=9&amp;_nc_ht=scontent.xx&amp;oh=f4c5bc000e2ea69e4beb5cd201d9025b&amp;oe=5EE8D17B
Mẫu phao này shop ah</t>
  </si>
  <si>
    <t>-  - ['https://scontent.xx.fbcdn.net/v/t1.15752-9/97969506_657315005120079_4787914853069094912_n.jpg?_nc_cat=103&amp;_nc_sid=b96e70&amp;_nc_ohc=qJkZdarEeTEAX_LlaSQ&amp;_nc_ad=z-m&amp;_nc_cid=0&amp;_nc_zor=9&amp;_nc_ht=scontent.xx&amp;oh=f4c5bc000e2ea69e4beb5cd201d9025b&amp;oe=5EE8D17B'] - url
- phao - phao - object_type
- này - này - mention</t>
  </si>
  <si>
    <t>/disagree{"object_type": null}</t>
  </si>
  <si>
    <t>disagree</t>
  </si>
  <si>
    <t>- {"object_type": null} - None - object_type</t>
  </si>
  <si>
    <t>utter_disagree</t>
  </si>
  <si>
    <t xml:space="preserve">Bạn vui lòng mô tả rõ mong muốn của bạn hoặc chat với nhân viên tư vấn nhé!
</t>
  </si>
  <si>
    <t>/connect_employee</t>
  </si>
  <si>
    <t>connect_employee</t>
  </si>
  <si>
    <t>2787088494649666
Trinh Ngọc</t>
  </si>
  <si>
    <t>c ơi bộ bàn ghế lego giá bn c</t>
  </si>
  <si>
    <t>- ghế - ghe - object_type
- lego - lego - brand
- giá bn - price - attribute</t>
  </si>
  <si>
    <t>Sản phẩm bạn đang tìm có phải là?
- Ghế Đa Năng
- Ghế Ăn
- Ghế Gội Đầu
- Ghế Ô Tô
- Không đúng!</t>
  </si>
  <si>
    <t>có tháo đc chân bàn, ghế để vận chuyển k ạ
ghế đa năng ý ạ</t>
  </si>
  <si>
    <t>- ghế đa năng ý - ghế đa năng ý - object_type</t>
  </si>
  <si>
    <t>2515068738572776
Hoàng Thanh Nga</t>
  </si>
  <si>
    <t>Là riêng 2 bộ chứ không phải 1 bộ ah b</t>
  </si>
  <si>
    <t>2846109062093266
Nguyễn Hoà</t>
  </si>
  <si>
    <t>https://scontent.xx.fbcdn.net/v/t1.15752-9/99155112_249335149475695_5710700430724431872_n.jpg?_nc_cat=102&amp;_nc_sid=b96e70&amp;_nc_ohc=P1KMOTdMVssAX9-PBb4&amp;_nc_ad=z-m&amp;_nc_cid=0&amp;_nc_zor=9&amp;_nc_ht=scontent.xx&amp;oh=a26f3d8ead63cd6f613ea5aa499bc941&amp;oe=5EE61340
Bao nhiêu ạ</t>
  </si>
  <si>
    <t>-  - ['https://scontent.xx.fbcdn.net/v/t1.15752-9/99155112_249335149475695_5710700430724431872_n.jpg?_nc_cat=102&amp;_nc_sid=b96e70&amp;_nc_ohc=P1KMOTdMVssAX9-PBb4&amp;_nc_ad=z-m&amp;_nc_cid=0&amp;_nc_zor=9&amp;_nc_ht=scontent.xx&amp;oh=a26f3d8ead63cd6f613ea5aa499bc941&amp;oe=5EE61340'] - url
- Bao nhiêu - price - attribute</t>
  </si>
  <si>
    <t>- Xem chi tiết: Thanh chặn cửa/ chặn cầu thang an toàn cho bé
- Xem chi tiết: Thanh nối chặn cửa/cầu thêm 12cm / 36cm
...
- Không có cái nào!</t>
  </si>
  <si>
    <t>https://scontent.xx.fbcdn.net/v/t1.15752-9/99155112_249335149475695_5710700430724431872_n.jpg?_nc_cat=102&amp;_nc_sid=b96e70&amp;_nc_ohc=P1KMOTdMVssAX9-PBb4&amp;_nc_ad=z-m&amp;_nc_cid=0&amp;_nc_zor=9&amp;_nc_ht=scontent.xx&amp;oh=a26f3d8ead63cd6f613ea5aa499bc941&amp;oe=5EE61340</t>
  </si>
  <si>
    <t>-  - ['https://scontent.xx.fbcdn.net/v/t1.15752-9/99155112_249335149475695_5710700430724431872_n.jpg?_nc_cat=102&amp;_nc_sid=b96e70&amp;_nc_ohc=P1KMOTdMVssAX9-PBb4&amp;_nc_ad=z-m&amp;_nc_cid=0&amp;_nc_zor=9&amp;_nc_ht=scontent.xx&amp;oh=a26f3d8ead63cd6f613ea5aa499bc941&amp;oe=5EE61340'] - url</t>
  </si>
  <si>
    <r>
      <rPr>
        <u/>
      </rPr>
      <t>https://scontent.xx.fbcdn.net/v/t1.15752-9/99155112_249335149475695_5710700430724431872_n.jpg?_nc_cat=102&amp;_nc_sid=b96e70&amp;_nc_ohc=P1KMOTdMVssAX9-PBb4&amp;_nc_ad=z-m&amp;_nc_cid=0&amp;_nc_zor=9&amp;_nc_ht=scontent.xx&amp;oh=a26f3d8ead63cd6f613ea5aa499bc941&amp;oe=5EE61340</t>
    </r>
    <r>
      <t xml:space="preserve">
Bao nhiêu tiền ạ</t>
    </r>
  </si>
  <si>
    <t>-  - ['https://scontent.xx.fbcdn.net/v/t1.15752-9/99155112_249335149475695_5710700430724431872_n.jpg?_nc_cat=102&amp;_nc_sid=b96e70&amp;_nc_ohc=P1KMOTdMVssAX9-PBb4&amp;_nc_ad=z-m&amp;_nc_cid=0&amp;_nc_zor=9&amp;_nc_ht=scontent.xx&amp;oh=a26f3d8ead63cd6f613ea5aa499bc941&amp;oe=5EE61340'] - url
- Bao nhiêu tiền - price - attribute</t>
  </si>
  <si>
    <t>2368048049958057
My Pham</t>
  </si>
  <si>
    <t>https://scontent.xx.fbcdn.net/v/t1.15752-9/98038773_266974974489733_78497115814232064_n.jpg?_nc_cat=108&amp;_nc_sid=b96e70&amp;_nc_ohc=mqpSq5Iai04AX8z3i9V&amp;_nc_ad=z-m&amp;_nc_cid=0&amp;_nc_zor=9&amp;_nc_ht=scontent.xx&amp;oh=2197cb774c411ab7bf48cbb89deb302b&amp;oe=5EE6E65B
B ơi
Ship cho mìn 1 bộ
Mình ck trc nhé</t>
  </si>
  <si>
    <t>-  - ['https://scontent.xx.fbcdn.net/v/t1.15752-9/98038773_266974974489733_78497115814232064_n.jpg?_nc_cat=108&amp;_nc_sid=b96e70&amp;_nc_ohc=mqpSq5Iai04AX8z3i9V&amp;_nc_ad=z-m&amp;_nc_cid=0&amp;_nc_zor=9&amp;_nc_ht=scontent.xx&amp;oh=2197cb774c411ab7bf48cbb89deb302b&amp;oe=5EE6E65B'] - url</t>
  </si>
  <si>
    <t>2856867627759169
Vương Thu</t>
  </si>
  <si>
    <t xml:space="preserve">Chào Vương Thu, mình là trợ lý ảo của Shop Gấu &amp; Bí Ngô!
Để hỗ trợ bạn nhanh nhất có thể, vui lòng mô tả ngắn gọn và rõ ràng sản phẩm muốn tìm kiếm nhé!
</t>
  </si>
  <si>
    <r>
      <rPr>
        <color rgb="FF0000FF"/>
        <u/>
      </rPr>
      <t>https://scontent.xx.fbcdn.net/v/t1.15752-9/97156014_173861727319647_5918901513018671104_n.png?_nc_cat=102&amp;_nc_sid=b96e70&amp;_nc_ohc=8fO0sLjhHNoAX__RqY1&amp;_nc_ad=z-m&amp;_nc_cid=0&amp;_nc_zor=9&amp;_nc_ht=scontent.xx&amp;oh=17c3c7d6a05b4140e5ab0fae4447789e&amp;oe=5EE707D0</t>
    </r>
    <r>
      <t xml:space="preserve">
đai này bn vậy shop</t>
    </r>
  </si>
  <si>
    <t>-  - ['https://scontent.xx.fbcdn.net/v/t1.15752-9/97156014_173861727319647_5918901513018671104_n.png?_nc_cat=102&amp;_nc_sid=b96e70&amp;_nc_ohc=8fO0sLjhHNoAX__RqY1&amp;_nc_ad=z-m&amp;_nc_cid=0&amp;_nc_zor=9&amp;_nc_ht=scontent.xx&amp;oh=17c3c7d6a05b4140e5ab0fae4447789e&amp;oe=5EE707D0'] - url
- đai này - đai này - mention
- bn - price - attribute</t>
  </si>
  <si>
    <t>Sản phẩm bạn đang tìm có phải là?
- Máy Hút Sữa
- Không đúng!</t>
  </si>
  <si>
    <t>['may_hut_sua']</t>
  </si>
  <si>
    <t>To be processed</t>
  </si>
  <si>
    <t>CV bắt sai "đai xe máy" thánh "máy hút sữa"</t>
  </si>
  <si>
    <t>2443472062390130
Linh Kt</t>
  </si>
  <si>
    <t>Phí ship ntn ạ</t>
  </si>
  <si>
    <t>3103212793031358
Le Ha Vu</t>
  </si>
  <si>
    <t>Shop mình có bỉm dán Momo Rabit kg?</t>
  </si>
  <si>
    <t>- Momo Rabit - momo rabit - brand</t>
  </si>
  <si>
    <t>Nướu gặm nữa</t>
  </si>
  <si>
    <t>action_query_babe_kb
action_handover_to_inbox</t>
  </si>
  <si>
    <t>policy_3_EmbeddingPolicy
policy_3_EmbeddingPolicy</t>
  </si>
  <si>
    <t>1824665087638671
Huyền Anh Lê</t>
  </si>
  <si>
    <t>Cả bảng chữ và số là 300k phải ko b? Ship về tp lạng sơn phí ship là bao nhiêu hả b? B Có link shopee ko m đặt cho tiện</t>
  </si>
  <si>
    <t>- 300k - 300k - price
- bao nhiêu - price - attribute
- link shopee - link - attribute</t>
  </si>
  <si>
    <t>1514572738646424
Phạm Lan</t>
  </si>
  <si>
    <t>Ok bạn nhé</t>
  </si>
  <si>
    <t>Mình k thấy xe này trên shopee của shop</t>
  </si>
  <si>
    <t>- xe - xe - object_type
- này - này - mention
- shopee - link - attribute</t>
  </si>
  <si>
    <t>Sản phẩm bạn đang tìm có phải là?
- Xe Đẩy
- Xe Chòi Chân
- Xe Tập Đi
- Xếp Hình
- Không đúng!</t>
  </si>
  <si>
    <t>3017961804952495
Ngân Tâm</t>
  </si>
  <si>
    <r>
      <rPr>
        <color rgb="FF0000FF"/>
        <u/>
      </rPr>
      <t>https://scontent.xx.fbcdn.net/v/t1.15752-9/97966463_840429183115859_8647852801512177664_n.jpg?_nc_cat=111&amp;_nc_sid=b96e70&amp;_nc_ohc=_S2nOfFlplsAX8NirEz&amp;_nc_ad=z-m&amp;_nc_cid=0&amp;_nc_zor=9&amp;_nc_ht=scontent.xx&amp;oh=c23505478b728bc2729791139cd2333e&amp;oe=5EE7586F</t>
    </r>
    <r>
      <t xml:space="preserve">
Có mẫu ntn nhưng cao hơn ko b?</t>
    </r>
  </si>
  <si>
    <t>-  - ['https://scontent.xx.fbcdn.net/v/t1.15752-9/97966463_840429183115859_8647852801512177664_n.jpg?_nc_cat=111&amp;_nc_sid=b96e70&amp;_nc_ohc=_S2nOfFlplsAX8NirEz&amp;_nc_ad=z-m&amp;_nc_cid=0&amp;_nc_zor=9&amp;_nc_ht=scontent.xx&amp;oh=c23505478b728bc2729791139cd2333e&amp;oe=5EE7586F'] - url</t>
  </si>
  <si>
    <t>- Xem chi tiết: Tủ nhựa cao cấp Kub</t>
  </si>
  <si>
    <t>Có hỗ trợ vận chuyển và lắp đặt tủ k b?</t>
  </si>
  <si>
    <t>4018535154855752
Ly Nguyen</t>
  </si>
  <si>
    <t>Ben em có bán gói bải vệ đầu bé tap đi ko
Loại nao kich cở lớn tí</t>
  </si>
  <si>
    <t>- kich cở lớn - size - attribute</t>
  </si>
  <si>
    <r>
      <rPr>
        <color rgb="FF0000FF"/>
        <u/>
      </rPr>
      <t>https://scontent.xx.fbcdn.net/v/t1.15752-9/98101235_170680411022328_2275504129033895936_n.jpg?_nc_cat=109&amp;_nc_sid=b96e70&amp;_nc_ohc=N1U_ZOCxXZsAX_ajtHH&amp;_nc_ad=z-m&amp;_nc_cid=0&amp;_nc_zor=9&amp;_nc_ht=scontent.xx&amp;oh=98cec12673fd0017414f696105141c78&amp;oe=5EE8AF5E</t>
    </r>
    <r>
      <t xml:space="preserve">
Giong nhu vay</t>
    </r>
  </si>
  <si>
    <t>-  - ['https://scontent.xx.fbcdn.net/v/t1.15752-9/98101235_170680411022328_2275504129033895936_n.jpg?_nc_cat=109&amp;_nc_sid=b96e70&amp;_nc_ohc=N1U_ZOCxXZsAX_ajtHH&amp;_nc_ad=z-m&amp;_nc_cid=0&amp;_nc_zor=9&amp;_nc_ht=scontent.xx&amp;oh=98cec12673fd0017414f696105141c78&amp;oe=5EE8AF5E'] - url</t>
  </si>
  <si>
    <t>2060924227360412
Nhung Lee</t>
  </si>
  <si>
    <t>Bạn có mỗi loại này thôi hả
Mình thấy thấp quá</t>
  </si>
  <si>
    <t>- loại này - loại này - mention</t>
  </si>
  <si>
    <t>Mình mún kím cầu trượt cho bé đó
Bé mình 3 tuổi r</t>
  </si>
  <si>
    <t>- cầu trượt - cau_truot - object_type
- 3 tuổi - 3 tuổi - age_of_use</t>
  </si>
  <si>
    <t xml:space="preserve">Dạ, sản phẩm Cầu Trượt độ tuổi sử dụng 3 Tuổi hiện tại bên shop đang tạm hết hàng ạ. Bạn tham khảo các sản phẩm khác dành cho bé nhé!
</t>
  </si>
  <si>
    <t>Chừng nào về hàng nữa bạn</t>
  </si>
  <si>
    <t>2750833741711202
Trang Nguyễn</t>
  </si>
  <si>
    <t xml:space="preserve">Chào Trang Nguyễn, mình là trợ lý ảo của Shop Gấu &amp; Bí Ngô!
Để hỗ trợ bạn nhanh nhất có thể, vui lòng mô tả ngắn gọn và rõ ràng sản phẩm muốn tìm kiếm nhé!
</t>
  </si>
  <si>
    <t>Sh có bán máy xay hấp fatz pro 3 k ah và giá thế nào ah</t>
  </si>
  <si>
    <t>- máy - may - object_type
- fatz pro - fatz pro - brand
- giá thế nào - price - attribute</t>
  </si>
  <si>
    <t>Sản phẩm bạn đang tìm có phải là?
- Máy Xay
- Máy Ủ Ấm
- Máy Hút Mũi
- Máy Hâm Sữa
- Không đúng!</t>
  </si>
  <si>
    <t>Ner bắt sai brand 'Fatz' thành  "Fatz Pro"</t>
  </si>
  <si>
    <t>/confirm_object_type{"object_type": "may_xay"}</t>
  </si>
  <si>
    <t>- {"object_type": "may_xay"} - may_xay - object_type</t>
  </si>
  <si>
    <t xml:space="preserve">Dạ, sản phẩm Máy Xay hãng sản xuất Fatz Pro hiện tại bên shop đang tạm hết hàng ạ. Bạn tham khảo các sản phẩm khác dành cho bé nhé!
</t>
  </si>
  <si>
    <t>Hiện tại sản phẩm Máy Xay  shop đang có những *hãng sản xuất* sau ạ:
- Babymoov
- Fatz Baby
- Avent
- Sao cũng được!</t>
  </si>
  <si>
    <t>/confirm_attribute_value{"brand": "Babymoov"}</t>
  </si>
  <si>
    <t>confirm_attribute_value</t>
  </si>
  <si>
    <t>- {"brand": "Babymoov"} - Babymoov - brand</t>
  </si>
  <si>
    <t xml:space="preserve">Sản phẩm  Máy Xay hãng sản xuất Babymoov hiện shop đang có giá: *4,890,000 VND, 3,480,000 VND (giá gốc 4,890,000 VND), 3,979,000 VND (giá gốc 4,890,000 VND), 3,429,000 VND (giá gốc 4,890,000 VND)*.
Bạn tham khảo các sản phẩm sau nhé ạ:
</t>
  </si>
  <si>
    <t>- Xem chi tiết: [ELHABK11 giảm tối đa 700K] MÁY XAY HẤP ĐA NĂNG NUTRIBABY PLUS 5IN1 (Pháp)
- Xem chi tiết: Máy xay hấp đa năng Nutribaby Plus 5 in 1 Baby Moov -màughi</t>
  </si>
  <si>
    <t>2718908901554256
HaMi Tran</t>
  </si>
  <si>
    <t xml:space="preserve">Chào HaMi Tran, mình là trợ lý ảo của Shop Gấu &amp; Bí Ngô!
Để hỗ trợ bạn nhanh nhất có thể, vui lòng mô tả ngắn gọn và rõ ràng sản phẩm muốn tìm kiếm nhé!
</t>
  </si>
  <si>
    <t>Cho mình hỏi máy pha sữa</t>
  </si>
  <si>
    <t>- máy pha sữa - may_pha_sua - object_type</t>
  </si>
  <si>
    <t xml:space="preserve">Sản phẩm  Máy pha sữa cao cấp Tiny Baby Formula (Nhật Bản)  hiện shop đang có giá: *3,530,000 VND (giá gốc 3,850,000 VND)*.
Bạn tham khảo các sản phẩm sau nhé ạ:
</t>
  </si>
  <si>
    <t>- Xem chi tiết: Máy pha sữa cao cấp Tiny Baby Formula (Nhật Bản)</t>
  </si>
  <si>
    <t>Giờ giá còn bao nhiêu b nhỉ</t>
  </si>
  <si>
    <t>- Giờ giá - price - attribute
- bao nhiêu - price - attribute</t>
  </si>
  <si>
    <t>Bạn ơi trên shoppee mình thấy shop ban giao 3tr nhỉ</t>
  </si>
  <si>
    <t>- shoppee - link - attribute
- 3tr - 3tr - price</t>
  </si>
  <si>
    <t>3248336048523487
Phương Di</t>
  </si>
  <si>
    <t>Ok Shop . Mình cảm ơn nhé</t>
  </si>
  <si>
    <t>thank</t>
  </si>
  <si>
    <t>utter_thank</t>
  </si>
  <si>
    <t xml:space="preserve">Dạ, cảm ơn ạ!
</t>
  </si>
  <si>
    <t>2189920437753774
Van Anh Nguyen</t>
  </si>
  <si>
    <t>Cho mình 1 cái nhé</t>
  </si>
  <si>
    <t>policy_0_MemoizationPolicy
policy_0_MemoizationPolicy</t>
  </si>
  <si>
    <r>
      <t xml:space="preserve">Loại xe này mã là gì b nhỉ
</t>
    </r>
    <r>
      <rPr>
        <color rgb="FF0000FF"/>
        <u/>
      </rPr>
      <t>https://scontent.xx.fbcdn.net/v/t1.15752-9/99123217_260089261803281_2272009735051935744_n.jpg?_nc_cat=106&amp;_nc_sid=b96e70&amp;_nc_ohc=KSarDL75M0gAX9F-4oA&amp;_nc_ad=z-m&amp;_nc_cid=0&amp;_nc_zor=9&amp;_nc_ht=scontent.xx&amp;oh=833f04bc1fc6fe44e050bafac205eeb9&amp;oe=5EE6C553</t>
    </r>
  </si>
  <si>
    <t>-  - ['https://scontent.xx.fbcdn.net/v/t1.15752-9/99123217_260089261803281_2272009735051935744_n.jpg?_nc_cat=106&amp;_nc_sid=b96e70&amp;_nc_ohc=KSarDL75M0gAX9F-4oA&amp;_nc_ad=z-m&amp;_nc_cid=0&amp;_nc_zor=9&amp;_nc_ht=scontent.xx&amp;oh=833f04bc1fc6fe44e050bafac205eeb9&amp;oe=5EE6C553'] - url
- xe - xe - object_type
- này - này - mention</t>
  </si>
  <si>
    <t xml:space="preserve">Sản phẩm  Xe đẩy đảo chiều gấp gọn VINNG  hiện shop đang có giá: *1,390,000 VND (giá gốc 2,500,000 VND)*.
Bạn tham khảo các sản phẩm sau nhé ạ:
</t>
  </si>
  <si>
    <t>- Xem chi tiết: Xe đẩy đảo chiều gấp gọn VINNG</t>
  </si>
  <si>
    <t>Xe đẩy b vừa báo 1350 đó</t>
  </si>
  <si>
    <t>- Xe đẩy - xe_day - object_type</t>
  </si>
  <si>
    <t>Hiện tại sản phẩm Xe Đẩy  shop đang có những *giá* sau ạ:
- 100k - 500k
- 500k - 1M
- 1M - 2M
- 2M - 5M
- 5M - 10M
- 10M - 20M
- Sao cũng được!</t>
  </si>
  <si>
    <t>Not sure</t>
  </si>
  <si>
    <t>Có mầu đen ko b
T thấy ảnh b gửi mầu đỏ</t>
  </si>
  <si>
    <t>- mầu đen - mầu đen - color
- ảnh - image - attribute
- mầu đỏ - mầu đỏ - color</t>
  </si>
  <si>
    <t xml:space="preserve">Dạ mời bạn tham khảo sản phẩm Xe Đẩy  Mầu Đỏ hiện có tại shop nhé!
</t>
  </si>
  <si>
    <t>- Xem chi tiết: Xe đẩy cao cấp Zaracos Oral (Mỹ)
- Xem chi tiết: Xe đẩy cao cấp siêu nhẹ Aprica Karoon Air
- Xem chi tiết: Xe đẩy đảo chiều gấp gọn Joovy Qatta S113
- Xem chi tiết: Xe đẩy gấp siêu gọn cao cấp Joie Pact Navy Blazer
- Xem chi tiết: Xe đẩy cao cấp Aprica Luxuna Dual
- Xem chi tiết: Xe đẩy gấp gọn cao cấp VINNG
- Xem chi tiết: Xe đẩy 2 chiều cao cấp Mastela
- Xem chi tiết: Xe đẩy 2 chiều 3 tư thế Zaracos Nano</t>
  </si>
  <si>
    <r>
      <rPr>
        <color rgb="FF0000FF"/>
        <u/>
      </rPr>
      <t>https://scontent.xx.fbcdn.net/v/t1.15752-9/99123217_260089261803281_2272009735051935744_n.jpg?_nc_cat=106&amp;_nc_sid=b96e70&amp;_nc_ohc=KSarDL75M0gAX9F-4oA&amp;_nc_ad=z-m&amp;_nc_cid=0&amp;_nc_zor=9&amp;_nc_ht=scontent.xx&amp;oh=833f04bc1fc6fe44e050bafac205eeb9&amp;oe=5EE6C553</t>
    </r>
    <r>
      <t xml:space="preserve">
T muốn mua sản phẩm này
Màu đen
Shop còn ko</t>
    </r>
  </si>
  <si>
    <t>-  - ['https://scontent.xx.fbcdn.net/v/t1.15752-9/99123217_260089261803281_2272009735051935744_n.jpg?_nc_cat=106&amp;_nc_sid=b96e70&amp;_nc_ohc=KSarDL75M0gAX9F-4oA&amp;_nc_ad=z-m&amp;_nc_cid=0&amp;_nc_zor=9&amp;_nc_ht=scontent.xx&amp;oh=833f04bc1fc6fe44e050bafac205eeb9&amp;oe=5EE6C553'] - url
- sản phẩm này - sản phẩm này - mention
- Màu đen - màu đen - color</t>
  </si>
  <si>
    <t xml:space="preserve">Dạ mời bạn tham khảo sản phẩm Xe Đẩy  hiện có tại shop nhé!
</t>
  </si>
  <si>
    <t>B oiii
T hỏi xe này nhe</t>
  </si>
  <si>
    <t>- xe - xe - object_type
- này - này - mention</t>
  </si>
  <si>
    <t>2355960584461414
Phương Yến</t>
  </si>
  <si>
    <r>
      <rPr>
        <color rgb="FF1155CC"/>
        <u/>
      </rPr>
      <t>https://scontent.xx.fbcdn.net/v/t1.15752-9/98210214_318227959143480_937993683188318208_n.jpg?_nc_cat=101&amp;_nc_sid=b96e70&amp;_nc_ohc=Xf7wueO-SCAAX-XD8VQ&amp;_nc_ad=z-m&amp;_nc_cid=0&amp;_nc_zor=9&amp;_nc_ht=scontent.xx&amp;oh=df522cffc29acd428274d3ec7be725ac&amp;oe=5EE61E3D</t>
    </r>
    <r>
      <t xml:space="preserve">
Cái này có ngả ra để nằm đc k b
Có những tư thế j ạ</t>
    </r>
  </si>
  <si>
    <t>-  - ['https://scontent.xx.fbcdn.net/v/t1.15752-9/98210214_318227959143480_937993683188318208_n.jpg?_nc_cat=101&amp;_nc_sid=b96e70&amp;_nc_ohc=Xf7wueO-SCAAX-XD8VQ&amp;_nc_ad=z-m&amp;_nc_cid=0&amp;_nc_zor=9&amp;_nc_ht=scontent.xx&amp;oh=df522cffc29acd428274d3ec7be725ac&amp;oe=5EE61E3D'] - url
- Cái này - cái này - mention</t>
  </si>
  <si>
    <t>- Xem chi tiết: Xe đẩy 2 chiều 3 tư thế Zaracos Nano
- Xem chi tiết: MUA 1 TẶNG 1 - Túi trữ sữa cao cấp K- Mom
- Xem chi tiết: Set khăn mặt/khăn tắm Yodo Xiui
- Xem chi tiết: Ghế ăn nâng hạ độ cao nhựa Mastela 07330/07331
- Xem chi tiết: RUNG + ĐUNG ĐƯA: Xích đu Mastela Swing SG111 mẫu mới 2019
- Xem chi tiết: Xích đu có nhạc kiêm ghế ăn đa năng Mastela
- Xem chi tiết: Bô ngựa con cao cấp Royal Care - Hàng nhập khẩu chính hãng
...
- Không có cái nào!</t>
  </si>
  <si>
    <t>IC</t>
  </si>
  <si>
    <t>Sai SIC</t>
  </si>
  <si>
    <t>Con m 20 tháng r nên m thấy k cần đồ đắt quá ấy</t>
  </si>
  <si>
    <t>- Con m 20 tháng - con m 20 tháng - age_of_use</t>
  </si>
  <si>
    <t>2452439864813753
Thanh Vânn</t>
  </si>
  <si>
    <t>hàng bị lỗi đổi ntn b</t>
  </si>
  <si>
    <t>Sub intent</t>
  </si>
  <si>
    <t>v2.0.21</t>
  </si>
  <si>
    <t>3860173957388942
Mai Li Li</t>
  </si>
  <si>
    <t xml:space="preserve">Chào Mai Li Li, mình là trợ lý ảo của Shop Gấu &amp; Bí Ngô!
Để hỗ trợ bạn nhanh nhất có thể, vui lòng mô tả ngắn gọn và rõ ràng sản phẩm muốn tìm kiếm nhé!
</t>
  </si>
  <si>
    <t>Cho mình hỏi có máy tiệt trùng uv của fatz k nhỉ</t>
  </si>
  <si>
    <t>- máy tiệt trùng - may_tiet_trung - object_type
- fatz - fatz - brand</t>
  </si>
  <si>
    <t>Hiện tại sản phẩm Máy Tiệt Trùng hãng sản xuất Fatz shop đang có những *giá* sau ạ:
- 500k - 1M
- 1M - 2M
- Sao cũng được!</t>
  </si>
  <si>
    <t>Giá nào a</t>
  </si>
  <si>
    <t>- Giá nào - price - attribute</t>
  </si>
  <si>
    <t>?</t>
  </si>
  <si>
    <t>ignore</t>
  </si>
  <si>
    <t>action_default_fallback</t>
  </si>
  <si>
    <t>Có những loại gì thế shop?</t>
  </si>
  <si>
    <t>/confirm_attribute_value{"price": "1M - 2M"}</t>
  </si>
  <si>
    <t>- {"price": "1M - 2M"} - 1M - 2M - price</t>
  </si>
  <si>
    <t xml:space="preserve">Sản phẩm  Máy Tiệt Trùng hãng sản xuất Fatz, giá 1m - 2m hiện shop đang có giá: *1,450,000 VND, 1,709,000 VND (giá gốc 2,200,000 VND), 1,529,000 VND (giá gốc 2,200,000 VND), 1,430,000 VND*.
Bạn tham khảo các sản phẩm sau nhé ạ:
</t>
  </si>
  <si>
    <t>- Xem chi tiết: MÁY TIỆT TRÙNG SẤY KHÔ FB4912KM (Tặng 1 Bình Sữa)
- Xem chi tiết:  Máy tiệt trùng sấy khô Fatz 4906
- Xem chi tiết: Tiệt trùng UV cao cấp Fatz Baby FB4700KM(Tặng liền tay 01 máy hâm sữa 4 chức năng Fatz giá hãng niêm yết gần #350K)</t>
  </si>
  <si>
    <t>https://scontent.xx.fbcdn.net/v/t1.15752-9/85070134_1442333355945107_307809603045818368_n.jpg?_nc_cat=102&amp;_nc_sid=b96e70&amp;_nc_ohc=h7uykHYiFg0AX-jqSlM&amp;_nc_ad=z-m&amp;_nc_cid=0&amp;_nc_zor=9&amp;_nc_ht=scontent.xx&amp;oh=93e6141adac0281a7f07e1659552daf8&amp;oe=5EE76ABC</t>
  </si>
  <si>
    <t>- https://scontent.xx.fbcdn.net/v/t1.15752-9/85070134_1442333355945107_307809603045818368_n.jpg?_nc_cat=102&amp;_nc_sid=b96e70&amp;_nc_ohc=h7uykHYiFg0AX-jqSlM&amp;_nc_ad=z-m&amp;_nc_cid=0&amp;_nc_zor=9&amp;_nc_ht=scontent.xx&amp;oh=93e6141adac0281a7f07e1659552daf8&amp;oe=5EE76ABC - https://scontent.xx.fbcdn.net/v/t1.15752-9/85070134_1442333355945107_307809603045818368_n.jpg?_nc_cat=102&amp;_nc_sid=b96e70&amp;_nc_ohc=h7uykHYiFg0AX-jqSlM&amp;_nc_ad=z-m&amp;_nc_cid=0&amp;_nc_zor=9&amp;_nc_ht=scontent.xx&amp;oh=93e6141adac0281a7f07e1659552daf8&amp;oe=5EE76ABC - url</t>
  </si>
  <si>
    <t>Có loại này k a</t>
  </si>
  <si>
    <t xml:space="preserve">Sản phẩm  TẶNG 02 bình sữa cao cấp - Máy tiệt trùng sấy khô tia UV cao cấp Fatz Baby FB4702  hiện shop đang có giá: *2,350,000 VND (giá gốc 2,750,000 VND)*.
Bạn tham khảo các sản phẩm sau nhé ạ:
</t>
  </si>
  <si>
    <t>- Xem chi tiết: TẶNG 02 bình sữa cao cấp - Máy tiệt trùng sấy khô tia UV cao cấp Fatz Baby FB4702</t>
  </si>
  <si>
    <t>[True, None, [1754]]</t>
  </si>
  <si>
    <t>Hết hàng rồi mà b?</t>
  </si>
  <si>
    <t>1635768823138408
Linh Ngoc Truong</t>
  </si>
  <si>
    <t>b ơi mình còn chó bông iwaya ko bạn nhỉ?</t>
  </si>
  <si>
    <t>- iwaya - iwaya - brand</t>
  </si>
  <si>
    <r>
      <t xml:space="preserve">cái này b ơi
</t>
    </r>
    <r>
      <rPr>
        <color rgb="FF1155CC"/>
        <u/>
      </rPr>
      <t>https://scontent.xx.fbcdn.net/v/t1.15752-9/98345522_1535916699919192_2659385952308297728_n.png?_nc_cat=105&amp;_nc_sid=b96e70&amp;_nc_ohc=zsnKH7T4dFIAX_MXhTP&amp;_nc_ad=z-m&amp;_nc_cid=0&amp;_nc_zor=9&amp;_nc_ht=scontent.xx&amp;oh=c849727710817f44d32806c0321cef6b&amp;oe=5EEB0DC6</t>
    </r>
  </si>
  <si>
    <t>- https://scontent.xx.fbcdn.net/v/t1.15752-9/98345522_1535916699919192_2659385952308297728_n.png?_nc_cat=105&amp;_nc_sid=b96e70&amp;_nc_ohc=zsnKH7T4dFIAX_MXhTP&amp;_nc_ad=z-m&amp;_nc_cid=0&amp;_nc_zor=9&amp;_nc_ht=scontent.xx&amp;oh=c849727710817f44d32806c0321cef6b&amp;oe=5EEB0DC6 - https://scontent.xx.fbcdn.net/v/t1.15752-9/98345522_1535916699919192_2659385952308297728_n.png?_nc_cat=105&amp;_nc_sid=b96e70&amp;_nc_ohc=zsnKH7T4dFIAX_MXhTP&amp;_nc_ad=z-m&amp;_nc_cid=0&amp;_nc_zor=9&amp;_nc_ht=scontent.xx&amp;oh=c849727710817f44d32806c0321cef6b&amp;oe=5EEB0DC6 - url
- cái này - cái này - mention</t>
  </si>
  <si>
    <t xml:space="preserve">Sản phẩm  Chó bông IWAYA (Nhật Bản) chính hãng  hiện shop đang có giá: *390,000 VND (giá gốc 450,000 VND)*.
Bạn tham khảo các sản phẩm sau nhé ạ:
</t>
  </si>
  <si>
    <t>- Xem chi tiết: Chó bông IWAYA (Nhật Bản) chính hãng</t>
  </si>
  <si>
    <t>[True, None, [2012]]</t>
  </si>
  <si>
    <t>ui mình thấy link báo hết hàng ạ</t>
  </si>
  <si>
    <t>- link - link - attribute</t>
  </si>
  <si>
    <t>1560532600684650
Nhung Alice</t>
  </si>
  <si>
    <t>sh còn xe chòi chân ko</t>
  </si>
  <si>
    <t>- xe chòi chân - xe_choi_chan - object_type</t>
  </si>
  <si>
    <t>Hiện tại sản phẩm Xe Chòi Chân  shop đang có những *giá* sau ạ:
- 100k - 500k
- 500k - 1M
- Sao cũng được!</t>
  </si>
  <si>
    <t>/confirm_attribute_value{"price": "100k - 500k"}</t>
  </si>
  <si>
    <t>- {"price": "100k - 500k"} - 100k - 500k - price</t>
  </si>
  <si>
    <t xml:space="preserve">Sản phẩm  Xe Chòi Chân giá 100k - 500k hiện shop đang có giá: *576,000 VND (giá gốc 800,000 VND), 375,000 VND (giá gốc 590,000 VND), 499,000 VND (giá gốc 800,000 VND), 580,000 VND (giá gốc 800,000 VND)*.
Bạn tham khảo các sản phẩm sau nhé ạ:
</t>
  </si>
  <si>
    <t>- Xem chi tiết: Xe chòi chân cao cấp Luddy CHÍNH HÃNG
- Xem chi tiết: Xe chòi chân có bàn đạp cao cấp Motion</t>
  </si>
  <si>
    <t>xe luddy còn ko bạn</t>
  </si>
  <si>
    <t>- xe - xe - object_type
- luddy - luddy - brand</t>
  </si>
  <si>
    <t xml:space="preserve">Sản phẩm  Xe chòi chân cao cấp Luddy CHÍNH HÃNG hãng sản xuất Luddy hiện shop đang có giá: *576,000 VND (giá gốc 800,000 VND), 499,000 VND (giá gốc 800,000 VND), 580,000 VND (giá gốc 800,000 VND)*.
Bạn tham khảo các sản phẩm sau nhé ạ:
</t>
  </si>
  <si>
    <t>- Xem chi tiết: Xe chòi chân cao cấp Luddy CHÍNH HÃNG</t>
  </si>
  <si>
    <t>Trên shoppe thấy báo hết hàng</t>
  </si>
  <si>
    <t>- shoppe - link - attribute</t>
  </si>
  <si>
    <t>1873720516003452
Ngân Vũ Trang</t>
  </si>
  <si>
    <r>
      <rPr>
        <color rgb="FF1155CC"/>
        <u/>
      </rPr>
      <t>https://scontent.xx.fbcdn.net/v/t1.15752-9/99399218_622103485185171_5369058936496324608_n.jpg?_nc_cat=108&amp;_nc_sid=b96e70&amp;_nc_ohc=7y6ZE0GDLIgAX9G6CPA&amp;_nc_ad=z-m&amp;_nc_cid=0&amp;_nc_zor=9&amp;_nc_ht=scontent.xx&amp;oh=5db05ec8072100a18dff947aa0b6fcea&amp;oe=5EE874B3</t>
    </r>
    <r>
      <t xml:space="preserve">
Bn shop ơi</t>
    </r>
  </si>
  <si>
    <t>- https://scontent.xx.fbcdn.net/v/t1.15752-9/99399218_622103485185171_5369058936496324608_n.jpg?_nc_cat=108&amp;_nc_sid=b96e70&amp;_nc_ohc=7y6ZE0GDLIgAX9G6CPA&amp;_nc_ad=z-m&amp;_nc_cid=0&amp;_nc_zor=9&amp;_nc_ht=scontent.xx&amp;oh=5db05ec8072100a18dff947aa0b6fcea&amp;oe=5EE874B3 - https://scontent.xx.fbcdn.net/v/t1.15752-9/99399218_622103485185171_5369058936496324608_n.jpg?_nc_cat=108&amp;_nc_sid=b96e70&amp;_nc_ohc=7y6ZE0GDLIgAX9G6CPA&amp;_nc_ad=z-m&amp;_nc_cid=0&amp;_nc_zor=9&amp;_nc_ht=scontent.xx&amp;oh=5db05ec8072100a18dff947aa0b6fcea&amp;oe=5EE874B3 - url
- Bn - price - attribute</t>
  </si>
  <si>
    <t>- Xem chi tiết: Xe đẩy gấp siêu gọn cao cấp Joie Pact Navy Blazer
- Xem chi tiết: Xe đẩy Travel - Baby Grace chính hãng
...
- Không có cái nào!</t>
  </si>
  <si>
    <t>[True, None, [1901, 290, 1902, 291, 335, 337, 1834, 336, 1830, 1832, 334]]</t>
  </si>
  <si>
    <t>Sản phẩm là Đàn, CV detect là xe đẩy</t>
  </si>
  <si>
    <t>1358759937563537
Hiền Vũ</t>
  </si>
  <si>
    <t xml:space="preserve">Chào Hiền Vũ, mình là trợ lý ảo của Shop Gấu &amp; Bí Ngô!
Để hỗ trợ bạn nhanh nhất có thể, vui lòng mô tả ngắn gọn và rõ ràng sản phẩm muốn tìm kiếm nhé!
</t>
  </si>
  <si>
    <t>Còn bình tập uống nước cho bé k b</t>
  </si>
  <si>
    <t>NER chưa làm object này</t>
  </si>
  <si>
    <t>2845518755462179
Hồng Phấn</t>
  </si>
  <si>
    <t>https://scontent.xx.fbcdn.net/v/t1.15752-9/97741785_861483521010951_7673995299588669440_n.jpg?_nc_cat=106&amp;_nc_sid=b96e70&amp;_nc_ohc=24wR5pL-m-8AX9jWldM&amp;_nc_ad=z-m&amp;_nc_cid=0&amp;_nc_zor=9&amp;_nc_ht=scontent.xx&amp;oh=4b48f504db2bb077bdd9d553e07bcbc4&amp;oe=5EE9C403
Xe này s bán bn cái ak</t>
  </si>
  <si>
    <t>- https://scontent.xx.fbcdn.net/v/t1.15752-9/97741785_861483521010951_7673995299588669440_n.jpg?_nc_cat=106&amp;_nc_sid=b96e70&amp;_nc_ohc=24wR5pL-m-8AX9jWldM&amp;_nc_ad=z-m&amp;_nc_cid=0&amp;_nc_zor=9&amp;_nc_ht=scontent.xx&amp;oh=4b48f504db2bb077bdd9d553e07bcbc4&amp;oe=5EE9C403 - https://scontent.xx.fbcdn.net/v/t1.15752-9/97741785_861483521010951_7673995299588669440_n.jpg?_nc_cat=106&amp;_nc_sid=b96e70&amp;_nc_ohc=24wR5pL-m-8AX9jWldM&amp;_nc_ad=z-m&amp;_nc_cid=0&amp;_nc_zor=9&amp;_nc_ht=scontent.xx&amp;oh=4b48f504db2bb077bdd9d553e07bcbc4&amp;oe=5EE9C403 - url
- Xe - xe - object_type
- này - này - mention
- bn - price - attribute</t>
  </si>
  <si>
    <t>- Xem chi tiết: Xe đẩy 2 chiều cao cấp VOVO 2019
- Xem chi tiết: Xe đẩy cao cấp Combi Mechacal Handy S
- Xem chi tiết: Xe đẩy Mamago Compact 319 CHÍNH HÃNG
- Xem chi tiết: Xe đẩy đôi Combi Spazio Duo
- Xem chi tiết: Xe đẩy gấp siêu gọn cao cấp Joie Pact Navy Blazer
- Xem chi tiết: Xe đẩy 2 chiều cao cấp Mastela
- Xem chi tiết: Xe đẩy cao cấp Aprica Soraria
- Xem chi tiết: Xe đẩy gấp gọn cao cấp VINNG
...
- Không có cái nào!</t>
  </si>
  <si>
    <t>[True, None, [1661, 2278, 1663, 1662, 367, 1891, 365, 1892, 1893, 366, 1340, 1661, 2278, 1663, 1662, 1364, 1901, 290, 1902, 291, 367, 2264, 517, 2110, 518, 2109, 1661, 2278, 1663, 1662, 1671, 347, 345]]</t>
  </si>
  <si>
    <t>1674947152550811
Mon Lonton</t>
  </si>
  <si>
    <r>
      <rPr>
        <color rgb="FF1155CC"/>
        <u/>
      </rPr>
      <t>https://scontent.xx.fbcdn.net/v/t1.15752-9/97841485_285842779088851_5274558867026477056_n.jpg?_nc_cat=108&amp;_nc_sid=b96e70&amp;_nc_ohc=LGVAM48x34gAX-_-B0q&amp;_nc_ad=z-m&amp;_nc_cid=0&amp;_nc_zor=9&amp;_nc_ht=scontent.xx&amp;oh=dbf35bd966aa46e76ec78416d9889b81&amp;oe=5EE80A7B</t>
    </r>
    <r>
      <t xml:space="preserve">
Bộ này giá bao nhiêu shop ơi</t>
    </r>
  </si>
  <si>
    <t>- https://scontent.xx.fbcdn.net/v/t1.15752-9/97841485_285842779088851_5274558867026477056_n.jpg?_nc_cat=108&amp;_nc_sid=b96e70&amp;_nc_ohc=LGVAM48x34gAX-_-B0q&amp;_nc_ad=z-m&amp;_nc_cid=0&amp;_nc_zor=9&amp;_nc_ht=scontent.xx&amp;oh=dbf35bd966aa46e76ec78416d9889b81&amp;oe=5EE80A7B - https://scontent.xx.fbcdn.net/v/t1.15752-9/97841485_285842779088851_5274558867026477056_n.jpg?_nc_cat=108&amp;_nc_sid=b96e70&amp;_nc_ohc=LGVAM48x34gAX-_-B0q&amp;_nc_ad=z-m&amp;_nc_cid=0&amp;_nc_zor=9&amp;_nc_ht=scontent.xx&amp;oh=dbf35bd966aa46e76ec78416d9889b81&amp;oe=5EE80A7B - url
- Bộ này - bộ này - mention
- giá bao nhiêu - price - attribute</t>
  </si>
  <si>
    <t>- Xem chi tiết: Thảm đồ chơi âm nhạc Winfun 1288
- Xem chi tiết: Thảm gấp XPE size 1m5 x 2m
- Xem chi tiết: Thảm xốp ghép 28 tấm INFANTINO (Mỹ)
- Xem chi tiết: Thảm xốp ghép 9 tấm INFANTINO (Mỹ)
...
- Không có cái nào!</t>
  </si>
  <si>
    <t>[True, None, [1420, 2361, 1337, 2362, 2352, 2351, 1933, 1932, 488, 487]]</t>
  </si>
  <si>
    <t>CV chưa bắt được sản phẩm này</t>
  </si>
  <si>
    <t>1793241317461832
Do Duy Tan</t>
  </si>
  <si>
    <r>
      <rPr>
        <color rgb="FF1155CC"/>
        <u/>
      </rPr>
      <t>https://scontent.xx.fbcdn.net/v/t1.15752-9/98036743_701633640585010_6270098051054960640_n.jpg?_nc_cat=108&amp;_nc_sid=b96e70&amp;_nc_ohc=FjUtDSrefhkAX-OCI7J&amp;_nc_ad=z-m&amp;_nc_cid=0&amp;_nc_zor=9&amp;_nc_ht=scontent.xx&amp;oh=8342e94e233f62f9f8a29b1ba22f840a&amp;oe=5EEB07C2</t>
    </r>
    <r>
      <t xml:space="preserve">
Cho mình 1 bộ này nhé</t>
    </r>
  </si>
  <si>
    <t>- https://scontent.xx.fbcdn.net/v/t1.15752-9/98036743_701633640585010_6270098051054960640_n.jpg?_nc_cat=108&amp;_nc_sid=b96e70&amp;_nc_ohc=FjUtDSrefhkAX-OCI7J&amp;_nc_ad=z-m&amp;_nc_cid=0&amp;_nc_zor=9&amp;_nc_ht=scontent.xx&amp;oh=8342e94e233f62f9f8a29b1ba22f840a&amp;oe=5EEB07C2 - https://scontent.xx.fbcdn.net/v/t1.15752-9/98036743_701633640585010_6270098051054960640_n.jpg?_nc_cat=108&amp;_nc_sid=b96e70&amp;_nc_ohc=FjUtDSrefhkAX-OCI7J&amp;_nc_ad=z-m&amp;_nc_cid=0&amp;_nc_zor=9&amp;_nc_ht=scontent.xx&amp;oh=8342e94e233f62f9f8a29b1ba22f840a&amp;oe=5EEB07C2 - url
- bộ này - bộ này - mention</t>
  </si>
  <si>
    <t>- Xem chi tiết: Túi trữ sữa Unimom Compact
- Xem chi tiết: Thảm xốp ghép 16 tấm INFANTINO (Mỹ)
- Xem chi tiết: Thảm xốp ghép 9 tấm INFANTINO (Mỹ)
- Xem chi tiết: Thanh chắn giường cao cấp dạng trượt thế hệ mới BEIDELI
- Xem chi tiết: Thảm đồ chơi âm nhạc Winfun 1288
- Xem chi tiết: Thảm xốp ghép 28 tấm INFANTINO (Mỹ)
...
- Không có cái nào!</t>
  </si>
  <si>
    <t>[True, None, [2230, 2231, 488, 487, 1342, 1933, 488, 1932, 487, 391, 393, 392, 394, 395, 390, 1342, 1420, 2352, 2351]]</t>
  </si>
  <si>
    <t>Ship đến 65 cảm hội</t>
  </si>
  <si>
    <t>2933223130029030
Phương Thúy</t>
  </si>
  <si>
    <r>
      <rPr>
        <color rgb="FF1155CC"/>
        <u/>
      </rPr>
      <t>https://scontent.xx.fbcdn.net/v/t1.15752-9/97826558_618748682050333_3880487928140398592_n.jpg?_nc_cat=105&amp;_nc_sid=b96e70&amp;_nc_ohc=ITmyOD-8oysAX_cnM9L&amp;_nc_ad=z-m&amp;_nc_cid=0&amp;_nc_zor=9&amp;_nc_ht=scontent.xx&amp;oh=e8c19ead7b9af7f411ba975417412dad&amp;oe=5EEA426B</t>
    </r>
    <r>
      <t xml:space="preserve">
Xe này bn bạn?</t>
    </r>
  </si>
  <si>
    <t>- https://scontent.xx.fbcdn.net/v/t1.15752-9/97826558_618748682050333_3880487928140398592_n.jpg?_nc_cat=105&amp;_nc_sid=b96e70&amp;_nc_ohc=ITmyOD-8oysAX_cnM9L&amp;_nc_ad=z-m&amp;_nc_cid=0&amp;_nc_zor=9&amp;_nc_ht=scontent.xx&amp;oh=e8c19ead7b9af7f411ba975417412dad&amp;oe=5EEA426B - https://scontent.xx.fbcdn.net/v/t1.15752-9/97826558_618748682050333_3880487928140398592_n.jpg?_nc_cat=105&amp;_nc_sid=b96e70&amp;_nc_ohc=ITmyOD-8oysAX_cnM9L&amp;_nc_ad=z-m&amp;_nc_cid=0&amp;_nc_zor=9&amp;_nc_ht=scontent.xx&amp;oh=e8c19ead7b9af7f411ba975417412dad&amp;oe=5EEA426B - url
- Xe - xe - object_type
- này - này - mention
- bn - price - attribute</t>
  </si>
  <si>
    <t xml:space="preserve">Sản phẩm  Xe chòi chân có bàn đạp cao cấp Motion  hiện shop đang có giá: *375,000 VND (giá gốc 590,000 VND)*.
Bạn tham khảo các sản phẩm sau nhé ạ:
</t>
  </si>
  <si>
    <t>- Xem chi tiết: Xe chòi chân có bàn đạp cao cấp Motion</t>
  </si>
  <si>
    <t>[True, 'xe_choi_chan', [2232]]</t>
  </si>
  <si>
    <t>2044540978967293
Nguyen Bich Ngoc</t>
  </si>
  <si>
    <t>Shop ơi</t>
  </si>
  <si>
    <t>Báo giá giúp m mẫu đàn winfun khuyến mại vs</t>
  </si>
  <si>
    <t>- Báo giá - price - attribute
- đàn - dan - object_type
- winfun - winfun - brand
- khuyến mại - promotion - attribute</t>
  </si>
  <si>
    <t xml:space="preserve">Sản phẩm  Đàn hãng sản xuất Winfun hiện shop đang có mức khuyến mãi: *37%*.
Bạn tham khảo các sản phẩm sau nhé ạ:
</t>
  </si>
  <si>
    <t>- Xem chi tiết: Đồ chơi đàn nhạc hình hươu cao cổ Winfun 2088-NL
- Xem chi tiết: Đàn piano cổ điển kèm Mic Winfun 2045</t>
  </si>
  <si>
    <t>3057016524393302
Thùy Dương</t>
  </si>
  <si>
    <t xml:space="preserve">Chào Thùy Dương, mình là trợ lý ảo của Shop Gấu &amp; Bí Ngô!
Để hỗ trợ bạn nhanh nhất có thể, vui lòng mô tả ngắn gọn và rõ ràng sản phẩm muốn tìm kiếm nhé!
</t>
  </si>
  <si>
    <t>/query_knowledge_base{"object_type": "ghe_an","brand": "mastela"}</t>
  </si>
  <si>
    <t>- {"object_type": "ghe_an","brand": "mastela"} - ghe_an - object_type
- {"object_type": "ghe_an","brand": "mastela"} - mastela - brand</t>
  </si>
  <si>
    <t>Hiện tại sản phẩm Ghế Ăn hãng sản xuất Mastela shop đang có những *màu* sau ạ:
- Hồng
- Ghi
- Màu Be Sáng
- Xanh
- Đen
- Màu Be Vàng
- Sao cũng được!</t>
  </si>
  <si>
    <t>Shop ơi bên mình có ghế ngồi ăn có nhạc k ạ</t>
  </si>
  <si>
    <t>- ghế ngồi ăn - ghe_an - object_type</t>
  </si>
  <si>
    <t>Hiện tại sản phẩm Ghế Ăn  shop đang có những *giá* sau ạ:
- 100k - 500k
- 500k - 1M
- 1M - 2M
- 2M - 5M
- Sao cũng được!</t>
  </si>
  <si>
    <t>/confirm_attribute_value{"price": "500k - 1M"}</t>
  </si>
  <si>
    <t>- {"price": "500k - 1M"} - 500k - 1M - price</t>
  </si>
  <si>
    <t xml:space="preserve">Sản phẩm  Ghế Ăn giá 500k - 1m hiện shop đang có giá: *551,310 VND (giá gốc 799,000 VND), 950,000 VND (giá gốc 1,300,000 VND), 520,000 VND (giá gốc 689,000 VND), 609,000 VND (giá gốc 799,000 VND)*.
Bạn tham khảo các sản phẩm sau nhé ạ:
</t>
  </si>
  <si>
    <t>- Xem chi tiết: Ghế ăn đa năng kết hợp xe kéo MASTELA 1018 CHÍNH HÃNG
- Xem chi tiết: Ghế ăn Mastela 07110 - 07112 chính hãng
- Xem chi tiết: Ghế ăn dặm Mastela 1013 CÓ BỌC DA.</t>
  </si>
  <si>
    <t>Bên mình có ghế ăn có nhạc k ạ</t>
  </si>
  <si>
    <t>- ghế ăn - ghe_an - object_type</t>
  </si>
  <si>
    <t>2030137727107584
Hanh Nguyen</t>
  </si>
  <si>
    <r>
      <rPr>
        <color rgb="FF1155CC"/>
        <u/>
      </rPr>
      <t>https://scontent.xx.fbcdn.net/v/t1.15752-9/98456280_554012612157730_3429538751724912640_n.jpg?_nc_cat=102&amp;_nc_sid=b96e70&amp;_nc_ohc=oH-fjtY3EYUAX_8BI1V&amp;_nc_ad=z-m&amp;_nc_cid=0&amp;_nc_zor=9&amp;_nc_ht=scontent.xx&amp;oh=82e3e60a1ad7fa6deb252818b47569c2&amp;oe=5EE96BA8</t>
    </r>
    <r>
      <t xml:space="preserve">
Ship mình bộ này với nhé</t>
    </r>
  </si>
  <si>
    <t>- https://scontent.xx.fbcdn.net/v/t1.15752-9/98456280_554012612157730_3429538751724912640_n.jpg?_nc_cat=102&amp;_nc_sid=b96e70&amp;_nc_ohc=oH-fjtY3EYUAX_8BI1V&amp;_nc_ad=z-m&amp;_nc_cid=0&amp;_nc_zor=9&amp;_nc_ht=scontent.xx&amp;oh=82e3e60a1ad7fa6deb252818b47569c2&amp;oe=5EE96BA8 - https://scontent.xx.fbcdn.net/v/t1.15752-9/98456280_554012612157730_3429538751724912640_n.jpg?_nc_cat=102&amp;_nc_sid=b96e70&amp;_nc_ohc=oH-fjtY3EYUAX_8BI1V&amp;_nc_ad=z-m&amp;_nc_cid=0&amp;_nc_zor=9&amp;_nc_ht=scontent.xx&amp;oh=82e3e60a1ad7fa6deb252818b47569c2&amp;oe=5EE96BA8 - url
- bộ này - bộ này - mention</t>
  </si>
  <si>
    <t>Sản phẩm mới chưa đưa vào CMS và CV</t>
  </si>
  <si>
    <t>2200916676655158
Thủy Kều</t>
  </si>
  <si>
    <t xml:space="preserve">Chào Thủy Kều, mình là trợ lý ảo của Shop Gấu &amp; Bí Ngô!
Để hỗ trợ bạn nhanh nhất có thể, vui lòng mô tả ngắn gọn và rõ ràng sản phẩm muốn tìm kiếm nhé!
</t>
  </si>
  <si>
    <t>C ơi cho e hỏi cửa hàng mình có bán máy hút mũi cho bé ko ạ?</t>
  </si>
  <si>
    <t>- máy hút mũi - may_hut_mui - object_type</t>
  </si>
  <si>
    <t xml:space="preserve">Sản phẩm  Máy Hút Mũi  hiện shop đang có giá: *560,000 VND (giá gốc 700,000 VND), 109,000 VND, 139,000 VND*.
Bạn tham khảo các sản phẩm sau nhé ạ:
</t>
  </si>
  <si>
    <t>- Xem chi tiết: Bơm Hút Mũi Chicco 4923
- Xem chi tiết: Hút mũi Richell (Nhật Bản)
- Xem chi tiết: Máy hút mũi tự động Comfy Baby CHÍNH HÃNG</t>
  </si>
  <si>
    <t>Vâng a</t>
  </si>
  <si>
    <t xml:space="preserve">Dạ!
</t>
  </si>
  <si>
    <t>Ah htrc c có bán cả cái Baby futur đk ạ?</t>
  </si>
  <si>
    <t>- Baby futur - baby futur - brand</t>
  </si>
  <si>
    <t xml:space="preserve">Dạ, sản phẩm Máy Hút Mũi hãng sản xuất Baby Futur hiện tại bên shop đang tạm hết hàng ạ. Bạn tham khảo các sản phẩm khác dành cho bé nhé!
</t>
  </si>
  <si>
    <t>Hiện tại sản phẩm Máy Hút Mũi  shop đang có những *hãng sản xuất* sau ạ:
- Comfy Baby
- Richell
- Sao cũng được!</t>
  </si>
  <si>
    <t>Vâng để e xem lại</t>
  </si>
  <si>
    <t xml:space="preserve">Vâng ạ!
</t>
  </si>
  <si>
    <t>Comfy c còn màu hồng ko ạ</t>
  </si>
  <si>
    <t>- Comfy - comfy - brand
- màu hồng - màu hồng - color</t>
  </si>
  <si>
    <t xml:space="preserve">Sản phẩm  Máy hút mũi tự động Comfy Baby CHÍNH HÃNG hãng sản xuất Comfy,  Màu Hồng hiện shop đang có giá: *560,000 VND (giá gốc 700,000 VND)*.
Bạn tham khảo các sản phẩm sau nhé ạ:
</t>
  </si>
  <si>
    <t>- Xem chi tiết: Máy hút mũi tự động Comfy Baby CHÍNH HÃNG</t>
  </si>
  <si>
    <t>Vâng c để e xem lại. Có gì e nhắn c sau ạ</t>
  </si>
  <si>
    <t>2429551223787517
Huyen To</t>
  </si>
  <si>
    <t>Sp nay co tren shopee cua shop k</t>
  </si>
  <si>
    <t>- Sp nay - sp nay - mention
- shopee - link - attribute</t>
  </si>
  <si>
    <t>2 loại bảng gôc trên ấy</t>
  </si>
  <si>
    <t>1452271531557438
Bao Nam</t>
  </si>
  <si>
    <t>Ah b ơi thảm có về nữa k</t>
  </si>
  <si>
    <t>- thảm - tham - object_type</t>
  </si>
  <si>
    <t>3381849608494732
Hong Hong</t>
  </si>
  <si>
    <t>Nguyễn chí thanh p12 q5</t>
  </si>
  <si>
    <t>- p12 - p12 - size</t>
  </si>
  <si>
    <t>2930007020454349
Hanh Nguyen</t>
  </si>
  <si>
    <t xml:space="preserve">Chào Hanh Nguyen, mình là trợ lý ảo của Shop Gấu &amp; Bí Ngô!
Để hỗ trợ bạn nhanh nhất có thể, vui lòng mô tả ngắn gọn và rõ ràng sản phẩm muốn tìm kiếm nhé!
</t>
  </si>
  <si>
    <r>
      <t xml:space="preserve">Cho m xin giá máy giặt
</t>
    </r>
    <r>
      <rPr>
        <color rgb="FF1155CC"/>
        <u/>
      </rPr>
      <t>https://scontent.xx.fbcdn.net/v/t1.15752-9/97852695_263136828140065_115300235307122688_n.jpg?_nc_cat=102&amp;_nc_sid=b96e70&amp;_nc_ohc=0mYizYMDGmwAX8uM7NC&amp;_nc_ad=z-m&amp;_nc_cid=0&amp;_nc_zor=9&amp;_nc_ht=scontent.xx&amp;oh=809b8d14dfadf7d2f5fcf616ac62134b&amp;oe=5EE9158A</t>
    </r>
  </si>
  <si>
    <t>- https://scontent.xx.fbcdn.net/v/t1.15752-9/97852695_263136828140065_115300235307122688_n.jpg?_nc_cat=102&amp;_nc_sid=b96e70&amp;_nc_ohc=0mYizYMDGmwAX8uM7NC&amp;_nc_ad=z-m&amp;_nc_cid=0&amp;_nc_zor=9&amp;_nc_ht=scontent.xx&amp;oh=809b8d14dfadf7d2f5fcf616ac62134b&amp;oe=5EE9158A - https://scontent.xx.fbcdn.net/v/t1.15752-9/97852695_263136828140065_115300235307122688_n.jpg?_nc_cat=102&amp;_nc_sid=b96e70&amp;_nc_ohc=0mYizYMDGmwAX8uM7NC&amp;_nc_ad=z-m&amp;_nc_cid=0&amp;_nc_zor=9&amp;_nc_ht=scontent.xx&amp;oh=809b8d14dfadf7d2f5fcf616ac62134b&amp;oe=5EE9158A - url
- xin giá - price - attribute
- máy - may - object_type</t>
  </si>
  <si>
    <t xml:space="preserve">Sản phẩm  Máy giặt tự động mini DOUX  hiện shop đang có giá: *2,990,000 VND (giá gốc 4,000,000 VND)*.
Bạn tham khảo các sản phẩm sau nhé ạ:
</t>
  </si>
  <si>
    <t>- Xem chi tiết: Máy giặt tự động mini DOUX</t>
  </si>
  <si>
    <t>[True, 'may_giat', [2566]]</t>
  </si>
  <si>
    <t>Cho m hỏi vs 
Chỉ đc giặt đc đồ của e bé hay giặt đc đồ người lớn</t>
  </si>
  <si>
    <t>3003253306367162
Phạm Lan Hương</t>
  </si>
  <si>
    <r>
      <t xml:space="preserve">b ơi
bên mình còn xe này k
</t>
    </r>
    <r>
      <rPr>
        <color rgb="FF1155CC"/>
        <u/>
      </rPr>
      <t>https://scontent.xx.fbcdn.net/v/t1.15752-9/97319426_699750744113285_1865119368245936128_n.png?_nc_cat=111&amp;_nc_sid=b96e70&amp;_nc_ohc=m5U5pYHLC-EAX9LXj2s&amp;_nc_ad=z-m&amp;_nc_cid=0&amp;_nc_zor=9&amp;_nc_ht=scontent.xx&amp;oh=e60d04908c50fdf939be34dd716309bc&amp;oe=5EEA2562</t>
    </r>
  </si>
  <si>
    <t>- https://scontent.xx.fbcdn.net/v/t1.15752-9/97319426_699750744113285_1865119368245936128_n.png?_nc_cat=111&amp;_nc_sid=b96e70&amp;_nc_ohc=m5U5pYHLC-EAX9LXj2s&amp;_nc_ad=z-m&amp;_nc_cid=0&amp;_nc_zor=9&amp;_nc_ht=scontent.xx&amp;oh=e60d04908c50fdf939be34dd716309bc&amp;oe=5EEA2562 - https://scontent.xx.fbcdn.net/v/t1.15752-9/97319426_699750744113285_1865119368245936128_n.png?_nc_cat=111&amp;_nc_sid=b96e70&amp;_nc_ohc=m5U5pYHLC-EAX9LXj2s&amp;_nc_ad=z-m&amp;_nc_cid=0&amp;_nc_zor=9&amp;_nc_ht=scontent.xx&amp;oh=e60d04908c50fdf939be34dd716309bc&amp;oe=5EEA2562 - url
- xe - xe - object_type
- này - này - mention</t>
  </si>
  <si>
    <t>[True, 'xe_day', [1750]]</t>
  </si>
  <si>
    <t>có đang sale ko b</t>
  </si>
  <si>
    <t>- sale - promotion - attribute</t>
  </si>
  <si>
    <t xml:space="preserve">Sản phẩm  Xe Đẩy  hiện shop đang có mức khuyến mãi: từ *11%* đến *48%*.
</t>
  </si>
  <si>
    <t>Hiện tại sản phẩm Xe Đẩy  shop đang có những *hãng sản xuất* sau ạ:
- Aprica
- Zaracos
- Vinng
- Vovo
- Joovy
- Travel
- B- Beko
- Combi
- Umoo
- Mechacal
- Holla
- Nouer
- Sao cũng được!</t>
  </si>
  <si>
    <t>/confirm_attribute_value{"brand": "Joovy"}</t>
  </si>
  <si>
    <t>- {"brand": "Joovy"} - Joovy - brand</t>
  </si>
  <si>
    <t xml:space="preserve">Sản phẩm  Xe đẩy đảo chiều gấp gọn Joovy Qatta S113 hãng sản xuất Joovy hiện shop đang có mức khuyến mãi: *38%*.
Bạn tham khảo các sản phẩm sau nhé ạ:
</t>
  </si>
  <si>
    <t>- Xem chi tiết: Xe đẩy đảo chiều gấp gọn Joovy Qatta S113</t>
  </si>
  <si>
    <t>cho mình xin lại các hãng khác với</t>
  </si>
  <si>
    <t>- hãng khác - brand - attribute</t>
  </si>
  <si>
    <t xml:space="preserve">Sản phẩm  Xe đẩy đảo chiều gấp gọn Joovy Qatta S113 hãng sản xuất Joovy hiện shop đang có hãng sản xuất: *Joovy*.
Bạn tham khảo các sản phẩm sau nhé ạ:
</t>
  </si>
  <si>
    <t>xe joovy này k có màu đen hả b</t>
  </si>
  <si>
    <t>- joovy - joovy - brand
- màu đen - màu đen - color</t>
  </si>
  <si>
    <t xml:space="preserve">Sản phẩm  Xe đẩy đảo chiều gấp gọn Joovy Qatta S113 hãng sản xuất Joovy,  Màu Đen hiện shop đang có hãng sản xuất: *Joovy*.
Bạn tham khảo các sản phẩm sau nhé ạ:
</t>
  </si>
  <si>
    <t>b ơi
trong link shopee ko có màu đen</t>
  </si>
  <si>
    <t>- link shopee - link - attribute
- màu đen - màu đen - color</t>
  </si>
  <si>
    <t xml:space="preserve">Dạ mời bạn tham khảo sản phẩm Xe Đẩy hãng sản xuất Joovy,  Màu Đen hiện có tại shop nhé!
</t>
  </si>
  <si>
    <t>sao trên shopee là tận 1tr1</t>
  </si>
  <si>
    <t>- shopee - link - attribute
- 1tr1 - 1tr1 - price</t>
  </si>
  <si>
    <t>1987744617972998
Pham Hoong Trang</t>
  </si>
  <si>
    <t>cảm ơn shop</t>
  </si>
  <si>
    <t>mua về mình phải tự lắp hả shop</t>
  </si>
  <si>
    <t>1554941577928504
Tho Nguyen</t>
  </si>
  <si>
    <t xml:space="preserve">Chào Tho Nguyen, mình là trợ lý ảo của Shop Gấu &amp; Bí Ngô!
Để hỗ trợ bạn nhanh nhất có thể, vui lòng mô tả ngắn gọn và rõ ràng sản phẩm muốn tìm kiếm nhé!
</t>
  </si>
  <si>
    <t>https://scontent.xx.fbcdn.net/v/t1.15752-9/97994706_239865733964621_3284533693669965824_n.jpg?_nc_cat=108&amp;_nc_sid=b96e70&amp;_nc_ohc=VHXe4YfeLvYAX9eXeaT&amp;_nc_ad=z-m&amp;_nc_cid=0&amp;_nc_zor=9&amp;_nc_ht=scontent.xx&amp;oh=f462ff55364023347febebf32fbef75b&amp;oe=5EE722B2
Bộ này bn b?</t>
  </si>
  <si>
    <t>- https://scontent.xx.fbcdn.net/v/t1.15752-9/97994706_239865733964621_3284533693669965824_n.jpg?_nc_cat=108&amp;_nc_sid=b96e70&amp;_nc_ohc=VHXe4YfeLvYAX9eXeaT&amp;_nc_ad=z-m&amp;_nc_cid=0&amp;_nc_zor=9&amp;_nc_ht=scontent.xx&amp;oh=f462ff55364023347febebf32fbef75b&amp;oe=5EE722B2 - https://scontent.xx.fbcdn.net/v/t1.15752-9/97994706_239865733964621_3284533693669965824_n.jpg?_nc_cat=108&amp;_nc_sid=b96e70&amp;_nc_ohc=VHXe4YfeLvYAX9eXeaT&amp;_nc_ad=z-m&amp;_nc_cid=0&amp;_nc_zor=9&amp;_nc_ht=scontent.xx&amp;oh=f462ff55364023347febebf32fbef75b&amp;oe=5EE722B2 - url
- Bộ này - bộ này - mention
- bn - price - attribute</t>
  </si>
  <si>
    <t xml:space="preserve">Sản phẩm  Bộ bảng gỗ chữ  hiện shop đang có giá: *140,000 VND (giá gốc 210,000 VND)*.
Bạn tham khảo các sản phẩm sau nhé ạ:
</t>
  </si>
  <si>
    <t>- Xem chi tiết: Bộ bảng gỗ chữ</t>
  </si>
  <si>
    <t>[True, 'bo_do_choi', [2580]]</t>
  </si>
  <si>
    <t>Để mình coi có mua gì thêm ko rồi báo b ship nha</t>
  </si>
  <si>
    <t>B có shoppee ko?</t>
  </si>
  <si>
    <t>- shoppee - link - attribute</t>
  </si>
  <si>
    <t>1195017330604603
Phùng Tuyết Nhung</t>
  </si>
  <si>
    <t>alo bạn ơi</t>
  </si>
  <si>
    <t>đồ mình hỏi còn ko</t>
  </si>
  <si>
    <r>
      <rPr>
        <color rgb="FF1155CC"/>
        <u/>
      </rPr>
      <t>https://scontent.xx.fbcdn.net/v/t1.15752-9/96790229_1202292596779699_4212424802029273088_n.jpg?_nc_cat=105&amp;_nc_sid=b96e70&amp;_nc_ohc=I1dOfCa4bOkAX-ZRuNX&amp;_nc_ad=z-m&amp;_nc_cid=0&amp;_nc_zor=9&amp;_nc_ht=scontent.xx&amp;oh=160382b2f52a0981cf0834f0a3b30991&amp;oe=5EE78475</t>
    </r>
    <r>
      <t xml:space="preserve">
đây nhé</t>
    </r>
  </si>
  <si>
    <t>- https://scontent.xx.fbcdn.net/v/t1.15752-9/96790229_1202292596779699_4212424802029273088_n.jpg?_nc_cat=105&amp;_nc_sid=b96e70&amp;_nc_ohc=I1dOfCa4bOkAX-ZRuNX&amp;_nc_ad=z-m&amp;_nc_cid=0&amp;_nc_zor=9&amp;_nc_ht=scontent.xx&amp;oh=160382b2f52a0981cf0834f0a3b30991&amp;oe=5EE78475 - https://scontent.xx.fbcdn.net/v/t1.15752-9/96790229_1202292596779699_4212424802029273088_n.jpg?_nc_cat=105&amp;_nc_sid=b96e70&amp;_nc_ohc=I1dOfCa4bOkAX-ZRuNX&amp;_nc_ad=z-m&amp;_nc_cid=0&amp;_nc_zor=9&amp;_nc_ht=scontent.xx&amp;oh=160382b2f52a0981cf0834f0a3b30991&amp;oe=5EE78475 - url</t>
  </si>
  <si>
    <t>- Xem chi tiết: Bàn học, bản chơi lắp ghép Lego cao cấp
- Xem chi tiết: Bàn tròn Toys House chính hãng
...
- Không có cái nào!</t>
  </si>
  <si>
    <t>[True, None, [1936, 1433]]</t>
  </si>
  <si>
    <t>Cv bổ sung dữ liệu ảnh</t>
  </si>
  <si>
    <t>2167018926673666
Thu Ngô Hoai</t>
  </si>
  <si>
    <r>
      <rPr>
        <color rgb="FF1155CC"/>
        <u/>
      </rPr>
      <t>https://scontent.xx.fbcdn.net/v/t1.15752-9/97004143_571584190405004_5728659939551870976_n.jpg?_nc_cat=109&amp;_nc_sid=b96e70&amp;_nc_ohc=OloTDYlV20gAX-aKIyO&amp;_nc_ad=z-m&amp;_nc_cid=0&amp;_nc_zor=9&amp;_nc_ht=scontent.xx&amp;oh=fdce07496ec4493bc0e438690b34a96a&amp;oe=5EE99292</t>
    </r>
    <r>
      <t xml:space="preserve">
Bộ này bn vậy shop</t>
    </r>
  </si>
  <si>
    <t>- https://scontent.xx.fbcdn.net/v/t1.15752-9/97004143_571584190405004_5728659939551870976_n.jpg?_nc_cat=109&amp;_nc_sid=b96e70&amp;_nc_ohc=OloTDYlV20gAX-aKIyO&amp;_nc_ad=z-m&amp;_nc_cid=0&amp;_nc_zor=9&amp;_nc_ht=scontent.xx&amp;oh=fdce07496ec4493bc0e438690b34a96a&amp;oe=5EE99292 - https://scontent.xx.fbcdn.net/v/t1.15752-9/97004143_571584190405004_5728659939551870976_n.jpg?_nc_cat=109&amp;_nc_sid=b96e70&amp;_nc_ohc=OloTDYlV20gAX-aKIyO&amp;_nc_ad=z-m&amp;_nc_cid=0&amp;_nc_zor=9&amp;_nc_ht=scontent.xx&amp;oh=fdce07496ec4493bc0e438690b34a96a&amp;oe=5EE99292 - url
- Bộ này - bộ này - mention
- bn - price - attribute</t>
  </si>
  <si>
    <t>Trả về chính xác sản phẩm "Bộ bảng gỗ chữ"
Hoặc list suggestion có sản phẩm  "Bộ bảng gỗ chữ"</t>
  </si>
  <si>
    <t>Cv cần bổ sung dữ liệu để image search tốt hơn</t>
  </si>
  <si>
    <r>
      <rPr>
        <color rgb="FF1155CC"/>
        <u/>
      </rPr>
      <t>https://scontent.xx.fbcdn.net/v/t1.15752-9/97004143_571584190405004_5728659939551870976_n.jpg?_nc_cat=109&amp;_nc_sid=b96e70&amp;_nc_ohc=OloTDYlV20gAX-aKIyO&amp;_nc_ad=z-m&amp;_nc_cid=0&amp;_nc_zor=9&amp;_nc_ht=scontent.xx&amp;oh=fdce07496ec4493bc0e438690b34a96a&amp;oe=5EE99292</t>
    </r>
    <r>
      <t xml:space="preserve">
Bộ này bao vậy</t>
    </r>
  </si>
  <si>
    <t>- https://scontent.xx.fbcdn.net/v/t1.15752-9/97004143_571584190405004_5728659939551870976_n.jpg?_nc_cat=109&amp;_nc_sid=b96e70&amp;_nc_ohc=OloTDYlV20gAX-aKIyO&amp;_nc_ad=z-m&amp;_nc_cid=0&amp;_nc_zor=9&amp;_nc_ht=scontent.xx&amp;oh=fdce07496ec4493bc0e438690b34a96a&amp;oe=5EE99292 - https://scontent.xx.fbcdn.net/v/t1.15752-9/97004143_571584190405004_5728659939551870976_n.jpg?_nc_cat=109&amp;_nc_sid=b96e70&amp;_nc_ohc=OloTDYlV20gAX-aKIyO&amp;_nc_ad=z-m&amp;_nc_cid=0&amp;_nc_zor=9&amp;_nc_ht=scontent.xx&amp;oh=fdce07496ec4493bc0e438690b34a96a&amp;oe=5EE99292 - url
- Bộ này - bộ này - mention</t>
  </si>
  <si>
    <t>3002182613195309
Nguyễn Dung</t>
  </si>
  <si>
    <r>
      <rPr>
        <color rgb="FF1155CC"/>
        <u/>
      </rPr>
      <t>https://scontent.xx.fbcdn.net/v/t1.15752-9/98301574_2651196888457024_1927187538368266240_n.jpg?_nc_cat=110&amp;_nc_sid=b96e70&amp;_nc_ohc=dER8SCtEOmUAX9ILwRN&amp;_nc_ad=z-m&amp;_nc_cid=0&amp;_nc_zor=9&amp;_nc_ht=scontent.xx&amp;oh=ed0cc225db1f3e112fe8a611b4646236&amp;oe=5EEAAEF0</t>
    </r>
    <r>
      <t xml:space="preserve">
Cho em xin giá ạ</t>
    </r>
  </si>
  <si>
    <t>- https://scontent.xx.fbcdn.net/v/t1.15752-9/98301574_2651196888457024_1927187538368266240_n.jpg?_nc_cat=110&amp;_nc_sid=b96e70&amp;_nc_ohc=dER8SCtEOmUAX9ILwRN&amp;_nc_ad=z-m&amp;_nc_cid=0&amp;_nc_zor=9&amp;_nc_ht=scontent.xx&amp;oh=ed0cc225db1f3e112fe8a611b4646236&amp;oe=5EEAAEF0 - https://scontent.xx.fbcdn.net/v/t1.15752-9/98301574_2651196888457024_1927187538368266240_n.jpg?_nc_cat=110&amp;_nc_sid=b96e70&amp;_nc_ohc=dER8SCtEOmUAX9ILwRN&amp;_nc_ad=z-m&amp;_nc_cid=0&amp;_nc_zor=9&amp;_nc_ht=scontent.xx&amp;oh=ed0cc225db1f3e112fe8a611b4646236&amp;oe=5EEAAEF0 - url
- xin giá - price - attribute</t>
  </si>
  <si>
    <t>- Xem chi tiết: Xe đẩy cao cấp siêu nhẹ Aprica Karoon Air
- Xem chi tiết: Xe đẩy đảo chiều gấp gọn V1
...
- Không có cái nào!</t>
  </si>
  <si>
    <t>[True, None, [1967, 410, 1968, 412, 409, 1969, 411, 1970, 1792, 1333, 1332]]</t>
  </si>
  <si>
    <t>1952268094806047
Kc Lê</t>
  </si>
  <si>
    <r>
      <rPr>
        <color rgb="FF1155CC"/>
        <u/>
      </rPr>
      <t>https://scontent.xx.fbcdn.net/v/t1.15752-9/96266985_285785742585111_6628280958988582912_n.jpg?_nc_cat=108&amp;_nc_sid=b96e70&amp;_nc_ohc=2AiVuRfmbvgAX8SMnCF&amp;_nc_ad=z-m&amp;_nc_cid=0&amp;_nc_zor=9&amp;_nc_ht=scontent.xx&amp;oh=90c1f8d78656fedac390773f3c2874cf&amp;oe=5EE76ABB</t>
    </r>
    <r>
      <t xml:space="preserve">
https://scontent.xx.fbcdn.net/v/t1.15752-9/96780735_1634631900031786_5275652417239646208_n.jpg?_nc_cat=109&amp;_nc_sid=b96e70&amp;_nc_ohc=uuzhsbpyuhsAX-9HoLr&amp;_nc_ad=z-m&amp;_nc_cid=0&amp;_nc_zor=9&amp;_nc_ht=scontent.xx&amp;oh=d83a520f67155865195084ffb4249186&amp;oe=5EEACA7A
Xe lắc này bn b ơi</t>
    </r>
  </si>
  <si>
    <t>- https://scontent.xx.fbcdn.net/v/t1.15752-9/96266985_285785742585111_6628280958988582912_n.jpg?_nc_cat=108&amp;_nc_sid=b96e70&amp;_nc_ohc=2AiVuRfmbvgAX8SMnCF&amp;_nc_ad=z-m&amp;_nc_cid=0&amp;_nc_zor=9&amp;_nc_ht=scontent.xx&amp;oh=90c1f8d78656fedac390773f3c2874cf&amp;oe=5EE76ABB - https://scontent.xx.fbcdn.net/v/t1.15752-9/96266985_285785742585111_6628280958988582912_n.jpg?_nc_cat=108&amp;_nc_sid=b96e70&amp;_nc_ohc=2AiVuRfmbvgAX8SMnCF&amp;_nc_ad=z-m&amp;_nc_cid=0&amp;_nc_zor=9&amp;_nc_ht=scontent.xx&amp;oh=90c1f8d78656fedac390773f3c2874cf&amp;oe=5EE76ABB - url
- https://scontent.xx.fbcdn.net/v/t1.15752-9/96780735_1634631900031786_5275652417239646208_n.jpg?_nc_cat=109&amp;_nc_sid=b96e70&amp;_nc_ohc=uuzhsbpyuhsAX-9HoLr&amp;_nc_ad=z-m&amp;_nc_cid=0&amp;_nc_zor=9&amp;_nc_ht=scontent.xx&amp;oh=d83a520f67155865195084ffb4249186&amp;oe=5EEACA7A - https://scontent.xx.fbcdn.net/v/t1.15752-9/96780735_1634631900031786_5275652417239646208_n.jpg?_nc_cat=109&amp;_nc_sid=b96e70&amp;_nc_ohc=uuzhsbpyuhsAX-9HoLr&amp;_nc_ad=z-m&amp;_nc_cid=0&amp;_nc_zor=9&amp;_nc_ht=scontent.xx&amp;oh=d83a520f67155865195084ffb4249186&amp;oe=5EEACA7A - url
- Xe - xe - object_type
- này - này - mention
- bn - price - attribute</t>
  </si>
  <si>
    <t xml:space="preserve">Sản phẩm  👌XE LẮC CAO CẤP HOLLA-VÀNG  hiện shop đang có giá: *510,000 VND (giá gốc 700,000 VND)*.
Bạn tham khảo các sản phẩm sau nhé ạ:
</t>
  </si>
  <si>
    <t>- Xem chi tiết: 👌XE LẮC CAO CẤP HOLLA-VÀNG</t>
  </si>
  <si>
    <t>[True, 'xe_choi_chan', [2578]]</t>
  </si>
  <si>
    <t>2086712374735147
Mai Lan</t>
  </si>
  <si>
    <r>
      <t xml:space="preserve">Cửa nhà mình 120cm thì có vừa không ah
</t>
    </r>
    <r>
      <rPr>
        <color rgb="FF1155CC"/>
        <u/>
      </rPr>
      <t>https://scontent.xx.fbcdn.net/v/t1.15752-9/98270920_596606370956531_1558415861012758528_n.png?_nc_cat=109&amp;_nc_sid=b96e70&amp;_nc_ohc=3QC6ppfi9WgAX91uLWY&amp;_nc_ad=z-m&amp;_nc_cid=0&amp;_nc_zor=9&amp;_nc_ht=scontent.xx&amp;oh=efc30aecc4b27150000c2d49ed0c3897&amp;oe=5EE9F0B1</t>
    </r>
  </si>
  <si>
    <t>- https://scontent.xx.fbcdn.net/v/t1.15752-9/98270920_596606370956531_1558415861012758528_n.png?_nc_cat=109&amp;_nc_sid=b96e70&amp;_nc_ohc=3QC6ppfi9WgAX91uLWY&amp;_nc_ad=z-m&amp;_nc_cid=0&amp;_nc_zor=9&amp;_nc_ht=scontent.xx&amp;oh=efc30aecc4b27150000c2d49ed0c3897&amp;oe=5EE9F0B1 - https://scontent.xx.fbcdn.net/v/t1.15752-9/98270920_596606370956531_1558415861012758528_n.png?_nc_cat=109&amp;_nc_sid=b96e70&amp;_nc_ohc=3QC6ppfi9WgAX91uLWY&amp;_nc_ad=z-m&amp;_nc_cid=0&amp;_nc_zor=9&amp;_nc_ht=scontent.xx&amp;oh=efc30aecc4b27150000c2d49ed0c3897&amp;oe=5EE9F0B1 - url
- 120cm - 120cm - size</t>
  </si>
  <si>
    <t xml:space="preserve">Sản phẩm  Thanh chặn cửa/ chặn cầu thang an toàn cho bé  hiện shop đang có giá: *580,000 VND (giá gốc 800,000 VND)*.
Bạn tham khảo các sản phẩm sau nhé ạ:
</t>
  </si>
  <si>
    <t>- Xem chi tiết: Thanh chặn cửa/ chặn cầu thang an toàn cho bé</t>
  </si>
  <si>
    <t>[True, None, [1716]]</t>
  </si>
  <si>
    <t>Handover_to_innbox</t>
  </si>
  <si>
    <t>Processing</t>
  </si>
  <si>
    <t>"Cửa nhà mình 120cm thì có vừa không ah" nên handover</t>
  </si>
  <si>
    <t>cửa nhà mình 120cm có vừa k ah</t>
  </si>
  <si>
    <t>- 120cm - 120cm - size</t>
  </si>
  <si>
    <t>"cửa nhà mình 120cm có vừa k ah" nên handover</t>
  </si>
  <si>
    <t>3154631227921052
Tran Tien Liem</t>
  </si>
  <si>
    <t xml:space="preserve">Chào Tran Tien Liem, mình là trợ lý ảo của Shop Gấu &amp; Bí Ngô!
Để hỗ trợ bạn nhanh nhất có thể, vui lòng mô tả ngắn gọn và rõ ràng sản phẩm muốn tìm kiếm nhé!
</t>
  </si>
  <si>
    <t>Bên mình có ghế ăn dặm k b</t>
  </si>
  <si>
    <t>- ghế ăn dặm - ghe_an - object_type</t>
  </si>
  <si>
    <t xml:space="preserve">Sản phẩm  Ghế ăn đa năng cao cấp Pier giá 1m - 2m hiện shop đang có giá: *1,450,000 VND (giá gốc 2,000,000 VND)*.
Bạn tham khảo các sản phẩm sau nhé ạ:
</t>
  </si>
  <si>
    <t>- Xem chi tiết: Ghế ăn đa năng cao cấp Pier</t>
  </si>
  <si>
    <t>Có ghế teknum k b</t>
  </si>
  <si>
    <t>- teknum - teknum - brand</t>
  </si>
  <si>
    <t xml:space="preserve">Dạ, sản phẩm Ghế Ăn hãng sản xuất Teknum, giá 1m - 2m hiện tại bên shop đang tạm hết hàng ạ. Bạn tham khảo các sản phẩm khác dành cho bé nhé!
</t>
  </si>
  <si>
    <t>Hiện tại sản phẩm Ghế Ăn giá 1m - 2m shop đang có những *hãng sản xuất* sau ạ:
- Pier
- Sao cũng được!</t>
  </si>
  <si>
    <t>3253532704712965
Bà Xã Lợi</t>
  </si>
  <si>
    <t>E tưởng có chốt là vừa ạ</t>
  </si>
  <si>
    <t>2902345296560824
Phạm Thu Hằng</t>
  </si>
  <si>
    <t xml:space="preserve">Chào Phạm Thu Hằng, mình là trợ lý ảo của Shop Gấu &amp; Bí Ngô!
Để hỗ trợ bạn nhanh nhất có thể, vui lòng mô tả ngắn gọn và rõ ràng sản phẩm muốn tìm kiếm nhé!
</t>
  </si>
  <si>
    <t>Shop còn xe đẩy Vinng đảo chiều ko ạ</t>
  </si>
  <si>
    <t>- xe đẩy - xe_day - object_type
- Vinng - vinng - brand</t>
  </si>
  <si>
    <t xml:space="preserve">Sản phẩm  Xe Đẩy hãng sản xuất Vinng hiện shop đang có giá: *1,990,000 VND (giá gốc 3,000,000 VND), 1,390,000 VND (giá gốc 2,500,000 VND)*.
Bạn tham khảo các sản phẩm sau nhé ạ:
</t>
  </si>
  <si>
    <t>- Xem chi tiết: Xe đẩy gấp gọn cao cấp VINNG
- Xem chi tiết: Xe đẩy đảo chiều gấp gọn VINNG</t>
  </si>
  <si>
    <t>Show nhiều giá khác nhau cho 1 sản phẩm</t>
  </si>
  <si>
    <t>Giá 1390k hay 1450k đấy ah
T vào link thấy ghi giá 1450</t>
  </si>
  <si>
    <t>- 1390k - 1390k - price
- 1450k - 1450k - price
- link - link - attribute
- giá 1450 - giá 1450 - price</t>
  </si>
  <si>
    <t>3773127006095654
Bảo Nhi Bùi</t>
  </si>
  <si>
    <r>
      <rPr>
        <color rgb="FF0000FF"/>
        <u/>
      </rPr>
      <t>https://scontent.xx.fbcdn.net/v/t1.15752-9/97142135_243485020418509_8148152245888745472_n.jpg?_nc_cat=100&amp;_nc_sid=b96e70&amp;_nc_ohc=hFJb0TI3Z-8AX_IHcee&amp;_nc_ad=z-m&amp;_nc_cid=0&amp;_nc_zor=9&amp;_nc_ht=scontent.xx&amp;oh=d314a8663c0e8c2f8609a9e04d4fa58a&amp;oe=5EEB7692</t>
    </r>
    <r>
      <t xml:space="preserve">
Buôn mẫu này bn em</t>
    </r>
  </si>
  <si>
    <t>- https://scontent.xx.fbcdn.net/v/t1.15752-9/97142135_243485020418509_8148152245888745472_n.jpg?_nc_cat=100&amp;_nc_sid=b96e70&amp;_nc_ohc=hFJb0TI3Z-8AX_IHcee&amp;_nc_ad=z-m&amp;_nc_cid=0&amp;_nc_zor=9&amp;_nc_ht=scontent.xx&amp;oh=d314a8663c0e8c2f8609a9e04d4fa58a&amp;oe=5EEB7692 - https://scontent.xx.fbcdn.net/v/t1.15752-9/97142135_243485020418509_8148152245888745472_n.jpg?_nc_cat=100&amp;_nc_sid=b96e70&amp;_nc_ohc=hFJb0TI3Z-8AX_IHcee&amp;_nc_ad=z-m&amp;_nc_cid=0&amp;_nc_zor=9&amp;_nc_ht=scontent.xx&amp;oh=d314a8663c0e8c2f8609a9e04d4fa58a&amp;oe=5EEB7692 - url
- mẫu này - mẫu này - mention
- bn - price - attribute</t>
  </si>
  <si>
    <t xml:space="preserve">Sản phẩm  Cốc tập uống 3 giai đoạn Richell  hiện shop đang có giá: *199,000 VND (giá gốc 289,000 VND), 289,000 VND*.
Bạn tham khảo các sản phẩm sau nhé ạ:
</t>
  </si>
  <si>
    <t>- Xem chi tiết: Cốc tập uống 3 giai đoạn Richell</t>
  </si>
  <si>
    <t>[True, None, [2318, 1520, 2319, 1519, 1, 2321, 3, 2317, 2320, 1521, 2]]</t>
  </si>
  <si>
    <t>Sản phẩm này shop ko bán</t>
  </si>
  <si>
    <t>2245427038881319
Nhung Le</t>
  </si>
  <si>
    <t>Bập bênh giá Bnh b</t>
  </si>
  <si>
    <t>- giá Bnh - price - attribute</t>
  </si>
  <si>
    <t>Bập bênh holla</t>
  </si>
  <si>
    <t>- Bập bênh - bập bênh - object_type
- holla - holla - brand</t>
  </si>
  <si>
    <t>Sản phẩm bạn đang tìm có phải là?
- Ngựa Bập Bệnh
- Nắp Bình
- Úp Bình
- Không đúng!</t>
  </si>
  <si>
    <t>/confirm_object_type{"object_type": "ngua_bap_benh"}</t>
  </si>
  <si>
    <t>- {"object_type": "ngua_bap_benh"} - ngua_bap_benh - object_type</t>
  </si>
  <si>
    <t xml:space="preserve">Sản phẩm  NGỰA BẬP BÊNH HOLLA 2020 hãng sản xuất Holla hiện shop đang có giá: *590,000 VND (giá gốc 800,000 VND)*.
Bạn tham khảo các sản phẩm sau nhé ạ:
</t>
  </si>
  <si>
    <t>- Xem chi tiết: NGỰA BẬP BÊNH HOLLA 2020</t>
  </si>
  <si>
    <r>
      <rPr>
        <color rgb="FF0000FF"/>
        <u/>
      </rPr>
      <t>https://scontent.xx.fbcdn.net/v/t1.15752-9/99364928_661255284656734_5228258007179067392_n.jpg?_nc_cat=103&amp;_nc_sid=b96e70&amp;_nc_oc=AQmmhB5sXoYis3VFYvpca0nyyaDFbyP9CgucRRLz2jfXdMcUCq3FO-DV9TbIacH0PXvnVizC02rbBUU7BzHLS6eA&amp;_nc_ad=z-m&amp;_nc_cid=0&amp;_nc_zor=9&amp;_nc_ht=scontent.xx&amp;oh=a801e23ed40cb30fd65ce4b9a3700958&amp;oe=5EEA1F81</t>
    </r>
    <r>
      <t xml:space="preserve">
Cái này b ạ
Bnh?</t>
    </r>
  </si>
  <si>
    <t>- https://scontent.xx.fbcdn.net/v/t1.15752-9/99364928_661255284656734_5228258007179067392_n.jpg?_nc_cat=103&amp;_nc_sid=b96e70&amp;_nc_oc=AQmmhB5sXoYis3VFYvpca0nyyaDFbyP9CgucRRLz2jfXdMcUCq3FO-DV9TbIacH0PXvnVizC02rbBUU7BzHLS6eA&amp;_nc_ad=z-m&amp;_nc_cid=0&amp;_nc_zor=9&amp;_nc_ht=scontent.xx&amp;oh=a801e23ed40cb30fd65ce4b9a3700958&amp;oe=5EEA1F81 - https://scontent.xx.fbcdn.net/v/t1.15752-9/99364928_661255284656734_5228258007179067392_n.jpg?_nc_cat=103&amp;_nc_sid=b96e70&amp;_nc_oc=AQmmhB5sXoYis3VFYvpca0nyyaDFbyP9CgucRRLz2jfXdMcUCq3FO-DV9TbIacH0PXvnVizC02rbBUU7BzHLS6eA&amp;_nc_ad=z-m&amp;_nc_cid=0&amp;_nc_zor=9&amp;_nc_ht=scontent.xx&amp;oh=a801e23ed40cb30fd65ce4b9a3700958&amp;oe=5EEA1F81 - url
- Cái này - cái này - mention</t>
  </si>
  <si>
    <t xml:space="preserve">Sản phẩm  CẦU TRƯỢT BẬP BÊNH HOLLA 3IN1  hiện shop đang có giá: *550,000 VND (giá gốc 800,000 VND)*.
Bạn tham khảo các sản phẩm sau nhé ạ:
</t>
  </si>
  <si>
    <t>- Xem chi tiết: CẦU TRƯỢT BẬP BÊNH HOLLA 3IN1</t>
  </si>
  <si>
    <t>[True, 'cau_truot', [2252]]</t>
  </si>
  <si>
    <t>4334324123248285
Thanh Hiền</t>
  </si>
  <si>
    <t xml:space="preserve">Chào Thanh Hiền, mình là trợ lý ảo của Shop Gấu &amp; Bí Ngô!
Để hỗ trợ bạn nhanh nhất có thể, vui lòng mô tả ngắn gọn và rõ ràng sản phẩm muốn tìm kiếm nhé!
</t>
  </si>
  <si>
    <t>Shop tư vấn m bộ quây cũi nhé</t>
  </si>
  <si>
    <t>- quây cũi - quay - object_type</t>
  </si>
  <si>
    <t>Hiện tại sản phẩm Quây  shop đang có những *giá* sau ạ:
- 1M - 2M
- 2M - 5M
- Sao cũng được!</t>
  </si>
  <si>
    <t xml:space="preserve">Sản phẩm  Quây góc vuông cánh nhỏ hình ngôi nhà giá 1m - 2m hiện shop đang có giá: *1,250,000 VND (giá gốc 1,390,000 VND), 1,040,000 VND (giá gốc 1,290,000 VND), 1,440,000 VND (giá gốc 1,490,000 VND)*.
Bạn tham khảo các sản phẩm sau nhé ạ:
</t>
  </si>
  <si>
    <t>- Xem chi tiết: Quây góc vuông cánh nhỏ hình ngôi nhà</t>
  </si>
  <si>
    <t>https://scontent.xx.fbcdn.net/v/t1.15752-9/99436571_598780677402764_9094844981608185856_n.jpg?_nc_cat=109&amp;_nc_sid=b96e70&amp;_nc_ohc=BfWQDo2VdlUAX9H9w6k&amp;_nc_ad=z-m&amp;_nc_cid=0&amp;_nc_zor=9&amp;_nc_ht=scontent.xx&amp;oh=0f5be5574e4ffcf4a32dfd02b81b40e9&amp;oe=5EE8EA64</t>
  </si>
  <si>
    <t>- https://scontent.xx.fbcdn.net/v/t1.15752-9/99436571_598780677402764_9094844981608185856_n.jpg?_nc_cat=109&amp;_nc_sid=b96e70&amp;_nc_ohc=BfWQDo2VdlUAX9H9w6k&amp;_nc_ad=z-m&amp;_nc_cid=0&amp;_nc_zor=9&amp;_nc_ht=scontent.xx&amp;oh=0f5be5574e4ffcf4a32dfd02b81b40e9&amp;oe=5EE8EA64 - https://scontent.xx.fbcdn.net/v/t1.15752-9/99436571_598780677402764_9094844981608185856_n.jpg?_nc_cat=109&amp;_nc_sid=b96e70&amp;_nc_ohc=BfWQDo2VdlUAX9H9w6k&amp;_nc_ad=z-m&amp;_nc_cid=0&amp;_nc_zor=9&amp;_nc_ht=scontent.xx&amp;oh=0f5be5574e4ffcf4a32dfd02b81b40e9&amp;oe=5EE8EA64 - url</t>
  </si>
  <si>
    <t>M muốn lấy bộ giống tn</t>
  </si>
  <si>
    <t>- Xem chi tiết: Ghế đa năng Mastela 1015 - Mẫu mới 2019
- Xem chi tiết: Ghế ăn dặm đa năng Umoo chính hãng
- Xem chi tiết: Xích đu có nhạc kiêm ghế ăn đa năng Mastela
- Xem chi tiết: COMBO HOLLA FULL PHIÊN BẢN 2020 MẪU VƯƠNG MIỆN
- Xem chi tiết:  COMBO HOLLA LIÊN HOÀN 2020 
...
- Không có cái nào!</t>
  </si>
  <si>
    <t>[True, None, [465, 1796, 1795, 464, 1589, 1293, 1294, 1504, 1590, 1591, 1976, 2545, 2546, 2543, 2555]]</t>
  </si>
  <si>
    <t>1520212361389836
Snow Tuyet</t>
  </si>
  <si>
    <r>
      <t xml:space="preserve">E ơi
Chị c hỏi giá máy giặt này với
</t>
    </r>
    <r>
      <rPr>
        <color rgb="FF1155CC"/>
        <u/>
      </rPr>
      <t>https://scontent.xx.fbcdn.net/v/t1.15752-9/98980635_269945584049455_3771801104950493184_n.jpg?_nc_cat=108&amp;_nc_sid=b96e70&amp;_nc_ohc=uQCnI_PX4NEAX8URRcO&amp;_nc_ad=z-m&amp;_nc_cid=0&amp;_nc_zor=9&amp;_nc_ht=scontent.xx&amp;oh=6e272357fb9488e288e1ce8c9687cae0&amp;oe=5EEAE111</t>
    </r>
  </si>
  <si>
    <t>- https://scontent.xx.fbcdn.net/v/t1.15752-9/98980635_269945584049455_3771801104950493184_n.jpg?_nc_cat=108&amp;_nc_sid=b96e70&amp;_nc_ohc=uQCnI_PX4NEAX8URRcO&amp;_nc_ad=z-m&amp;_nc_cid=0&amp;_nc_zor=9&amp;_nc_ht=scontent.xx&amp;oh=6e272357fb9488e288e1ce8c9687cae0&amp;oe=5EEAE111 - https://scontent.xx.fbcdn.net/v/t1.15752-9/98980635_269945584049455_3771801104950493184_n.jpg?_nc_cat=108&amp;_nc_sid=b96e70&amp;_nc_ohc=uQCnI_PX4NEAX8URRcO&amp;_nc_ad=z-m&amp;_nc_cid=0&amp;_nc_zor=9&amp;_nc_ht=scontent.xx&amp;oh=6e272357fb9488e288e1ce8c9687cae0&amp;oe=5EEAE111 - url
- hỏi giá - price - attribute
- máy giặt - máy giặt - object_type
- này - này - mention</t>
  </si>
  <si>
    <t>2336023666507149
Hồng Vân</t>
  </si>
  <si>
    <t>Dạ alo ạ</t>
  </si>
  <si>
    <t>Shop co bán máy làm ẩm phòng k ạ</t>
  </si>
  <si>
    <t>- máy làm ẩm - máy làm ẩm - object_type</t>
  </si>
  <si>
    <t>Sản phẩm bạn đang tìm có phải là?
- Máy Tạo Ẩm
- Máy Ủ Ấm
- Máy Xay
- Máy Hâm Sữa
- Không đúng!</t>
  </si>
  <si>
    <t>/confirm_object_type{"object_type": "may_tao_am"}</t>
  </si>
  <si>
    <t>- {"object_type": "may_tao_am"} - may_tao_am - object_type</t>
  </si>
  <si>
    <t xml:space="preserve">Sản phẩm  Máy tạo ẩm &amp; khuếch tán tinh dầu BabyMoov  hiện shop đang có giá: *2,100,000 VND (giá gốc 2,890,000 VND)*.
Bạn tham khảo các sản phẩm sau nhé ạ:
</t>
  </si>
  <si>
    <t>- Xem chi tiết: Máy tạo ẩm &amp; khuếch tán tinh dầu BabyMoov</t>
  </si>
  <si>
    <t>2852688468156017
Trần Nguyễn Phong</t>
  </si>
  <si>
    <t>https://scontent.xx.fbcdn.net/v/t1.15752-9/98979171_292969871728803_1518159192676892672_n.jpg?_nc_cat=107&amp;_nc_sid=b96e70&amp;_nc_ohc=Pq-SSgPBrlkAX-dGFAP&amp;_nc_ad=z-m&amp;_nc_cid=0&amp;_nc_zor=9&amp;_nc_ht=scontent.xx&amp;oh=13295b287180c25b3095b8c44665db44&amp;oe=5EEB7DC0</t>
  </si>
  <si>
    <t>- https://scontent.xx.fbcdn.net/v/t1.15752-9/98979171_292969871728803_1518159192676892672_n.jpg?_nc_cat=107&amp;_nc_sid=b96e70&amp;_nc_ohc=Pq-SSgPBrlkAX-dGFAP&amp;_nc_ad=z-m&amp;_nc_cid=0&amp;_nc_zor=9&amp;_nc_ht=scontent.xx&amp;oh=13295b287180c25b3095b8c44665db44&amp;oe=5EEB7DC0 - https://scontent.xx.fbcdn.net/v/t1.15752-9/98979171_292969871728803_1518159192676892672_n.jpg?_nc_cat=107&amp;_nc_sid=b96e70&amp;_nc_ohc=Pq-SSgPBrlkAX-dGFAP&amp;_nc_ad=z-m&amp;_nc_cid=0&amp;_nc_zor=9&amp;_nc_ht=scontent.xx&amp;oh=13295b287180c25b3095b8c44665db44&amp;oe=5EEB7DC0 - url</t>
  </si>
  <si>
    <t>Xin giá
Xin giá</t>
  </si>
  <si>
    <t>- Xin giá - price - attribute
- Xin giá - price - attribute</t>
  </si>
  <si>
    <t xml:space="preserve">Sản phẩm  COMBO HOLLA FULL PHIÊN BẢN 2020 MẪU VƯƠNG MIỆN  hiện shop đang có giá: *4,100,000 VND (giá gốc 5,000,000 VND)*.
Bạn tham khảo các sản phẩm sau nhé ạ:
</t>
  </si>
  <si>
    <t>- Xem chi tiết: COMBO HOLLA FULL PHIÊN BẢN 2020 MẪU VƯƠNG MIỆN</t>
  </si>
  <si>
    <t>[True, 'quay', [2545]]</t>
  </si>
  <si>
    <t>Của nước nào sản xuất vậy</t>
  </si>
  <si>
    <t>- nước nào sản xuất - origin - attribute</t>
  </si>
  <si>
    <t xml:space="preserve">Sản phẩm  Quây  hiện shop đang có nơi sản xuất: *Trung Quốc, Trung quốc*.
</t>
  </si>
  <si>
    <t>Hiện tại sản phẩm Quây  shop đang có những *kích thước* sau ạ:
- 1.8X2M
- 132X132X60Cm
- 132X165X60Cm
- 100X132X60Cm
- 1M6X1M8
- Sao cũng được!</t>
  </si>
  <si>
    <t>Bot đang trả lời cho toàn bộ obj Quây chứ ko phải cho sản phẩm mà user đang hỏi</t>
  </si>
  <si>
    <t>Giá của từng kích thước?</t>
  </si>
  <si>
    <t>- Giá - price - attribute
- kích thước? - size - attribute</t>
  </si>
  <si>
    <t>Hiện tại sản phẩm Quây  shop đang có những *kích thước* sau ạ:
- 1.8X2M
- 1M6X1M8
- 100X132X60Cm
- 132X132X60Cm
- 132X165X60Cm
- Sao cũng được!</t>
  </si>
  <si>
    <t>/confirm_attribute_value{"size": "1.8X2M"}</t>
  </si>
  <si>
    <t>- {"size": "1.8X2M"} - 1.8X2M - size</t>
  </si>
  <si>
    <t xml:space="preserve">Sản phẩm  Quây kích thước 1.8X2M hiện shop đang có kích thước: *1.8x2m*.
Bạn tham khảo các sản phẩm sau nhé ạ:
</t>
  </si>
  <si>
    <t>- Xem chi tiết:  COMBO HOLLA LIÊN HOÀN 2020 
- Xem chi tiết: COMBO HOLLA FULL PHIÊN BẢN 2020 MẪU VƯƠNG MIỆN</t>
  </si>
  <si>
    <t>2156246194442959
Xuan Loc</t>
  </si>
  <si>
    <t>Hi
Mình có ghế oto cho bé k</t>
  </si>
  <si>
    <t>- ghế oto - ghe_o_to - object_type</t>
  </si>
  <si>
    <t>Hiện tại sản phẩm Ghế Ô Tô  shop đang có những *giá* sau ạ:
- 1M - 2M
- 2M - 5M
- 5M - 10M
- 10M - 20M
- Sao cũng được!</t>
  </si>
  <si>
    <t>policy_1_MappingPolicy
None</t>
  </si>
  <si>
    <t>Hiện tại sản phẩm Ghế Ô Tô giá 1m - 2m shop đang có những *màu* sau ạ:
- Cherry
- Ember
- Cam
- Two Tone Black
- Sao cũng được!</t>
  </si>
  <si>
    <t>/confirm_attribute_value{"color": "NULL"}</t>
  </si>
  <si>
    <t>- {"color": "NULL"} - NULL - color</t>
  </si>
  <si>
    <t>Hiện tại sản phẩm Ghế Ô Tô giá 1m - 2m shop đang có những *nơi sản xuất* sau ạ:
- Anh
- Mỹ
- Sao cũng được!</t>
  </si>
  <si>
    <t>/confirm_attribute_value{"origin": "NULL"}</t>
  </si>
  <si>
    <t>- {"origin": "NULL"} - NULL - origin</t>
  </si>
  <si>
    <t>Hiện tại sản phẩm Ghế Ô Tô giá 1m - 2m shop đang có những *độ tuổi sử dụng* sau ạ:
- 0-36 Tháng
- 0-24 Tháng
- Sao cũng được!</t>
  </si>
  <si>
    <t>/confirm_attribute_value{"age_of_use": "0-36 Tháng"}</t>
  </si>
  <si>
    <t>- {"age_of_use": "0-36 Tháng"} - 0-36 Tháng - age_of_use</t>
  </si>
  <si>
    <t>Hiện tại sản phẩm Ghế Ô Tô giá 1m - 2m, độ tuổi sử dụng 0-36 Tháng shop đang có những *thời gian bảo hành* sau ạ:
- 12 Tháng
- 24 Tháng
- Sao cũng được!</t>
  </si>
  <si>
    <t>/confirm_attribute_value{"guarantee": "12 Tháng"}</t>
  </si>
  <si>
    <t>- {"guarantee": "12 Tháng"} - 12 Tháng - guarantee</t>
  </si>
  <si>
    <t xml:space="preserve">Sản phẩm  Ghế Ô Tô giá 1m - 2m, độ tuổi sử dụng 0-36 Tháng, thời gian bảo hành 12 Tháng hiện shop đang có giá: *2,000,000 VND (giá gốc 2,400,000 VND), 1,790,000 VND (giá gốc 2,100,000 VND), 1,785,000 VND (giá gốc 2,100,000 VND)*.
Bạn tham khảo các sản phẩm sau nhé ạ:
</t>
  </si>
  <si>
    <t>- Xem chi tiết: 🔥 Ghế ô tô trẻ em cao cấp Joie Gemm Chromium
- Xem chi tiết: 🔥 Ghế ô tô cao cấp JOIE ELEVATE (Anh)</t>
  </si>
  <si>
    <t>2853085914766537
Nguyễn Huệ</t>
  </si>
  <si>
    <t>Shop oi trước mình mua xích đu này của shop. Giờ bé nhà mình lớn k sử dụng nữa, shop đăng thanh lý giúp mình dc k?</t>
  </si>
  <si>
    <t>2678446532205586
Thuy Duong Nguyen</t>
  </si>
  <si>
    <t>Shop ơi
Quây bóng xanh
Shop có hàng ko</t>
  </si>
  <si>
    <t>- Quây - quay - object_type
- xanh - xanh - color</t>
  </si>
  <si>
    <t xml:space="preserve">Sản phẩm  Quây  Xanh hiện shop đang có giá: *2,150,000 VND (giá gốc 3,000,000 VND), 4,100,000 VND (giá gốc 5,000,000 VND)*.
Bạn tham khảo các sản phẩm sau nhé ạ:
</t>
  </si>
  <si>
    <t>- Xem chi tiết:  COMBO HOLLA LIÊN HOÀN 2020 
- Xem chi tiết: Quây Holla Vương Miện
- Xem chi tiết: COMBO HOLLA FULL PHIÊN BẢN 2020 MẪU VƯƠNG MIỆN</t>
  </si>
  <si>
    <t>Quây bóng đợt trước mình mua</t>
  </si>
  <si>
    <t>- Quây - quay - object_type</t>
  </si>
  <si>
    <t>Đắt hơn đợt mình mua à shop
Đợt mua là 2050k</t>
  </si>
  <si>
    <t>- 2050k - 2050k - price</t>
  </si>
  <si>
    <t>3171134656284195
Lananh Dang</t>
  </si>
  <si>
    <t xml:space="preserve">Chào Lananh Dang, mình là trợ lý ảo của Shop Gấu &amp; Bí Ngô!
Để hỗ trợ bạn nhanh nhất có thể, vui lòng mô tả ngắn gọn và rõ ràng sản phẩm muốn tìm kiếm nhé!
</t>
  </si>
  <si>
    <t>M vừa đặt cái ghế trên shope</t>
  </si>
  <si>
    <t>- ghế - ghe - object_type
- shope - link - attribute</t>
  </si>
  <si>
    <t>1401532916611367
Nguyen Mai</t>
  </si>
  <si>
    <r>
      <rPr>
        <color rgb="FF1155CC"/>
        <u/>
      </rPr>
      <t>https://scontent.xx.fbcdn.net/v/t1.15752-9/97671938_2652902514813734_2098650299341209600_n.jpg?_nc_cat=108&amp;_nc_sid=b96e70&amp;_nc_oc=AQkxSPNmt0E1CmizKhijuuZKhBYantqFGy5KcSp3PRNyepb3z6k2KWK5J2BTFfRdzW7HfdtouiJ8DV_4DgEikPSo&amp;_nc_ad=z-m&amp;_nc_cid=0&amp;_nc_zor=9&amp;_nc_ht=scontent.xx&amp;oh=7222d3968743418083b3f8f82b9763e2&amp;oe=5EEAFA64</t>
    </r>
    <r>
      <t xml:space="preserve">
bên bạn còn xe này k a
sáng mai mình qua xem dc k</t>
    </r>
  </si>
  <si>
    <t>- https://scontent.xx.fbcdn.net/v/t1.15752-9/97671938_2652902514813734_2098650299341209600_n.jpg?_nc_cat=108&amp;_nc_sid=b96e70&amp;_nc_oc=AQkxSPNmt0E1CmizKhijuuZKhBYantqFGy5KcSp3PRNyepb3z6k2KWK5J2BTFfRdzW7HfdtouiJ8DV_4DgEikPSo&amp;_nc_ad=z-m&amp;_nc_cid=0&amp;_nc_zor=9&amp;_nc_ht=scontent.xx&amp;oh=7222d3968743418083b3f8f82b9763e2&amp;oe=5EEAFA64 - https://scontent.xx.fbcdn.net/v/t1.15752-9/97671938_2652902514813734_2098650299341209600_n.jpg?_nc_cat=108&amp;_nc_sid=b96e70&amp;_nc_oc=AQkxSPNmt0E1CmizKhijuuZKhBYantqFGy5KcSp3PRNyepb3z6k2KWK5J2BTFfRdzW7HfdtouiJ8DV_4DgEikPSo&amp;_nc_ad=z-m&amp;_nc_cid=0&amp;_nc_zor=9&amp;_nc_ht=scontent.xx&amp;oh=7222d3968743418083b3f8f82b9763e2&amp;oe=5EEAFA64 - url
- xe - xe - object_type
- này - này - mention</t>
  </si>
  <si>
    <t>- Xem chi tiết: Xe đẩy đảo chiều gấp gọn VINNG
- Xem chi tiết: Xe đẩy đảo chiều gấp gọn Joovy Qatta S113
- Xem chi tiết: Xe đẩy 2 chiều cao cấp VOVO 2019
...
- Không có cái nào!</t>
  </si>
  <si>
    <t>[True, None, [1750, 1751, 1814, 1816, 1815, 1817, 2259, 1661, 2278]]</t>
  </si>
  <si>
    <t>convertible to Test case</t>
  </si>
  <si>
    <t>/query_knowledge_base{"url": "https://shopee.vn/product/36371562/2348240542", "product_id": "https://shopee.vn/product/36371562/2348240542"}</t>
  </si>
  <si>
    <t>- {"url": "https://shopee.vn/product/36371562/2348240542", "product_id": "https://shopee.vn/product/36371562/2348240542"} - https://shopee.vn/product/36371562/2348240542 - url
- {"url": "https://shopee.vn/product/36371562/2348240542", "product_id": "https://shopee.vn/product/36371562/2348240542"} - https://shopee.vn/product/36371562/2348240542 - product_id</t>
  </si>
  <si>
    <t>mình muốn qua xem trực tiếp
có đc k bạn</t>
  </si>
  <si>
    <t xml:space="preserve">hiện tại IC label: query_kb
expected: label là "handover_to_inbox" chứ nhỉ ? </t>
  </si>
  <si>
    <t>2739160836155123
Trần Phương Thanh</t>
  </si>
  <si>
    <t xml:space="preserve">Chào Trần Phương Thanh, mình là trợ lý ảo của Shop Gấu &amp; Bí Ngô!
Để hỗ trợ bạn nhanh nhất có thể, vui lòng mô tả ngắn gọn và rõ ràng sản phẩm muốn tìm kiếm nhé!
</t>
  </si>
  <si>
    <t>Shop còn thảm này k</t>
  </si>
  <si>
    <t>- thảm - tham - object_type
- này - này - mention</t>
  </si>
  <si>
    <t>Hiện tại sản phẩm Thảm  shop đang có những *giá* sau ạ:
- 0 - 100k
- 100k - 500k
- 500k - 1M
- Sao cũng được!</t>
  </si>
  <si>
    <t>https://scontent.xx.fbcdn.net/v/t1.15752-9/99155110_886760545154207_2394694144422313984_n.jpg?_nc_cat=111&amp;_nc_sid=b96e70&amp;_nc_oc=AQndVukk8g1TnQq9JO4WIM8qEwO6-n4uGDiO-Zln6M9d-lBA99IkE5AFeVBAe21K5l4gMfHRkUVK5K8c6WXp3fvk&amp;_nc_ad=z-m&amp;_nc_cid=0&amp;_nc_zor=9&amp;_nc_ht=scontent.xx&amp;oh=1be95d6a3b43109b6f747c2257514d41&amp;oe=5EEAB052</t>
  </si>
  <si>
    <t>- https://scontent.xx.fbcdn.net/v/t1.15752-9/99155110_886760545154207_2394694144422313984_n.jpg?_nc_cat=111&amp;_nc_sid=b96e70&amp;_nc_oc=AQndVukk8g1TnQq9JO4WIM8qEwO6-n4uGDiO-Zln6M9d-lBA99IkE5AFeVBAe21K5l4gMfHRkUVK5K8c6WXp3fvk&amp;_nc_ad=z-m&amp;_nc_cid=0&amp;_nc_zor=9&amp;_nc_ht=scontent.xx&amp;oh=1be95d6a3b43109b6f747c2257514d41&amp;oe=5EEAB052 - https://scontent.xx.fbcdn.net/v/t1.15752-9/99155110_886760545154207_2394694144422313984_n.jpg?_nc_cat=111&amp;_nc_sid=b96e70&amp;_nc_oc=AQndVukk8g1TnQq9JO4WIM8qEwO6-n4uGDiO-Zln6M9d-lBA99IkE5AFeVBAe21K5l4gMfHRkUVK5K8c6WXp3fvk&amp;_nc_ad=z-m&amp;_nc_cid=0&amp;_nc_zor=9&amp;_nc_ht=scontent.xx&amp;oh=1be95d6a3b43109b6f747c2257514d41&amp;oe=5EEAB052 - url</t>
  </si>
  <si>
    <t>action_handle_send_link_only
action_query_babe_kb</t>
  </si>
  <si>
    <t>- Xem chi tiết: Thảm cuộn XPE (mẫu dày nhất của thảm XPE)
- Xem chi tiết: Thảm gấp XPE size 1m5 x 2m
- Xem chi tiết: Thảm xốp ghép 9 tấm INFANTINO (Mỹ)
- Xem chi tiết: Thảm đàn cao cấp Umoo CHÍNH HÃNG
- Xem chi tiết: Thảm xốp ghép 28 tấm INFANTINO (Mỹ)
...
- Không có cái nào!</t>
  </si>
  <si>
    <t>[True, None, [251, 2361, 1337, 2362, 488, 487, 2243, 2242, 2263, 2352, 2351]]</t>
  </si>
  <si>
    <t>K phải</t>
  </si>
  <si>
    <t>Có loại nào tốt hơn mà mát k b</t>
  </si>
  <si>
    <t>- mát - mát - object_type</t>
  </si>
  <si>
    <t>NER bắt object_type: "mát'
expected: ko có object_type nào để bắt ở đây</t>
  </si>
  <si>
    <t>2924106777709170
Nguyễn Hạnh</t>
  </si>
  <si>
    <t xml:space="preserve">Chào Nguyễn Hạnh, mình là trợ lý ảo của Shop Gấu &amp; Bí Ngô!
Để hỗ trợ bạn nhanh nhất có thể, vui lòng mô tả ngắn gọn và rõ ràng sản phẩm muốn tìm kiếm nhé!
</t>
  </si>
  <si>
    <t>Co goi bamboo k</t>
  </si>
  <si>
    <t>- goi - goi - object_type
- bamboo - bamboo - brand</t>
  </si>
  <si>
    <t xml:space="preserve">Dạ, sản phẩm Gối hãng sản xuất Bamboo hiện tại bên shop đang tạm hết hàng ạ. Bạn tham khảo các sản phẩm khác dành cho bé nhé!
</t>
  </si>
  <si>
    <t>Hiện tại sản phẩm Gối  shop đang có những *hãng sản xuất* sau ạ:
- Babymoov
- Infantino
- Sao cũng được!</t>
  </si>
  <si>
    <t>Thoi.</t>
  </si>
  <si>
    <t>Chung nao co hang bao cho</t>
  </si>
  <si>
    <t>2637495266313342
Huyền Linh</t>
  </si>
  <si>
    <t>https://scontent.xx.fbcdn.net/v/t1.15752-9/98207419_523427251869638_7890095788812926976_n.jpg?_nc_cat=108&amp;_nc_sid=b96e70&amp;_nc_ohc=nMUOWNKBOScAX-G1NJn&amp;_nc_ad=z-m&amp;_nc_cid=0&amp;_nc_zor=9&amp;_nc_ht=scontent.xx&amp;oh=2f74c50e4727e1247660efc545afd587&amp;oe=5EEC2DEA</t>
  </si>
  <si>
    <t>- https://scontent.xx.fbcdn.net/v/t1.15752-9/98207419_523427251869638_7890095788812926976_n.jpg?_nc_cat=108&amp;_nc_sid=b96e70&amp;_nc_ohc=nMUOWNKBOScAX-G1NJn&amp;_nc_ad=z-m&amp;_nc_cid=0&amp;_nc_zor=9&amp;_nc_ht=scontent.xx&amp;oh=2f74c50e4727e1247660efc545afd587&amp;oe=5EEC2DEA - https://scontent.xx.fbcdn.net/v/t1.15752-9/98207419_523427251869638_7890095788812926976_n.jpg?_nc_cat=108&amp;_nc_sid=b96e70&amp;_nc_ohc=nMUOWNKBOScAX-G1NJn&amp;_nc_ad=z-m&amp;_nc_cid=0&amp;_nc_zor=9&amp;_nc_ht=scontent.xx&amp;oh=2f74c50e4727e1247660efc545afd587&amp;oe=5EEC2DEA - url</t>
  </si>
  <si>
    <t>Cho mình giá sp này</t>
  </si>
  <si>
    <t>- giá - price - attribute
- sp này - sp này - mention</t>
  </si>
  <si>
    <t>- Xem chi tiết: Set 4 hộp chia đồ ăn dặm cao cấp Ankou
- Xem chi tiết: HỘP TRỮ SỮA BỘT HÚT CHÂN KHÔNG CAO CẤP ANKOU
...
- Không có cái nào!</t>
  </si>
  <si>
    <t>[True, None, [1374, 1530, 1531, 1532, 197, 1529, 196, 194, 195]]</t>
  </si>
  <si>
    <t>Mình cần mua hộp 600gr</t>
  </si>
  <si>
    <t>- 600gr - 600gr - price</t>
  </si>
  <si>
    <t>/query_knowledge_base{"url": "https://shopee.vn/product/36371562/4601973239", "product_id": "https://shopee.vn/product/36371562/4601973239"}</t>
  </si>
  <si>
    <t>- {"url": "https://shopee.vn/product/36371562/4601973239", "product_id": "https://shopee.vn/product/36371562/4601973239"} - https://shopee.vn/product/36371562/4601973239 - url
- {"url": "https://shopee.vn/product/36371562/4601973239", "product_id": "https://shopee.vn/product/36371562/4601973239"} - https://shopee.vn/product/36371562/4601973239 - product_id</t>
  </si>
  <si>
    <t xml:space="preserve">Dạ, sản phẩm hiện tại bên shop đang tạm hết hàng ạ. Bạn tham khảo các sản phẩm khác dành cho bé nhé!
</t>
  </si>
  <si>
    <t>/query_knowledge_base{"url": "https://shopee.vn/product/36371562/7701951186", "product_id": "https://shopee.vn/product/36371562/7701951186"}</t>
  </si>
  <si>
    <t>- {"url": "https://shopee.vn/product/36371562/7701951186", "product_id": "https://shopee.vn/product/36371562/7701951186"} - https://shopee.vn/product/36371562/7701951186 - url
- {"url": "https://shopee.vn/product/36371562/7701951186", "product_id": "https://shopee.vn/product/36371562/7701951186"} - https://shopee.vn/product/36371562/7701951186 - product_id</t>
  </si>
  <si>
    <t xml:space="preserve">Sản phẩm  HỘP TRỮ SỮA BỘT HÚT CHÂN KHÔNG CAO CẤP ANKOU  hiện shop đang có giá: *219,000 VND (giá gốc 320,000 VND), 250,000 VND (giá gốc 350,000 VND), 188,800 VND (giá gốc 320,000 VND)*.
Bạn tham khảo các sản phẩm sau nhé ạ:
</t>
  </si>
  <si>
    <t>- Xem chi tiết: HỘP TRỮ SỮA BỘT HÚT CHÂN KHÔNG CAO CẤP ANKOU</t>
  </si>
  <si>
    <t>Ship mình hộp 600gr ngé
Nhé</t>
  </si>
  <si>
    <t>- 600gr - 600gr - size</t>
  </si>
  <si>
    <t xml:space="preserve">Dạ, sản phẩm Túi Trữ Sữa kích thước 600Gr hiện tại bên shop đang tạm hết hàng ạ. Bạn tham khảo các sản phẩm khác dành cho bé nhé!
</t>
  </si>
  <si>
    <t>CMS</t>
  </si>
  <si>
    <t>Trên shopee còn hàng mà mình lại báo hết hàng =&gt; lost cusomter</t>
  </si>
  <si>
    <t>Ko còn loại lớn hơn luôn ah b</t>
  </si>
  <si>
    <t>Hiện tại sản phẩm Túi Trữ Sữa  shop đang có những *giá* sau ạ:
- 0 - 100k
- 100k - 500k
- Sao cũng được!</t>
  </si>
  <si>
    <t>3237137562985491
Linh Bui Thuy</t>
  </si>
  <si>
    <t xml:space="preserve">Chào Linh Bui Thuy, mình là trợ lý ảo của Shop Gấu &amp; Bí Ngô!
Để hỗ trợ bạn nhanh nhất có thể, vui lòng mô tả ngắn gọn và rõ ràng sản phẩm muốn tìm kiếm nhé!
</t>
  </si>
  <si>
    <r>
      <rPr>
        <color rgb="FF1155CC"/>
        <u/>
      </rPr>
      <t>https://scontent.xx.fbcdn.net/v/t1.15752-9/98845166_890272711477197_4593557322248224768_n.jpg?_nc_cat=103&amp;_nc_sid=b96e70&amp;_nc_ohc=kBtLbgUpVacAX-sL8bd&amp;_nc_ad=z-m&amp;_nc_cid=0&amp;_nc_zor=9&amp;_nc_ht=scontent.xx&amp;oh=815dca325f483e6a73c5ab99b337fb4b&amp;oe=5EEBAD8C</t>
    </r>
    <r>
      <t xml:space="preserve">
Bn shop</t>
    </r>
  </si>
  <si>
    <t>- https://scontent.xx.fbcdn.net/v/t1.15752-9/98845166_890272711477197_4593557322248224768_n.jpg?_nc_cat=103&amp;_nc_sid=b96e70&amp;_nc_ohc=kBtLbgUpVacAX-sL8bd&amp;_nc_ad=z-m&amp;_nc_cid=0&amp;_nc_zor=9&amp;_nc_ht=scontent.xx&amp;oh=815dca325f483e6a73c5ab99b337fb4b&amp;oe=5EEBAD8C - https://scontent.xx.fbcdn.net/v/t1.15752-9/98845166_890272711477197_4593557322248224768_n.jpg?_nc_cat=103&amp;_nc_sid=b96e70&amp;_nc_ohc=kBtLbgUpVacAX-sL8bd&amp;_nc_ad=z-m&amp;_nc_cid=0&amp;_nc_zor=9&amp;_nc_ht=scontent.xx&amp;oh=815dca325f483e6a73c5ab99b337fb4b&amp;oe=5EEBAD8C - url
- Bn - price - attribute</t>
  </si>
  <si>
    <t>- Xem chi tiết: Xe đẩy gấp gọn cao cấp Joie Litetrax 4 Chromium
- Xem chi tiết: Xe đẩy 2 chiều cao cấp Aprica Karoon (Nhật Bản)
...
- Không có cái nào!</t>
  </si>
  <si>
    <t>[True, None, [565, 2156, 566, 2154, 427, 2037, 429, 2039, 2036, 2038, 430]]</t>
  </si>
  <si>
    <t xml:space="preserve">Đưa ra chính xác thông tin sản phẩm hoặc suggest các sản phẩm nôi tương tự </t>
  </si>
  <si>
    <t>CV detect ảnh sản phẩm chưa chính xác</t>
  </si>
  <si>
    <r>
      <rPr>
        <color rgb="FF1155CC"/>
        <u/>
      </rPr>
      <t>https://scontent.xx.fbcdn.net/v/t1.15752-9/98845166_890272711477197_4593557322248224768_n.jpg?_nc_cat=103&amp;_nc_sid=b96e70&amp;_nc_ohc=kBtLbgUpVacAX-sL8bd&amp;_nc_ad=z-m&amp;_nc_cid=0&amp;_nc_zor=9&amp;_nc_ht=scontent.xx&amp;oh=815dca325f483e6a73c5ab99b337fb4b&amp;oe=5EEBAD8C</t>
    </r>
    <r>
      <t xml:space="preserve">
E hỏi nôi rung này cơ mà</t>
    </r>
  </si>
  <si>
    <t>- https://scontent.xx.fbcdn.net/v/t1.15752-9/98845166_890272711477197_4593557322248224768_n.jpg?_nc_cat=103&amp;_nc_sid=b96e70&amp;_nc_ohc=kBtLbgUpVacAX-sL8bd&amp;_nc_ad=z-m&amp;_nc_cid=0&amp;_nc_zor=9&amp;_nc_ht=scontent.xx&amp;oh=815dca325f483e6a73c5ab99b337fb4b&amp;oe=5EEBAD8C - https://scontent.xx.fbcdn.net/v/t1.15752-9/98845166_890272711477197_4593557322248224768_n.jpg?_nc_cat=103&amp;_nc_sid=b96e70&amp;_nc_ohc=kBtLbgUpVacAX-sL8bd&amp;_nc_ad=z-m&amp;_nc_cid=0&amp;_nc_zor=9&amp;_nc_ht=scontent.xx&amp;oh=815dca325f483e6a73c5ab99b337fb4b&amp;oe=5EEBAD8C - url
- nôi - noi - object_type</t>
  </si>
  <si>
    <t>2784221718281040
Lien Kool Lien Kool</t>
  </si>
  <si>
    <t>Vậy cho mình mẫu này màu xanh nhé</t>
  </si>
  <si>
    <t>- mẫu này - mẫu này - mention
- màu xanh - màu xanh - color</t>
  </si>
  <si>
    <t>1997624863591401
Ga Cun</t>
  </si>
  <si>
    <t>Ib giá giúp mình</t>
  </si>
  <si>
    <t>- Ib giá - price - attribute</t>
  </si>
  <si>
    <r>
      <rPr>
        <color rgb="FF1155CC"/>
        <u/>
      </rPr>
      <t>https://scontent.xx.fbcdn.net/v/t1.15752-9/97335703_269571614236933_7668871858871074816_n.jpg?_nc_cat=103&amp;_nc_sid=b96e70&amp;_nc_oc=AQkG4JNVAWprWSEH7uFcmAXC2f93SSB83gFuVS2lSDakR3B7RrmBNSQVRceq-hxyyWDWV2DY_YlW8S1tlXwXQmNv&amp;_nc_ad=z-m&amp;_nc_cid=0&amp;_nc_zor=9&amp;_nc_ht=scontent.xx&amp;oh=ae4cff4f312974facbf15bfb0c9cc9ca&amp;oe=5EE9449D</t>
    </r>
    <r>
      <t xml:space="preserve">
https://scontent.xx.fbcdn.net/v/t1.15752-9/99104633_193742088364240_7309464356977115136_n.jpg?_nc_cat=101&amp;_nc_sid=b96e70&amp;_nc_oc=AQmz6RytvnKA67kxVScU35ylUM48EKMUIG98mKoXzWIvqs9XL91W2MzGHNj5BaQSAQgFWvlNn35NrYaTi-B1RD-2&amp;_nc_ad=z-m&amp;_nc_cid=0&amp;_nc_zor=9&amp;_nc_ht=scontent.xx&amp;oh=9bafed78330ef63e4ca40b3def5f6f4d&amp;oe=5EEA532C
https://scontent.xx.fbcdn.net/v/t1.15752-9/97781921_701221944014184_4381686937723863040_n.jpg?_nc_cat=110&amp;_nc_sid=b96e70&amp;_nc_oc=AQkruVDV5Z0IU0gyQaU2Q3dx0CUSNFMkQt-0AGnbVu1uZVZ-oO6csMdqzdtjcXbosgnr_9ByX5053c7k2ZOk4uK1&amp;_nc_ad=z-m&amp;_nc_cid=0&amp;_nc_zor=9&amp;_nc_ht=scontent.xx&amp;oh=11d50fdea741af5ff05aad90efb7a7bf&amp;oe=5EE8CEF4
</t>
    </r>
    <r>
      <rPr>
        <color rgb="FF1155CC"/>
        <u/>
      </rPr>
      <t>https://scontent.xx.fbcdn.net/v/t1.15752-9/99011068_335322400774118_1043726397807263744_n.jpg?_nc_cat=106&amp;_nc_sid=b96e70&amp;_nc_oc=AQmAlPPgz47FzEBk6DJqFbA8Jz5wA4U880csClS3b_iVnTPgQRaCQu1j_75qtjGpcVFowXdrH85ls27J7RdAxcgP&amp;_nc_ad=z-m&amp;_nc_cid=0&amp;_nc_zor=9&amp;_nc_ht=scontent.xx&amp;oh=3a42d0341ff1ec46e4e9f402a356da53&amp;oe=5EEAFC9C</t>
    </r>
  </si>
  <si>
    <t>- https://scontent.xx.fbcdn.net/v/t1.15752-9/97335703_269571614236933_7668871858871074816_n.jpg?_nc_cat=103&amp;_nc_sid=b96e70&amp;_nc_oc=AQkG4JNVAWprWSEH7uFcmAXC2f93SSB83gFuVS2lSDakR3B7RrmBNSQVRceq-hxyyWDWV2DY_YlW8S1tlXwXQmNv&amp;_nc_ad=z-m&amp;_nc_cid=0&amp;_nc_zor=9&amp;_nc_ht=scontent.xx&amp;oh=ae4cff4f312974facbf15bfb0c9cc9ca&amp;oe=5EE9449D - https://scontent.xx.fbcdn.net/v/t1.15752-9/97335703_269571614236933_7668871858871074816_n.jpg?_nc_cat=103&amp;_nc_sid=b96e70&amp;_nc_oc=AQkG4JNVAWprWSEH7uFcmAXC2f93SSB83gFuVS2lSDakR3B7RrmBNSQVRceq-hxyyWDWV2DY_YlW8S1tlXwXQmNv&amp;_nc_ad=z-m&amp;_nc_cid=0&amp;_nc_zor=9&amp;_nc_ht=scontent.xx&amp;oh=ae4cff4f312974facbf15bfb0c9cc9ca&amp;oe=5EE9449D - url
- https://scontent.xx.fbcdn.net/v/t1.15752-9/99104633_193742088364240_7309464356977115136_n.jpg?_nc_cat=101&amp;_nc_sid=b96e70&amp;_nc_oc=AQmz6RytvnKA67kxVScU35ylUM48EKMUIG98mKoXzWIvqs9XL91W2MzGHNj5BaQSAQgFWvlNn35NrYaTi-B1RD-2&amp;_nc_ad=z-m&amp;_nc_cid=0&amp;_nc_zor=9&amp;_nc_ht=scontent.xx&amp;oh=9bafed78330ef63e4ca40b3def5f6f4d&amp;oe=5EEA532C - https://scontent.xx.fbcdn.net/v/t1.15752-9/99104633_193742088364240_7309464356977115136_n.jpg?_nc_cat=101&amp;_nc_sid=b96e70&amp;_nc_oc=AQmz6RytvnKA67kxVScU35ylUM48EKMUIG98mKoXzWIvqs9XL91W2MzGHNj5BaQSAQgFWvlNn35NrYaTi-B1RD-2&amp;_nc_ad=z-m&amp;_nc_cid=0&amp;_nc_zor=9&amp;_nc_ht=scontent.xx&amp;oh=9bafed78330ef63e4ca40b3def5f6f4d&amp;oe=5EEA532C - url
- https://scontent.xx.fbcdn.net/v/t1.15752-9/97781921_701221944014184_4381686937723863040_n.jpg?_nc_cat=110&amp;_nc_sid=b96e70&amp;_nc_oc=AQkruVDV5Z0IU0gyQaU2Q3dx0CUSNFMkQt-0AGnbVu1uZVZ-oO6csMdqzdtjcXbosgnr_9ByX5053c7k2ZOk4uK1&amp;_nc_ad=z-m&amp;_nc_cid=0&amp;_nc_zor=9&amp;_nc_ht=scontent.xx&amp;oh=11d50fdea741af5ff05aad90efb7a7bf&amp;oe=5EE8CEF4 - https://scontent.xx.fbcdn.net/v/t1.15752-9/97781921_701221944014184_4381686937723863040_n.jpg?_nc_cat=110&amp;_nc_sid=b96e70&amp;_nc_oc=AQkruVDV5Z0IU0gyQaU2Q3dx0CUSNFMkQt-0AGnbVu1uZVZ-oO6csMdqzdtjcXbosgnr_9ByX5053c7k2ZOk4uK1&amp;_nc_ad=z-m&amp;_nc_cid=0&amp;_nc_zor=9&amp;_nc_ht=scontent.xx&amp;oh=11d50fdea741af5ff05aad90efb7a7bf&amp;oe=5EE8CEF4 - url
- https://scontent.xx.fbcdn.net/v/t1.15752-9/99011068_335322400774118_1043726397807263744_n.jpg?_nc_cat=106&amp;_nc_sid=b96e70&amp;_nc_oc=AQmAlPPgz47FzEBk6DJqFbA8Jz5wA4U880csClS3b_iVnTPgQRaCQu1j_75qtjGpcVFowXdrH85ls27J7RdAxcgP&amp;_nc_ad=z-m&amp;_nc_cid=0&amp;_nc_zor=9&amp;_nc_ht=scontent.xx&amp;oh=3a42d0341ff1ec46e4e9f402a356da53&amp;oe=5EEAFC9C - https://scontent.xx.fbcdn.net/v/t1.15752-9/99011068_335322400774118_1043726397807263744_n.jpg?_nc_cat=106&amp;_nc_sid=b96e70&amp;_nc_oc=AQmAlPPgz47FzEBk6DJqFbA8Jz5wA4U880csClS3b_iVnTPgQRaCQu1j_75qtjGpcVFowXdrH85ls27J7RdAxcgP&amp;_nc_ad=z-m&amp;_nc_cid=0&amp;_nc_zor=9&amp;_nc_ht=scontent.xx&amp;oh=3a42d0341ff1ec46e4e9f402a356da53&amp;oe=5EEAFC9C - url</t>
  </si>
  <si>
    <t xml:space="preserve">Sản phẩm  Đàn piano cổ điển kèm Mic Winfun 2045  hiện shop đang có giá: *950,000 VND (giá gốc 1,500,000 VND)*.
Bạn tham khảo các sản phẩm sau nhé ạ:
</t>
  </si>
  <si>
    <t>- Xem chi tiết: Đàn piano cổ điển kèm Mic Winfun 2045</t>
  </si>
  <si>
    <t>[True, None, [2404]]</t>
  </si>
  <si>
    <t>2384949844862472
Ngọc Lan</t>
  </si>
  <si>
    <r>
      <rPr>
        <color rgb="FF1155CC"/>
        <u/>
      </rPr>
      <t>https://scontent.xx.fbcdn.net/v/t1.15752-9/97826558_618748682050333_3880487928140398592_n.jpg?_nc_cat=105&amp;_nc_sid=b96e70&amp;_nc_ohc=ITmyOD-8oysAX-T6giw&amp;_nc_ad=z-m&amp;_nc_cid=0&amp;_nc_zor=9&amp;_nc_ht=scontent.xx&amp;oh=c655020911f6e0a900192a55bd06dfb0&amp;oe=5EEA426B</t>
    </r>
    <r>
      <t xml:space="preserve">
B ơi</t>
    </r>
  </si>
  <si>
    <t>- https://scontent.xx.fbcdn.net/v/t1.15752-9/97826558_618748682050333_3880487928140398592_n.jpg?_nc_cat=105&amp;_nc_sid=b96e70&amp;_nc_ohc=ITmyOD-8oysAX-T6giw&amp;_nc_ad=z-m&amp;_nc_cid=0&amp;_nc_zor=9&amp;_nc_ht=scontent.xx&amp;oh=c655020911f6e0a900192a55bd06dfb0&amp;oe=5EEA426B - https://scontent.xx.fbcdn.net/v/t1.15752-9/97826558_618748682050333_3880487928140398592_n.jpg?_nc_cat=105&amp;_nc_sid=b96e70&amp;_nc_ohc=ITmyOD-8oysAX-T6giw&amp;_nc_ad=z-m&amp;_nc_cid=0&amp;_nc_zor=9&amp;_nc_ht=scontent.xx&amp;oh=c655020911f6e0a900192a55bd06dfb0&amp;oe=5EEA426B - url</t>
  </si>
  <si>
    <t>Bé nhà t 80cm thì đi đc xe này k</t>
  </si>
  <si>
    <t>Sản phẩm bạn đang tìm có phải là?
- Xe Đẩy
- Xe Chòi Chân
- Xe Cân Bằng
- Xe Tập Đi
- Không đúng!</t>
  </si>
  <si>
    <t>age_of_use</t>
  </si>
  <si>
    <t>/confirm_object_type{"object_type": "xe_choi_chan"}</t>
  </si>
  <si>
    <t>- {"object_type": "xe_choi_chan"} - xe_choi_chan - object_type</t>
  </si>
  <si>
    <t>Hiện tại sản phẩm Xe Chòi Chân  shop đang có những *độ tuổi sử dụng* sau ạ:
- 0-36 Tháng
- 18-36 Tháng
- Sao cũng được!</t>
  </si>
  <si>
    <t xml:space="preserve">Sản phẩm  Xe Chòi Chân độ tuổi sử dụng 0-36 Tháng hiện shop đang có độ tuổi sử dụng: *0-36 tháng, 18-36 tháng*.
Bạn tham khảo các sản phẩm sau nhé ạ:
</t>
  </si>
  <si>
    <t>2939241339526788
Trần Thục San</t>
  </si>
  <si>
    <t>Ship về Kdt việt Hưng giá bnhiu</t>
  </si>
  <si>
    <t>- giá bnhiu - price - attribute</t>
  </si>
  <si>
    <t>1803470979778000
Nga Hong Mai</t>
  </si>
  <si>
    <t>Vâng tks b</t>
  </si>
  <si>
    <t>2747482538697529
Nguyễn Kương</t>
  </si>
  <si>
    <t>M dt buoi sang nay ko dc</t>
  </si>
  <si>
    <t>1696753453706415
Phương Nguyễn</t>
  </si>
  <si>
    <t>bạn ơi
cho mình hỏi xe này
có sẵn ở cửa hàng k</t>
  </si>
  <si>
    <t>https://scontent.xx.fbcdn.net/v/t1.15752-9/98065725_572427093685646_2020926625532608512_n.png?_nc_cat=111&amp;_nc_sid=b96e70&amp;_nc_ohc=_YxyBKTwBGcAX8ipip9&amp;_nc_ad=z-m&amp;_nc_cid=0&amp;_nc_zor=9&amp;_nc_ht=scontent.xx&amp;oh=b1803e78a7ce44385bd29849e1f18cbc&amp;oe=5EEB832C</t>
  </si>
  <si>
    <t>- https://scontent.xx.fbcdn.net/v/t1.15752-9/98065725_572427093685646_2020926625532608512_n.png?_nc_cat=111&amp;_nc_sid=b96e70&amp;_nc_ohc=_YxyBKTwBGcAX8ipip9&amp;_nc_ad=z-m&amp;_nc_cid=0&amp;_nc_zor=9&amp;_nc_ht=scontent.xx&amp;oh=b1803e78a7ce44385bd29849e1f18cbc&amp;oe=5EEB832C - https://scontent.xx.fbcdn.net/v/t1.15752-9/98065725_572427093685646_2020926625532608512_n.png?_nc_cat=111&amp;_nc_sid=b96e70&amp;_nc_ohc=_YxyBKTwBGcAX8ipip9&amp;_nc_ad=z-m&amp;_nc_cid=0&amp;_nc_zor=9&amp;_nc_ht=scontent.xx&amp;oh=b1803e78a7ce44385bd29849e1f18cbc&amp;oe=5EEB832C - url</t>
  </si>
  <si>
    <t>Action</t>
  </si>
  <si>
    <t>Action sau khi vào querykb xong lại vào action_listen</t>
  </si>
  <si>
    <t>con mình khó tính nó phải xem và ngồi thử nó mới chịu mua</t>
  </si>
  <si>
    <t>1698947910146450
Trang Six</t>
  </si>
  <si>
    <t>b ơi báo giá cho m các đồ dưới nhé</t>
  </si>
  <si>
    <t>- báo giá - price - attribute</t>
  </si>
  <si>
    <r>
      <t xml:space="preserve">https://scontent.xx.fbcdn.net/v/t1.15752-9/97992589_4113631568676946_6515109137674665984_n.jpg?_nc_cat=110&amp;_nc_sid=b96e70&amp;_nc_ohc=tbv5_-IXfbkAX_2pm7C&amp;_nc_ad=z-m&amp;_nc_cid=0&amp;_nc_zor=9&amp;_nc_ht=scontent.xx&amp;oh=f97a2b4c16acfca5092a48ede487bee4&amp;oe=5EED3C27
https://scontent.xx.fbcdn.net/v/t1.15752-9/99296123_3045965132128623_4810035974752960512_n.jpg?_nc_cat=106&amp;_nc_sid=b96e70&amp;_nc_ohc=pRzGMA3r8JwAX_eQ-FY&amp;_nc_ad=z-m&amp;_nc_cid=0&amp;_nc_zor=9&amp;_nc_ht=scontent.xx&amp;oh=2fcbd07b7545b3525e096e4d7b693bea&amp;oe=5EEDB3B9
https://scontent.xx.fbcdn.net/v/t1.15752-9/99123307_2627906060818311_5552103454740054016_n.jpg?_nc_cat=102&amp;_nc_sid=b96e70&amp;_nc_ohc=qy37-0KHz48AX9KyrvN&amp;_nc_ad=z-m&amp;_nc_cid=0&amp;_nc_zor=9&amp;_nc_ht=scontent.xx&amp;oh=b3e9446c8bac3e8fe585fb2ebb5638c9&amp;oe=5EED8980
https://scontent.xx.fbcdn.net/v/t1.15752-9/98180391_685706588891930_3530946314017701888_n.jpg?_nc_cat=101&amp;_nc_sid=b96e70&amp;_nc_ohc=BPqSpzLJQssAX-HQ8iX&amp;_nc_ad=z-m&amp;_nc_cid=0&amp;_nc_zor=9&amp;_nc_ht=scontent.xx&amp;oh=33be6f188bd57f8b70d2d5dac5e61e5d&amp;oe=5EEAA9B4
https://scontent.xx.fbcdn.net/v/t1.15752-9/99293499_650652812458754_3625877684103413760_n.jpg?_nc_cat=106&amp;_nc_sid=b96e70&amp;_nc_ohc=ZWBFrx0aqncAX_2-rtC&amp;_nc_ad=z-m&amp;_nc_cid=0&amp;_nc_zor=9&amp;_nc_ht=scontent.xx&amp;oh=23710987461a1c1a93fb5b6f02ddb664&amp;oe=5EEB4F81
https://scontent.xx.fbcdn.net/v/t1.15752-9/100374163_713268659450041_7871618410008805376_n.jpg?_nc_cat=100&amp;_nc_sid=b96e70&amp;_nc_ohc=yzeMSTPkREoAX-23C87&amp;_nc_ad=z-m&amp;_nc_cid=0&amp;_nc_zor=9&amp;_nc_ht=scontent.xx&amp;oh=069d48052c81f85c9a9ac03c193d8b61&amp;oe=5EEDBA62
</t>
    </r>
    <r>
      <rPr>
        <color rgb="FF1155CC"/>
        <u/>
      </rPr>
      <t>https://scontent.xx.fbcdn.net/v/t1.15752-9/98470010_256514925663665_5906901228364759040_n.jpg?_nc_cat=105&amp;_nc_sid=b96e70&amp;_nc_ohc=ujM29oIjQTQAX_uho5K&amp;_nc_ad=z-m&amp;_nc_cid=0&amp;_nc_zor=9&amp;_nc_ht=scontent.xx&amp;oh=831425eff532eb531747fdd0aa2fe996&amp;oe=5EEB87C6</t>
    </r>
  </si>
  <si>
    <t>- https://scontent.xx.fbcdn.net/v/t1.15752-9/97992589_4113631568676946_6515109137674665984_n.jpg?_nc_cat=110&amp;_nc_sid=b96e70&amp;_nc_ohc=tbv5_-IXfbkAX_2pm7C&amp;_nc_ad=z-m&amp;_nc_cid=0&amp;_nc_zor=9&amp;_nc_ht=scontent.xx&amp;oh=f97a2b4c16acfca5092a48ede487bee4&amp;oe=5EED3C27 - https://scontent.xx.fbcdn.net/v/t1.15752-9/97992589_4113631568676946_6515109137674665984_n.jpg?_nc_cat=110&amp;_nc_sid=b96e70&amp;_nc_ohc=tbv5_-IXfbkAX_2pm7C&amp;_nc_ad=z-m&amp;_nc_cid=0&amp;_nc_zor=9&amp;_nc_ht=scontent.xx&amp;oh=f97a2b4c16acfca5092a48ede487bee4&amp;oe=5EED3C27 - url
- https://scontent.xx.fbcdn.net/v/t1.15752-9/99296123_3045965132128623_4810035974752960512_n.jpg?_nc_cat=106&amp;_nc_sid=b96e70&amp;_nc_ohc=pRzGMA3r8JwAX_eQ-FY&amp;_nc_ad=z-m&amp;_nc_cid=0&amp;_nc_zor=9&amp;_nc_ht=scontent.xx&amp;oh=2fcbd07b7545b3525e096e4d7b693bea&amp;oe=5EEDB3B9 - https://scontent.xx.fbcdn.net/v/t1.15752-9/99296123_3045965132128623_4810035974752960512_n.jpg?_nc_cat=106&amp;_nc_sid=b96e70&amp;_nc_ohc=pRzGMA3r8JwAX_eQ-FY&amp;_nc_ad=z-m&amp;_nc_cid=0&amp;_nc_zor=9&amp;_nc_ht=scontent.xx&amp;oh=2fcbd07b7545b3525e096e4d7b693bea&amp;oe=5EEDB3B9 - url
- https://scontent.xx.fbcdn.net/v/t1.15752-9/99123307_2627906060818311_5552103454740054016_n.jpg?_nc_cat=102&amp;_nc_sid=b96e70&amp;_nc_ohc=qy37-0KHz48AX9KyrvN&amp;_nc_ad=z-m&amp;_nc_cid=0&amp;_nc_zor=9&amp;_nc_ht=scontent.xx&amp;oh=b3e9446c8bac3e8fe585fb2ebb5638c9&amp;oe=5EED8980 - https://scontent.xx.fbcdn.net/v/t1.15752-9/99123307_2627906060818311_5552103454740054016_n.jpg?_nc_cat=102&amp;_nc_sid=b96e70&amp;_nc_ohc=qy37-0KHz48AX9KyrvN&amp;_nc_ad=z-m&amp;_nc_cid=0&amp;_nc_zor=9&amp;_nc_ht=scontent.xx&amp;oh=b3e9446c8bac3e8fe585fb2ebb5638c9&amp;oe=5EED8980 - url
- https://scontent.xx.fbcdn.net/v/t1.15752-9/98180391_685706588891930_3530946314017701888_n.jpg?_nc_cat=101&amp;_nc_sid=b96e70&amp;_nc_ohc=BPqSpzLJQssAX-HQ8iX&amp;_nc_ad=z-m&amp;_nc_cid=0&amp;_nc_zor=9&amp;_nc_ht=scontent.xx&amp;oh=33be6f188bd57f8b70d2d5dac5e61e5d&amp;oe=5EEAA9B4 - https://scontent.xx.fbcdn.net/v/t1.15752-9/98180391_685706588891930_3530946314017701888_n.jpg?_nc_cat=101&amp;_nc_sid=b96e70&amp;_nc_ohc=BPqSpzLJQssAX-HQ8iX&amp;_nc_ad=z-m&amp;_nc_cid=0&amp;_nc_zor=9&amp;_nc_ht=scontent.xx&amp;oh=33be6f188bd57f8b70d2d5dac5e61e5d&amp;oe=5EEAA9B4 - url
- https://scontent.xx.fbcdn.net/v/t1.15752-9/99293499_650652812458754_3625877684103413760_n.jpg?_nc_cat=106&amp;_nc_sid=b96e70&amp;_nc_ohc=ZWBFrx0aqncAX_2-rtC&amp;_nc_ad=z-m&amp;_nc_cid=0&amp;_nc_zor=9&amp;_nc_ht=scontent.xx&amp;oh=23710987461a1c1a93fb5b6f02ddb664&amp;oe=5EEB4F81 - https://scontent.xx.fbcdn.net/v/t1.15752-9/99293499_650652812458754_3625877684103413760_n.jpg?_nc_cat=106&amp;_nc_sid=b96e70&amp;_nc_ohc=ZWBFrx0aqncAX_2-rtC&amp;_nc_ad=z-m&amp;_nc_cid=0&amp;_nc_zor=9&amp;_nc_ht=scontent.xx&amp;oh=23710987461a1c1a93fb5b6f02ddb664&amp;oe=5EEB4F81 - url
- https://scontent.xx.fbcdn.net/v/t1.15752-9/100374163_713268659450041_7871618410008805376_n.jpg?_nc_cat=100&amp;_nc_sid=b96e70&amp;_nc_ohc=yzeMSTPkREoAX-23C87&amp;_nc_ad=z-m&amp;_nc_cid=0&amp;_nc_zor=9&amp;_nc_ht=scontent.xx&amp;oh=069d48052c81f85c9a9ac03c193d8b61&amp;oe=5EEDBA62 - https://scontent.xx.fbcdn.net/v/t1.15752-9/100374163_713268659450041_7871618410008805376_n.jpg?_nc_cat=100&amp;_nc_sid=b96e70&amp;_nc_ohc=yzeMSTPkREoAX-23C87&amp;_nc_ad=z-m&amp;_nc_cid=0&amp;_nc_zor=9&amp;_nc_ht=scontent.xx&amp;oh=069d48052c81f85c9a9ac03c193d8b61&amp;oe=5EEDBA62 - url
- https://scontent.xx.fbcdn.net/v/t1.15752-9/98470010_256514925663665_5906901228364759040_n.jpg?_nc_cat=105&amp;_nc_sid=b96e70&amp;_nc_ohc=ujM29oIjQTQAX_uho5K&amp;_nc_ad=z-m&amp;_nc_cid=0&amp;_nc_zor=9&amp;_nc_ht=scontent.xx&amp;oh=831425eff532eb531747fdd0aa2fe996&amp;oe=5EEB87C6 - https://scontent.xx.fbcdn.net/v/t1.15752-9/98470010_256514925663665_5906901228364759040_n.jpg?_nc_cat=105&amp;_nc_sid=b96e70&amp;_nc_ohc=ujM29oIjQTQAX_uho5K&amp;_nc_ad=z-m&amp;_nc_cid=0&amp;_nc_zor=9&amp;_nc_ht=scontent.xx&amp;oh=831425eff532eb531747fdd0aa2fe996&amp;oe=5EEB87C6 - url</t>
  </si>
  <si>
    <t>action_handle_send_link_only
action_query_babe_kb
action_handover_to_inbox</t>
  </si>
  <si>
    <t>policy_1_MappingPolicy
None
policy_3_EmbeddingPolicy</t>
  </si>
  <si>
    <t>User gửi 1 mớ ảnh vẫn phải trả lời thông tin đc 1 ảnh, sao lại handover thì chưa rõ</t>
  </si>
  <si>
    <t>2309649979110247
Huyền Oanh</t>
  </si>
  <si>
    <t>https://scontent.xx.fbcdn.net/v/t1.15752-9/98434620_258618725231247_3548429648410968064_n.jpg?_nc_cat=101&amp;_nc_sid=b96e70&amp;_nc_ohc=sWKrxKD8WUkAX9Hsq_M&amp;_nc_ad=z-m&amp;_nc_cid=0&amp;_nc_zor=9&amp;_nc_ht=scontent.xx&amp;oh=3a6b8d1616e061011b20bd92faad7afe&amp;oe=5EEC1CC1
Shop ơi
Sp này bn vậy ạ?</t>
  </si>
  <si>
    <t>- https://scontent.xx.fbcdn.net/v/t1.15752-9/98434620_258618725231247_3548429648410968064_n.jpg?_nc_cat=101&amp;_nc_sid=b96e70&amp;_nc_ohc=sWKrxKD8WUkAX9Hsq_M&amp;_nc_ad=z-m&amp;_nc_cid=0&amp;_nc_zor=9&amp;_nc_ht=scontent.xx&amp;oh=3a6b8d1616e061011b20bd92faad7afe&amp;oe=5EEC1CC1 - https://scontent.xx.fbcdn.net/v/t1.15752-9/98434620_258618725231247_3548429648410968064_n.jpg?_nc_cat=101&amp;_nc_sid=b96e70&amp;_nc_ohc=sWKrxKD8WUkAX9Hsq_M&amp;_nc_ad=z-m&amp;_nc_cid=0&amp;_nc_zor=9&amp;_nc_ht=scontent.xx&amp;oh=3a6b8d1616e061011b20bd92faad7afe&amp;oe=5EEC1CC1 - url
- Sp này - sp này - mention
- bn - price - attribute</t>
  </si>
  <si>
    <t>- Xem chi tiết: CẦU TRƯỢT BẬP BÊNH HOLLA 3IN1
- Xem chi tiết: Cầu trượt xích đu Hola hải cẩu 2020
- Xem chi tiết: Cầu trượt gấp gọn Toys House
- Xem chi tiết: COMBO HOLLA FULL PHIÊN BẢN 2020 MẪU VƯƠNG MIỆN
- Xem chi tiết:  COMBO HOLLA LIÊN HOÀN 2020 
...
- Không có cái nào!</t>
  </si>
  <si>
    <t>[True, None, [2252, 2253, 2255, 2256, 2254, 2252, 2253, 490, 489, 491, 2081, 2080, 2082, 2255, 2256, 2254, 490, 489, 491, 2081, 2080, 2082, 2545, 2555, 2543]]</t>
  </si>
  <si>
    <t>Đúng r ạ</t>
  </si>
  <si>
    <t>/query_knowledge_base{"url": "https://shopee.vn/product/36371562/7413613537", "product_id": "https://shopee.vn/product/36371562/7413613537"}</t>
  </si>
  <si>
    <t>- {"url": "https://shopee.vn/product/36371562/7413613537", "product_id": "https://shopee.vn/product/36371562/7413613537"} - https://shopee.vn/product/36371562/7413613537 - url
- {"url": "https://shopee.vn/product/36371562/7413613537", "product_id": "https://shopee.vn/product/36371562/7413613537"} - https://shopee.vn/product/36371562/7413613537 - product_id</t>
  </si>
  <si>
    <t>2164899270214386
Nguyentuyetnhi Nhi</t>
  </si>
  <si>
    <t>Bên bạn có link shopee k
Để e đặt</t>
  </si>
  <si>
    <t>- link shopee - link - attribute</t>
  </si>
  <si>
    <t>3183996444992883
Thanh Hoai Pham</t>
  </si>
  <si>
    <t>Bạn ơi nhà mình có thanh quây giường Umoo không e?</t>
  </si>
  <si>
    <t>- quây - quay - object_type
- giường - giuong - object_type
- Umoo - umoo - brand</t>
  </si>
  <si>
    <t xml:space="preserve">Dạ, sản phẩm Giuong hãng sản xuất Umoo hiện tại bên shop đang tạm hết hàng ạ. Bạn tham khảo các sản phẩm khác dành cho bé nhé!
</t>
  </si>
  <si>
    <t>Hiện tại sản phẩm Giuong  shop đang có những *hãng sản xuất* sau ạ:
- Joie
- Graco
- Sao cũng được!</t>
  </si>
  <si>
    <t>Ner bắt object_type: quay &amp; giuong
Expected: thanh_chan_giuong</t>
  </si>
  <si>
    <t>Thanks bạn</t>
  </si>
  <si>
    <t>Bạn có loại nào khác ko</t>
  </si>
  <si>
    <t>Hiện tại sản phẩm Giuong  shop đang có những *giá* sau ạ:
- 2M - 5M
- 5M - 10M
- Sao cũng được!</t>
  </si>
  <si>
    <t>2172411166126259
Vân Anh</t>
  </si>
  <si>
    <r>
      <rPr>
        <color rgb="FF1155CC"/>
        <u/>
      </rPr>
      <t>https://scontent.xx.fbcdn.net/v/t1.15752-9/97750377_541011956581446_2585289842237636608_n.jpg?_nc_cat=108&amp;_nc_sid=b96e70&amp;_nc_ohc=b6hnVlvA4j0AX9K45zq&amp;_nc_ad=z-m&amp;_nc_cid=0&amp;_nc_zor=9&amp;_nc_ht=scontent.xx&amp;oh=00605b4d9b5c60d5a1db480676f6c282&amp;oe=5EECC71E</t>
    </r>
    <r>
      <t xml:space="preserve">
Cầi trượt bn shop ơi</t>
    </r>
  </si>
  <si>
    <t>- https://scontent.xx.fbcdn.net/v/t1.15752-9/97750377_541011956581446_2585289842237636608_n.jpg?_nc_cat=108&amp;_nc_sid=b96e70&amp;_nc_ohc=b6hnVlvA4j0AX9K45zq&amp;_nc_ad=z-m&amp;_nc_cid=0&amp;_nc_zor=9&amp;_nc_ht=scontent.xx&amp;oh=00605b4d9b5c60d5a1db480676f6c282&amp;oe=5EECC71E - https://scontent.xx.fbcdn.net/v/t1.15752-9/97750377_541011956581446_2585289842237636608_n.jpg?_nc_cat=108&amp;_nc_sid=b96e70&amp;_nc_ohc=b6hnVlvA4j0AX9K45zq&amp;_nc_ad=z-m&amp;_nc_cid=0&amp;_nc_zor=9&amp;_nc_ht=scontent.xx&amp;oh=00605b4d9b5c60d5a1db480676f6c282&amp;oe=5EECC71E - url
- Cầi trượt - cầi trượt - object_type
- bn - price - attribute</t>
  </si>
  <si>
    <t>1945376322187892
Nguyễn Thư</t>
  </si>
  <si>
    <r>
      <t xml:space="preserve">Hi bạn
Cho mình hỏi giá mẫu này
</t>
    </r>
    <r>
      <rPr>
        <color rgb="FF0000FF"/>
        <u/>
      </rPr>
      <t>https://scontent.xx.fbcdn.net/v/t1.15752-9/96753667_280553596314986_6259976131693248512_n.jpg?_nc_cat=100&amp;_nc_sid=b96e70&amp;_nc_ohc=JilHF_H3UAUAX8EHUJ9&amp;_nc_ad=z-m&amp;_nc_cid=0&amp;_nc_zor=9&amp;_nc_ht=scontent.xx&amp;oh=5dbc1b57d0924245f44bc2ce95f0e072&amp;oe=5EEBD44B</t>
    </r>
  </si>
  <si>
    <t>- https://scontent.xx.fbcdn.net/v/t1.15752-9/96753667_280553596314986_6259976131693248512_n.jpg?_nc_cat=100&amp;_nc_sid=b96e70&amp;_nc_ohc=JilHF_H3UAUAX8EHUJ9&amp;_nc_ad=z-m&amp;_nc_cid=0&amp;_nc_zor=9&amp;_nc_ht=scontent.xx&amp;oh=5dbc1b57d0924245f44bc2ce95f0e072&amp;oe=5EEBD44B - https://scontent.xx.fbcdn.net/v/t1.15752-9/96753667_280553596314986_6259976131693248512_n.jpg?_nc_cat=100&amp;_nc_sid=b96e70&amp;_nc_ohc=JilHF_H3UAUAX8EHUJ9&amp;_nc_ad=z-m&amp;_nc_cid=0&amp;_nc_zor=9&amp;_nc_ht=scontent.xx&amp;oh=5dbc1b57d0924245f44bc2ce95f0e072&amp;oe=5EEBD44B - url
- hỏi giá - price - attribute
- mẫu này - mẫu này - mention</t>
  </si>
  <si>
    <t xml:space="preserve">Sản phẩm  Cầu trượt xích đu Hola hải cẩu 2020  hiện shop đang có giá: *1,982,500 VND (giá gốc 3,250,000 VND)*.
Bạn tham khảo các sản phẩm sau nhé ạ:
</t>
  </si>
  <si>
    <t>- Xem chi tiết: Cầu trượt xích đu Hola hải cẩu 2020</t>
  </si>
  <si>
    <t>[True, 'cau_truot', [2255]]</t>
  </si>
  <si>
    <t>ngon lành cành đào !</t>
  </si>
  <si>
    <t>Cảm ơn bạn</t>
  </si>
  <si>
    <t>3535939509767822
Uyển Mi</t>
  </si>
  <si>
    <t xml:space="preserve">Chào Uyển Mi, mình là trợ lý ảo của Shop Gấu &amp; Bí Ngô!
Để hỗ trợ bạn nhanh nhất có thể, vui lòng mô tả ngắn gọn và rõ ràng sản phẩm muốn tìm kiếm nhé!
</t>
  </si>
  <si>
    <t>xin giá máy giặt mini doux ạ</t>
  </si>
  <si>
    <t>- xin giá - price - attribute
- máy giặt mini - máy giặt mini - object_type
- doux - doux - brand</t>
  </si>
  <si>
    <t>Sản phẩm bạn đang tìm có phải là?
- may_giat
- Máy Hút Mũi
- Máy Xay
- Máy Tạo Ẩm
- Không đúng!</t>
  </si>
  <si>
    <t>/confirm_object_type{"object_type": "may_giat"}</t>
  </si>
  <si>
    <t>- {"object_type": "may_giat"} - may_giat - object_type</t>
  </si>
  <si>
    <t xml:space="preserve">Dạ, sản phẩm may_giat hãng sản xuất Doux hiện tại bên shop đang tạm hết hàng ạ. Bạn tham khảo các sản phẩm khác dành cho bé nhé!
</t>
  </si>
  <si>
    <t>2206605216123950
Lam Trinh Nguyễn Thị</t>
  </si>
  <si>
    <r>
      <rPr>
        <color rgb="FF1155CC"/>
        <u/>
      </rPr>
      <t>https://scontent.xx.fbcdn.net/v/t1.15752-9/99092861_3141272205911105_2593316663667458048_n.jpg?_nc_cat=109&amp;_nc_sid=b96e70&amp;_nc_ohc=-russJFunnQAX_RxPSm&amp;_nc_ad=z-m&amp;_nc_cid=0&amp;_nc_zor=9&amp;_nc_ht=scontent.xx&amp;oh=793cf9c841e1277090e58f67150042a9&amp;oe=5EEA6D44</t>
    </r>
    <r>
      <t xml:space="preserve">
Giá bao nhiêu shop?</t>
    </r>
  </si>
  <si>
    <t>- https://scontent.xx.fbcdn.net/v/t1.15752-9/99092861_3141272205911105_2593316663667458048_n.jpg?_nc_cat=109&amp;_nc_sid=b96e70&amp;_nc_ohc=-russJFunnQAX_RxPSm&amp;_nc_ad=z-m&amp;_nc_cid=0&amp;_nc_zor=9&amp;_nc_ht=scontent.xx&amp;oh=793cf9c841e1277090e58f67150042a9&amp;oe=5EEA6D44 - https://scontent.xx.fbcdn.net/v/t1.15752-9/99092861_3141272205911105_2593316663667458048_n.jpg?_nc_cat=109&amp;_nc_sid=b96e70&amp;_nc_ohc=-russJFunnQAX_RxPSm&amp;_nc_ad=z-m&amp;_nc_cid=0&amp;_nc_zor=9&amp;_nc_ht=scontent.xx&amp;oh=793cf9c841e1277090e58f67150042a9&amp;oe=5EEA6D44 - url
- Giá bao nhiêu - price - attribute</t>
  </si>
  <si>
    <t>- Xem chi tiết: Máy tiệt trùng sấy khô tia UV Moaz Bebe MB007
- Xem chi tiết: Tiệt trùng UV cao cấp Fatz Baby FB4700KM(Tặng liền tay 01 máy hâm sữa 4 chức năng Fatz giá hãng niêm yết gần #350K)
...
- Không có cái nào!</t>
  </si>
  <si>
    <t>[True, None, [2215, 2306, 2307]]</t>
  </si>
  <si>
    <t>https://scontent.xx.fbcdn.net/v/t1.15752-9/99092861_3141272205911105_2593316663667458048_n.jpg?_nc_cat=109&amp;_nc_sid=b96e70&amp;_nc_ohc=-russJFunnQAX_RxPSm&amp;_nc_ad=z-m&amp;_nc_cid=0&amp;_nc_zor=9&amp;_nc_ht=scontent.xx&amp;oh=793cf9c841e1277090e58f67150042a9&amp;oe=5EEA6D44</t>
  </si>
  <si>
    <t>- https://scontent.xx.fbcdn.net/v/t1.15752-9/99092861_3141272205911105_2593316663667458048_n.jpg?_nc_cat=109&amp;_nc_sid=b96e70&amp;_nc_ohc=-russJFunnQAX_RxPSm&amp;_nc_ad=z-m&amp;_nc_cid=0&amp;_nc_zor=9&amp;_nc_ht=scontent.xx&amp;oh=793cf9c841e1277090e58f67150042a9&amp;oe=5EEA6D44 - https://scontent.xx.fbcdn.net/v/t1.15752-9/99092861_3141272205911105_2593316663667458048_n.jpg?_nc_cat=109&amp;_nc_sid=b96e70&amp;_nc_ohc=-russJFunnQAX_RxPSm&amp;_nc_ad=z-m&amp;_nc_cid=0&amp;_nc_zor=9&amp;_nc_ht=scontent.xx&amp;oh=793cf9c841e1277090e58f67150042a9&amp;oe=5EEA6D44 - url</t>
  </si>
  <si>
    <t>Giá bn ạ?</t>
  </si>
  <si>
    <t>- Giá bn - price - attribute</t>
  </si>
  <si>
    <t>Máy giặt mini</t>
  </si>
  <si>
    <t>Máy giặt mini Doux</t>
  </si>
  <si>
    <t>- Doux - doux - brand</t>
  </si>
  <si>
    <t>3250784554940520
Nguyên Aladdin</t>
  </si>
  <si>
    <t xml:space="preserve">Chào Nguyên Aladdin, mình là trợ lý ảo của Shop Gấu &amp; Bí Ngô!
Để hỗ trợ bạn nhanh nhất có thể, vui lòng mô tả ngắn gọn và rõ ràng sản phẩm muốn tìm kiếm nhé!
</t>
  </si>
  <si>
    <t>Chào Shop Gấu &amp; Bí Ngô!</t>
  </si>
  <si>
    <t>Mình là Nguyên Aladdin chuyên phân phối sản phẩm trẻ em Nhập khẩu Hàn Quốc.
KHông biết Shop Mình quan tâm sản PHẩm bên MÌnh không ạ!</t>
  </si>
  <si>
    <t>- Aladdin - aladdin - brand
- Hàn - hàn - origin</t>
  </si>
  <si>
    <t>3075095142560004
Nguyễn Thị Thu Hằng</t>
  </si>
  <si>
    <t xml:space="preserve">Chào Nguyễn Thị Thu Hằng, mình là trợ lý ảo của Shop Gấu &amp; Bí Ngô!
Để hỗ trợ bạn nhanh nhất có thể, vui lòng mô tả ngắn gọn và rõ ràng sản phẩm muốn tìm kiếm nhé!
</t>
  </si>
  <si>
    <t>Shop có bán cầu trượt riêng ko ạ</t>
  </si>
  <si>
    <t>- cầu trượt - cau_truot - object_type</t>
  </si>
  <si>
    <t xml:space="preserve">Sản phẩm  Cầu Trượt  hiện shop đang có giá: *4,100,000 VND (giá gốc 5,000,000 VND), 1,982,500 VND (giá gốc 3,250,000 VND)*.
Bạn tham khảo các sản phẩm sau nhé ạ:
</t>
  </si>
  <si>
    <t>- Xem chi tiết: Cầu trượt xích đu Hola hải cẩu 2020
- Xem chi tiết:  COMBO HOLLA LIÊN HOÀN 2020 
- Xem chi tiết: COMBO HOLLA FULL PHIÊN BẢN 2020 MẪU VƯƠNG MIỆN</t>
  </si>
  <si>
    <t>1964772006942252
Hải Hà Vũ</t>
  </si>
  <si>
    <t>Ok b</t>
  </si>
  <si>
    <t>1703664843017356
Ngoc Anh</t>
  </si>
  <si>
    <r>
      <rPr>
        <color rgb="FF1155CC"/>
        <u/>
      </rPr>
      <t>https://scontent.xx.fbcdn.net/v/t1.15752-9/99272263_249997566256816_7259721999964962816_n.jpg?_nc_cat=105&amp;_nc_sid=b96e70&amp;_nc_ohc=UHoRcaQWbNYAX9CfqPK&amp;_nc_ad=z-m&amp;_nc_cid=0&amp;_nc_zor=9&amp;_nc_ht=scontent.xx&amp;oh=d7bec54d57710e7894f8c642c23d6ca9&amp;oe=5EE9BCD1</t>
    </r>
    <r>
      <t xml:space="preserve">
b ơi
b ship trong cnay gjups mình
list sp này đc k</t>
    </r>
  </si>
  <si>
    <t>- https://scontent.xx.fbcdn.net/v/t1.15752-9/99272263_249997566256816_7259721999964962816_n.jpg?_nc_cat=105&amp;_nc_sid=b96e70&amp;_nc_ohc=UHoRcaQWbNYAX9CfqPK&amp;_nc_ad=z-m&amp;_nc_cid=0&amp;_nc_zor=9&amp;_nc_ht=scontent.xx&amp;oh=d7bec54d57710e7894f8c642c23d6ca9&amp;oe=5EE9BCD1 - https://scontent.xx.fbcdn.net/v/t1.15752-9/99272263_249997566256816_7259721999964962816_n.jpg?_nc_cat=105&amp;_nc_sid=b96e70&amp;_nc_ohc=UHoRcaQWbNYAX9CfqPK&amp;_nc_ad=z-m&amp;_nc_cid=0&amp;_nc_zor=9&amp;_nc_ht=scontent.xx&amp;oh=d7bec54d57710e7894f8c642c23d6ca9&amp;oe=5EE9BCD1 - url
- sp này - sp này - mention</t>
  </si>
  <si>
    <t>4164441523595930
Dieu Dieu</t>
  </si>
  <si>
    <t xml:space="preserve">Chào Dieu Dieu, mình là trợ lý ảo của Shop Gấu &amp; Bí Ngô!
Để hỗ trợ bạn nhanh nhất có thể, vui lòng mô tả ngắn gọn và rõ ràng sản phẩm muốn tìm kiếm nhé!
</t>
  </si>
  <si>
    <t>Bạn ơi mình còn xe đẩy umoo ko</t>
  </si>
  <si>
    <t>- xe đẩy - xe_day - object_type
- umoo - umoo - brand</t>
  </si>
  <si>
    <t xml:space="preserve">Sản phẩm  Xe đẩy siêu nhẹ Umoo hãng sản xuất Umoo hiện shop đang có giá: *749,000 VND (giá gốc 1,200,000 VND)*.
Bạn tham khảo các sản phẩm sau nhé ạ:
</t>
  </si>
  <si>
    <t>- Xem chi tiết: Xe đẩy siêu nhẹ Umoo</t>
  </si>
  <si>
    <t>Ôi mình thấy để ở ảnh là đã bán hết nên mãi chưa đặt</t>
  </si>
  <si>
    <t>Vẫn còn màu hồng cam đúg ko bạn</t>
  </si>
  <si>
    <t>- màu hồng cam - màu hồng cam - color</t>
  </si>
  <si>
    <t>color</t>
  </si>
  <si>
    <t>2754868261283794
Ánh Nguyệt Phạm</t>
  </si>
  <si>
    <t xml:space="preserve">Chào Ánh Nguyệt Phạm, mình là trợ lý ảo của Shop Gấu &amp; Bí Ngô!
Để hỗ trợ bạn nhanh nhất có thể, vui lòng mô tả ngắn gọn và rõ ràng sản phẩm muốn tìm kiếm nhé!
</t>
  </si>
  <si>
    <t>1853565721333304
Uyên Suly</t>
  </si>
  <si>
    <r>
      <rPr>
        <color rgb="FF0000FF"/>
        <u/>
      </rPr>
      <t>https://scontent.xx.fbcdn.net/v/t1.15752-9/97826559_2708362782780421_7159937462863659008_n.jpg?_nc_cat=108&amp;_nc_sid=b96e70&amp;_nc_ohc=Kb5oICKtnhQAX8iFoJJ&amp;_nc_ad=z-m&amp;_nc_cid=0&amp;_nc_zor=9&amp;_nc_ht=scontent.xx&amp;oh=fc48d96e9acfb9c3498217bdd8fe7f38&amp;oe=5EEC06D5</t>
    </r>
    <r>
      <t xml:space="preserve">
Set này bn vậy ạ</t>
    </r>
  </si>
  <si>
    <t>- https://scontent.xx.fbcdn.net/v/t1.15752-9/97826559_2708362782780421_7159937462863659008_n.jpg?_nc_cat=108&amp;_nc_sid=b96e70&amp;_nc_ohc=Kb5oICKtnhQAX8iFoJJ&amp;_nc_ad=z-m&amp;_nc_cid=0&amp;_nc_zor=9&amp;_nc_ht=scontent.xx&amp;oh=fc48d96e9acfb9c3498217bdd8fe7f38&amp;oe=5EEC06D5 - https://scontent.xx.fbcdn.net/v/t1.15752-9/97826559_2708362782780421_7159937462863659008_n.jpg?_nc_cat=108&amp;_nc_sid=b96e70&amp;_nc_ohc=Kb5oICKtnhQAX8iFoJJ&amp;_nc_ad=z-m&amp;_nc_cid=0&amp;_nc_zor=9&amp;_nc_ht=scontent.xx&amp;oh=fc48d96e9acfb9c3498217bdd8fe7f38&amp;oe=5EEC06D5 - url
- bn - price - attribute</t>
  </si>
  <si>
    <t xml:space="preserve">Sản phẩm   COMBO HOLLA LIÊN HOÀN 2020   hiện shop đang có giá: *4,100,000 VND (giá gốc 5,000,000 VND)*.
Bạn tham khảo các sản phẩm sau nhé ạ:
</t>
  </si>
  <si>
    <t>- Xem chi tiết:  COMBO HOLLA LIÊN HOÀN 2020</t>
  </si>
  <si>
    <t>[True, 'quay', [2546]]</t>
  </si>
  <si>
    <t>E cảm ơn nhé</t>
  </si>
  <si>
    <t xml:space="preserve">Dạ, cảm ơn bạn!
</t>
  </si>
  <si>
    <t>3976285735778930
Tham Pham</t>
  </si>
  <si>
    <t>Dùng dc chi sơ sinh k ạ</t>
  </si>
  <si>
    <t>- sơ sinh - sơ sinh - age_of_use</t>
  </si>
  <si>
    <t>Xe dẩy minhg hỏi giá đó</t>
  </si>
  <si>
    <t>- hỏi giá - price - attribute</t>
  </si>
  <si>
    <t>NER</t>
  </si>
  <si>
    <t>NER bắt thiếu xe đẩy</t>
  </si>
  <si>
    <t>3152193104841781
Kim Anh Vũ</t>
  </si>
  <si>
    <t xml:space="preserve">Chào Kim Anh Vũ, mình là trợ lý ảo của Shop Gấu &amp; Bí Ngô!
Để hỗ trợ bạn nhanh nhất có thể, vui lòng mô tả ngắn gọn và rõ ràng sản phẩm muốn tìm kiếm nhé!
</t>
  </si>
  <si>
    <t>Chào bạn
Mình muốn hỏi giá 2 sp này ạ</t>
  </si>
  <si>
    <r>
      <rPr>
        <color rgb="FF1155CC"/>
        <u/>
      </rPr>
      <t>https://scontent.xx.fbcdn.net/v/t1.15752-9/99431254_245232006704998_6449147562518642688_n.jpg?_nc_cat=106&amp;_nc_sid=b96e70&amp;_nc_ohc=SMxsuyWghvEAX-sfNpl&amp;_nc_ad=z-m&amp;_nc_cid=0&amp;_nc_zor=9&amp;_nc_ht=scontent.xx&amp;oh=e52569c5907c6b0be7c60ae702133ab4&amp;oe=5EEC8CDC</t>
    </r>
    <r>
      <t xml:space="preserve">
</t>
    </r>
    <r>
      <rPr>
        <color rgb="FF1155CC"/>
        <u/>
      </rPr>
      <t>https://scontent.xx.fbcdn.net/v/t1.15752-9/99254227_1583320345169424_623049447974109184_n.jpg?_nc_cat=103&amp;_nc_sid=b96e70&amp;_nc_ohc=yAk6sH5tvM0AX-JUpzv&amp;_nc_ad=z-m&amp;_nc_cid=0&amp;_nc_zor=9&amp;_nc_ht=scontent.xx&amp;oh=32a119fdf3e1e8724c528cf02d0c98f2&amp;oe=5EEEFD7A</t>
    </r>
    <r>
      <t xml:space="preserve">
Bạn còn sp này k ạ?</t>
    </r>
  </si>
  <si>
    <t>- https://scontent.xx.fbcdn.net/v/t1.15752-9/99431254_245232006704998_6449147562518642688_n.jpg?_nc_cat=106&amp;_nc_sid=b96e70&amp;_nc_ohc=SMxsuyWghvEAX-sfNpl&amp;_nc_ad=z-m&amp;_nc_cid=0&amp;_nc_zor=9&amp;_nc_ht=scontent.xx&amp;oh=e52569c5907c6b0be7c60ae702133ab4&amp;oe=5EEC8CDC - https://scontent.xx.fbcdn.net/v/t1.15752-9/99431254_245232006704998_6449147562518642688_n.jpg?_nc_cat=106&amp;_nc_sid=b96e70&amp;_nc_ohc=SMxsuyWghvEAX-sfNpl&amp;_nc_ad=z-m&amp;_nc_cid=0&amp;_nc_zor=9&amp;_nc_ht=scontent.xx&amp;oh=e52569c5907c6b0be7c60ae702133ab4&amp;oe=5EEC8CDC - url
- https://scontent.xx.fbcdn.net/v/t1.15752-9/99254227_1583320345169424_623049447974109184_n.jpg?_nc_cat=103&amp;_nc_sid=b96e70&amp;_nc_ohc=yAk6sH5tvM0AX-JUpzv&amp;_nc_ad=z-m&amp;_nc_cid=0&amp;_nc_zor=9&amp;_nc_ht=scontent.xx&amp;oh=32a119fdf3e1e8724c528cf02d0c98f2&amp;oe=5EEEFD7A - https://scontent.xx.fbcdn.net/v/t1.15752-9/99254227_1583320345169424_623049447974109184_n.jpg?_nc_cat=103&amp;_nc_sid=b96e70&amp;_nc_ohc=yAk6sH5tvM0AX-JUpzv&amp;_nc_ad=z-m&amp;_nc_cid=0&amp;_nc_zor=9&amp;_nc_ht=scontent.xx&amp;oh=32a119fdf3e1e8724c528cf02d0c98f2&amp;oe=5EEEFD7A - url
- sp này - sp này - mention</t>
  </si>
  <si>
    <t>- Xem chi tiết: Bàn tròn Toys House chính hãng
- Xem chi tiết: Kệ đa năng cao cấp Pie
- Xem chi tiết:  COMBO HOLLA LIÊN HOÀN 2020 
...
- Không có cái nào!</t>
  </si>
  <si>
    <t>[True, None, [1433, 2280, 2283, 2279, 2281, 2282, 2555]]</t>
  </si>
  <si>
    <t>Cv không trả về kết quả gần nhất , sản phẩm tương tự với ảnh user gửi vào</t>
  </si>
  <si>
    <t>1818473468211546
Julia Dieu</t>
  </si>
  <si>
    <r>
      <rPr>
        <color rgb="FF1155CC"/>
        <u/>
      </rPr>
      <t>https://scontent.xx.fbcdn.net/v/t1.15752-9/99118088_237398954204591_8284928391417692160_n.jpg?_nc_cat=105&amp;_nc_sid=b96e70&amp;_nc_ohc=HP1Q1BDyaPcAX_IbdXQ&amp;_nc_ad=z-m&amp;_nc_cid=0&amp;_nc_zor=9&amp;_nc_ht=scontent.xx&amp;oh=19b0ae212d87523ee22045b21a532663&amp;oe=5EEC4B84</t>
    </r>
    <r>
      <t xml:space="preserve">
cai nay bn e</t>
    </r>
  </si>
  <si>
    <t>- https://scontent.xx.fbcdn.net/v/t1.15752-9/99118088_237398954204591_8284928391417692160_n.jpg?_nc_cat=105&amp;_nc_sid=b96e70&amp;_nc_ohc=HP1Q1BDyaPcAX_IbdXQ&amp;_nc_ad=z-m&amp;_nc_cid=0&amp;_nc_zor=9&amp;_nc_ht=scontent.xx&amp;oh=19b0ae212d87523ee22045b21a532663&amp;oe=5EEC4B84 - https://scontent.xx.fbcdn.net/v/t1.15752-9/99118088_237398954204591_8284928391417692160_n.jpg?_nc_cat=105&amp;_nc_sid=b96e70&amp;_nc_ohc=HP1Q1BDyaPcAX_IbdXQ&amp;_nc_ad=z-m&amp;_nc_cid=0&amp;_nc_zor=9&amp;_nc_ht=scontent.xx&amp;oh=19b0ae212d87523ee22045b21a532663&amp;oe=5EEC4B84 - url
- cai nay - cai nay - mention
- bn - price - attribute</t>
  </si>
  <si>
    <t>- Xem chi tiết: Bàn nhạc tập ngồi, tập đứng kết hợp xe tập đi 3 trong 1 Bkids Infantino
- Xem chi tiết: Xe tập đi đèn nhạc Winfun 0804
- Xem chi tiết: Xe tập đi Zaracos Zoe 666 (Mỹ)
- Xem chi tiết: Xe Tập đi sư tử kết hợp Chòi chân, Scooter Winfun
- Xem chi tiết:  Xe tập đi đa năng cao cấp Holla
- Xem chi tiết:  Bàn ghế đa năng Lego Holla chính hãng / Mẫu Gấu
- Xem chi tiết: Bàn tròn Toys House chính hãng
- Xem chi tiết: Xe tập đi có ĐÈN, NHẠC, ĐỒ CHƠI MASTELA CHÍNH HÃNG
- Xem chi tiết: Bàn học, bản chơi lắp ghép Lego cao cấp
...
- Không có cái nào!</t>
  </si>
  <si>
    <t>[True, None, [1354, 2026, 584, 2167, 2168, 585, 1355, 2561, 2571, 1433, 93, 1707, 1708, 1936]]</t>
  </si>
  <si>
    <t>Cv search chưa chính xác với sản phẩm id 2308</t>
  </si>
  <si>
    <t>2632900020110139
Hồng Sâm</t>
  </si>
  <si>
    <t>Bạn gửi mình xin mẫu xe tròn tập đi cho bé dc ko</t>
  </si>
  <si>
    <t>- xe tròn tập đi - xe_tap_di - object_type</t>
  </si>
  <si>
    <t xml:space="preserve">Dạ mời bạn tham khảo sản phẩm Xe Tập Đi  hiện có tại shop nhé!
</t>
  </si>
  <si>
    <t>- Xem chi tiết: Xe Tập đi sư tử kết hợp Chòi chân, Scooter Winfun
- Xem chi tiết:  Xe tập đi đa năng cao cấp Holla
- Xem chi tiết: Xe tập đi đa năng kiêm bập bênh Zaracos Mura (Mỹ)
- Xem chi tiết: Xe tập đi thả bóng Winfun 0829
- Xem chi tiết: Xe tập đi đèn nhạc Winfun 0804
- Xem chi tiết: Xe tập đi 2 chức năng, có đồ chơi, đèn, nhạc Mastela CHÍNH HÃNG
- Xem chi tiết: Xe tập đi có ĐÈN, NHẠC, ĐỒ CHƠI MASTELA CHÍNH HÃNG
- Xem chi tiết: Bàn nhạc tập ngồi, tập đứng kết hợp xe tập đi 3 trong 1 Bkids Infantino
- Xem chi tiết: 🌺  XE TẬP ĐI ĐA NĂNG CÓ ĐỒ CHƠI ZARACOS COPER 555
- Xem chi tiết: (Mới) Xe tập đi đa năng nâng hạ 7 cấp độ Tomorrow Sky</t>
  </si>
  <si>
    <t>image</t>
  </si>
  <si>
    <t>1798457560222182
Cẩm Anh Nguyen</t>
  </si>
  <si>
    <r>
      <t xml:space="preserve">B ơi
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
</t>
    </r>
    <r>
      <rPr>
        <color rgb="FF1155CC"/>
        <u/>
      </rPr>
      <t>https://scontent.xx.fbcdn.net/v/t1.15752-9/99249757_704912390257390_645966285364002816_n.jpg?_nc_cat=110&amp;_nc_sid=b96e70&amp;_nc_oc=AQn1v7RR7stjBGHYOo3Hvg15sRaL6I78a3Y0_QDoa3S7LW5O8S28RrPA6CuboawZS-q8p2V6apkR_Zr5H8pZva3N&amp;_nc_ad=z-m&amp;_nc_cid=0&amp;_nc_zor=9&amp;_nc_ht=scontent.xx&amp;oh=3808c7cd84ab3e91f9198dbae099b8ea&amp;oe=5EECCC1F</t>
    </r>
    <r>
      <t xml:space="preserve">
Hai sp này còn k ạ
Cho mình xin giá nhé</t>
    </r>
  </si>
  <si>
    <t>- 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 - 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 - url
- https://scontent.xx.fbcdn.net/v/t1.15752-9/99249757_704912390257390_645966285364002816_n.jpg?_nc_cat=110&amp;_nc_sid=b96e70&amp;_nc_oc=AQn1v7RR7stjBGHYOo3Hvg15sRaL6I78a3Y0_QDoa3S7LW5O8S28RrPA6CuboawZS-q8p2V6apkR_Zr5H8pZva3N&amp;_nc_ad=z-m&amp;_nc_cid=0&amp;_nc_zor=9&amp;_nc_ht=scontent.xx&amp;oh=3808c7cd84ab3e91f9198dbae099b8ea&amp;oe=5EECCC1F - https://scontent.xx.fbcdn.net/v/t1.15752-9/99249757_704912390257390_645966285364002816_n.jpg?_nc_cat=110&amp;_nc_sid=b96e70&amp;_nc_oc=AQn1v7RR7stjBGHYOo3Hvg15sRaL6I78a3Y0_QDoa3S7LW5O8S28RrPA6CuboawZS-q8p2V6apkR_Zr5H8pZva3N&amp;_nc_ad=z-m&amp;_nc_cid=0&amp;_nc_zor=9&amp;_nc_ht=scontent.xx&amp;oh=3808c7cd84ab3e91f9198dbae099b8ea&amp;oe=5EECCC1F - url
- sp này - sp này - mention
- xin giá - price - attribute</t>
  </si>
  <si>
    <t xml:space="preserve">Sản phẩm  NGỰA BẬP BÊNH HOLLA 2020  hiện shop đang có giá: *590,000 VND (giá gốc 800,000 VND)*.
Bạn tham khảo các sản phẩm sau nhé ạ:
</t>
  </si>
  <si>
    <t>[True, 'ngua_bap_benh', [2250]]</t>
  </si>
  <si>
    <r>
      <rPr>
        <color rgb="FF1155CC"/>
        <u/>
      </rPr>
      <t>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</t>
    </r>
    <r>
      <t xml:space="preserve">
Xe này thì sao ạ</t>
    </r>
  </si>
  <si>
    <t>- 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 - 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 - url
- Xe - xe - object_type
- này - này - mention</t>
  </si>
  <si>
    <t>2389150504476233
Phuong Thao Nguyen</t>
  </si>
  <si>
    <t>B ơi còn quây kích thước 132x165 màu xanh k ah</t>
  </si>
  <si>
    <t>- quây - quay - object_type
- kích thước - size - attribute
- 132x165 - 132x165 - size
- màu xanh - màu xanh - color</t>
  </si>
  <si>
    <t xml:space="preserve">Dạ, sản phẩm Quây  Màu Xanh, kích thước 132X165 hiện tại bên shop đang tạm hết hàng ạ. Bạn tham khảo các sản phẩm khác dành cho bé nhé!
</t>
  </si>
  <si>
    <t>Hiện tại sản phẩm Quây  Màu Xanh shop đang có những *kích thước* sau ạ:
- 1.8X2M
- 1M6X1M8
- Sao cũng được!</t>
  </si>
  <si>
    <t xml:space="preserve">Chưa xử lý được các trường hợp với các value attribute similar Bot ko query đc từ db và tự trả ra là hết hàng </t>
  </si>
  <si>
    <t xml:space="preserve">Sản phẩm  Quây  Màu Xanh, kích thước 1.8X2M hiện shop đang có kích thước: *1.8x2m*.
Bạn tham khảo các sản phẩm sau nhé ạ:
</t>
  </si>
  <si>
    <t>2673652442676904
Thùy Dung Vũ</t>
  </si>
  <si>
    <t>Ship cho mình 1 bể + 1 phao cổ nha
Bé 10th</t>
  </si>
  <si>
    <t>- phao - phao - object_type
- Bé 10th - bé 10th - age_of_use</t>
  </si>
  <si>
    <t xml:space="preserve">Dạ, sản phẩm Phao độ tuổi sử dụng Bé 10Th hiện tại bên shop đang tạm hết hàng ạ. Bạn tham khảo các sản phẩm khác dành cho bé nhé!
</t>
  </si>
  <si>
    <t>Đến nhà A, khu 7,2ha Vĩnh Phúc, Ba Đình
Ôi</t>
  </si>
  <si>
    <t>3678905615483742
Phương Thùy</t>
  </si>
  <si>
    <t>Cho mình xin giá các loại thảm cho bé chơi ạ</t>
  </si>
  <si>
    <t>- xin giá - price - attribute
- thảm - tham - object_type</t>
  </si>
  <si>
    <t>Cho mình xin hình ảnh thảm ứng với giá cho mình than khảo với</t>
  </si>
  <si>
    <t>- hình ảnh - image - attribute
- thảm - tham - object_type</t>
  </si>
  <si>
    <t xml:space="preserve">Dạ mời bạn tham khảo sản phẩm Thảm  hiện có tại shop nhé!
</t>
  </si>
  <si>
    <t>- Xem chi tiết: Thảm đồ chơi âm nhạc Winfun 1288
- Xem chi tiết: Thảm xốp ghép 16 tấm INFANTINO (Mỹ)
- Xem chi tiết: Thảm xốp ghép 9 tấm INFANTINO (Mỹ)
- Xem chi tiết: Thảm xốp ghép 28 tấm INFANTINO (Mỹ)
- Xem chi tiết: Thảm chơi cao cấp đa năng Konig Kids CHÍNH HÃNG
- Xem chi tiết: Thảm đàn cao cấp Umoo CHÍNH HÃNG</t>
  </si>
  <si>
    <t>Bên mình k có thảm xốp xpe ạ?</t>
  </si>
  <si>
    <t>- thảm - tham - object_type
- xốp - xốp - material
- xpe - xpe - material</t>
  </si>
  <si>
    <t xml:space="preserve">Dạ, sản phẩm Thảm chất liệu Xpe hiện tại bên shop đang tạm hết hàng ạ. Bạn tham khảo các sản phẩm khác dành cho bé nhé!
</t>
  </si>
  <si>
    <t>Hiện tại sản phẩm Thảm  shop đang có những *chất liệu* sau ạ:
- Xốp
- Vải
- Nhựa
- Sao cũng được!</t>
  </si>
  <si>
    <t>/confirm_attribute_value{"material": "Xốp"}</t>
  </si>
  <si>
    <t>- {"material": "Xốp"} - Xốp - material</t>
  </si>
  <si>
    <t xml:space="preserve">Dạ mời bạn tham khảo sản phẩm Thảm chất liệu Xốp hiện có tại shop nhé!
</t>
  </si>
  <si>
    <t>- Xem chi tiết: Thảm xốp ghép 16 tấm INFANTINO (Mỹ)
- Xem chi tiết: Thảm xốp ghép 9 tấm INFANTINO (Mỹ)
- Xem chi tiết: Thảm xốp ghép 28 tấm INFANTINO (Mỹ)</t>
  </si>
  <si>
    <t>Khi nào có hàng và giá bao nhiêu ah</t>
  </si>
  <si>
    <t>- giá bao nhiêu - price - attribute</t>
  </si>
  <si>
    <t>2033722053381847
Thuy Vo</t>
  </si>
  <si>
    <r>
      <rPr>
        <color rgb="FF1155CC"/>
        <u/>
      </rPr>
      <t>https://scontent.xx.fbcdn.net/v/t1.15752-9/99266979_276379773547527_7564759588168269824_n.jpg?_nc_cat=109&amp;_nc_sid=b96e70&amp;_nc_ohc=qiaf-oz8jIsAX8Of3V2&amp;_nc_ad=z-m&amp;_nc_cid=0&amp;_nc_zor=9&amp;_nc_ht=scontent.xx&amp;oh=07cffe5ead2ee9a1dbad67451b8aa01c&amp;oe=5EED4E4A</t>
    </r>
    <r>
      <t xml:space="preserve">
https://scontent.xx.fbcdn.net/v/t1.15752-9/99297209_685325985344420_6012904409959235584_n.jpg?_nc_cat=111&amp;_nc_sid=b96e70&amp;_nc_ohc=3wdbGtIsJQ4AX8Xyrx1&amp;_nc_ad=z-m&amp;_nc_cid=0&amp;_nc_zor=9&amp;_nc_ht=scontent.xx&amp;oh=68b446c65bbdb9ae2f6a915dadb53fdf&amp;oe=5EEDA95D
</t>
    </r>
    <r>
      <rPr>
        <color rgb="FF1155CC"/>
        <u/>
      </rPr>
      <t>https://scontent.xx.fbcdn.net/v/t1.15752-9/99285154_538764663673925_765745535905693696_n.jpg?_nc_cat=101&amp;_nc_sid=b96e70&amp;_nc_ohc=EA7_xclJqYwAX93XUH8&amp;_nc_ad=z-m&amp;_nc_cid=0&amp;_nc_zor=9&amp;_nc_ht=scontent.xx&amp;oh=0a3787d1ede3a69b7b31bcdcbaee4dff&amp;oe=5EEC02D6</t>
    </r>
    <r>
      <t xml:space="preserve">
Còn hàng ko shop</t>
    </r>
  </si>
  <si>
    <t>- https://scontent.xx.fbcdn.net/v/t1.15752-9/99266979_276379773547527_7564759588168269824_n.jpg?_nc_cat=109&amp;_nc_sid=b96e70&amp;_nc_ohc=qiaf-oz8jIsAX8Of3V2&amp;_nc_ad=z-m&amp;_nc_cid=0&amp;_nc_zor=9&amp;_nc_ht=scontent.xx&amp;oh=07cffe5ead2ee9a1dbad67451b8aa01c&amp;oe=5EED4E4A - https://scontent.xx.fbcdn.net/v/t1.15752-9/99266979_276379773547527_7564759588168269824_n.jpg?_nc_cat=109&amp;_nc_sid=b96e70&amp;_nc_ohc=qiaf-oz8jIsAX8Of3V2&amp;_nc_ad=z-m&amp;_nc_cid=0&amp;_nc_zor=9&amp;_nc_ht=scontent.xx&amp;oh=07cffe5ead2ee9a1dbad67451b8aa01c&amp;oe=5EED4E4A - url
- https://scontent.xx.fbcdn.net/v/t1.15752-9/99297209_685325985344420_6012904409959235584_n.jpg?_nc_cat=111&amp;_nc_sid=b96e70&amp;_nc_ohc=3wdbGtIsJQ4AX8Xyrx1&amp;_nc_ad=z-m&amp;_nc_cid=0&amp;_nc_zor=9&amp;_nc_ht=scontent.xx&amp;oh=68b446c65bbdb9ae2f6a915dadb53fdf&amp;oe=5EEDA95D - https://scontent.xx.fbcdn.net/v/t1.15752-9/99297209_685325985344420_6012904409959235584_n.jpg?_nc_cat=111&amp;_nc_sid=b96e70&amp;_nc_ohc=3wdbGtIsJQ4AX8Xyrx1&amp;_nc_ad=z-m&amp;_nc_cid=0&amp;_nc_zor=9&amp;_nc_ht=scontent.xx&amp;oh=68b446c65bbdb9ae2f6a915dadb53fdf&amp;oe=5EEDA95D - url
- https://scontent.xx.fbcdn.net/v/t1.15752-9/99285154_538764663673925_765745535905693696_n.jpg?_nc_cat=101&amp;_nc_sid=b96e70&amp;_nc_ohc=EA7_xclJqYwAX93XUH8&amp;_nc_ad=z-m&amp;_nc_cid=0&amp;_nc_zor=9&amp;_nc_ht=scontent.xx&amp;oh=0a3787d1ede3a69b7b31bcdcbaee4dff&amp;oe=5EEC02D6 - https://scontent.xx.fbcdn.net/v/t1.15752-9/99285154_538764663673925_765745535905693696_n.jpg?_nc_cat=101&amp;_nc_sid=b96e70&amp;_nc_ohc=EA7_xclJqYwAX93XUH8&amp;_nc_ad=z-m&amp;_nc_cid=0&amp;_nc_zor=9&amp;_nc_ht=scontent.xx&amp;oh=0a3787d1ede3a69b7b31bcdcbaee4dff&amp;oe=5EEC02D6 - url</t>
  </si>
  <si>
    <t>- Xem chi tiết: Set thành phố cao cấp bằng gỗ xuất Nhật</t>
  </si>
  <si>
    <t>[True, 'xep_hinh', [1309]]</t>
  </si>
  <si>
    <t>1749900808411253
Tran Thu Trang</t>
  </si>
  <si>
    <t>Shop ơi còn máy tạo ẩm babymoov ko shop</t>
  </si>
  <si>
    <t>- máy tạo ẩm - may_tao_am - object_type
- babymoov - babymoov - brand</t>
  </si>
  <si>
    <t xml:space="preserve">Sản phẩm  Máy tạo ẩm &amp; khuếch tán tinh dầu BabyMoov hãng sản xuất Babymoov hiện shop đang có giá: *2,100,000 VND (giá gốc 2,890,000 VND)*.
Bạn tham khảo các sản phẩm sau nhé ạ:
</t>
  </si>
  <si>
    <t>Hàng chính hãng bảo hành đúng k shop</t>
  </si>
  <si>
    <t>- bảo hành - guarantee - attribute</t>
  </si>
  <si>
    <t>1592961684142489
Đào Hải Đường</t>
  </si>
  <si>
    <t>Ok ạ</t>
  </si>
  <si>
    <t>Catergory</t>
  </si>
  <si>
    <t>No.</t>
  </si>
  <si>
    <t>Quicknote</t>
  </si>
  <si>
    <t>Version</t>
  </si>
  <si>
    <t>Link</t>
  </si>
  <si>
    <t>Note</t>
  </si>
  <si>
    <t>Issues</t>
  </si>
  <si>
    <t>OverAll Ranking</t>
  </si>
  <si>
    <t>Summary</t>
  </si>
  <si>
    <t>Ac.1_21/5/2020</t>
  </si>
  <si>
    <t xml:space="preserve">
Câu này dev test lại ko bị action_listen, ko bị handover</t>
  </si>
  <si>
    <t>Ac.2_21/5/2020</t>
  </si>
  <si>
    <t>test lại ko bị 
handover</t>
  </si>
  <si>
    <t>Ac.1_22/5/2020</t>
  </si>
  <si>
    <t>BRD</t>
  </si>
  <si>
    <t>Ic.1_18/5/2020</t>
  </si>
  <si>
    <t>Ic.1_19/5/2020</t>
  </si>
  <si>
    <t>Ic.2_19/5/2020</t>
  </si>
  <si>
    <t>DB</t>
  </si>
  <si>
    <t>All</t>
  </si>
  <si>
    <t>Ic.1_20/5/2020</t>
  </si>
  <si>
    <t>Ner.1_18/5/2020</t>
  </si>
  <si>
    <t>Ner.2_18/5/2020</t>
  </si>
  <si>
    <t>Ner.1_20/5/2020</t>
  </si>
  <si>
    <t>Ner.1_21/5/2020</t>
  </si>
  <si>
    <t>Cv.1_18/5/2020</t>
  </si>
  <si>
    <t>Cv.2_18/5/2020</t>
  </si>
  <si>
    <t>Cv.1_19/5/2020</t>
  </si>
  <si>
    <t>Cv.2_19/5/2020</t>
  </si>
  <si>
    <t>Cv.3_19/5/2020</t>
  </si>
  <si>
    <t>Cv.4_19/5/2020</t>
  </si>
  <si>
    <t>Cv.5_19/5/2020</t>
  </si>
  <si>
    <t>Cv.6_19/5/2020</t>
  </si>
  <si>
    <t>Cv.1_20/5/2020</t>
  </si>
  <si>
    <t>Cv.2_20/5/2020</t>
  </si>
  <si>
    <t>Cv.3_20/5/2020</t>
  </si>
  <si>
    <t>trùng với cái bên trên</t>
  </si>
  <si>
    <t>Cv.1_22/5/2020</t>
  </si>
  <si>
    <t>e thấy trong ảnh user gửi có cả 3 object_type: quay, ke, ban. Vậy CV trả về như vậy là hợp lý mà nhỉ, còn score thấp là do trên CMS không có sản phẩm y hệt như thế.</t>
  </si>
  <si>
    <t>Cv.2_22/5/2020</t>
  </si>
  <si>
    <t>DATABASE</t>
  </si>
  <si>
    <t>Db.1_20/5/2020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</si>
</sst>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dd/MM/yyyy H:mm:ss"/>
  </numFmts>
  <fonts count="25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/>
    <font>
      <color theme="1"/>
      <name val="Arial"/>
    </font>
    <font>
      <b/>
      <sz val="11.0"/>
      <color theme="1"/>
      <name val="Cambria"/>
    </font>
    <font>
      <color rgb="FF000000"/>
      <name val="Arial"/>
    </font>
    <font>
      <sz val="11.0"/>
      <color theme="1"/>
      <name val="Cambria"/>
    </font>
    <font>
      <u/>
      <color rgb="FF0000FF"/>
      <name val="Arial"/>
    </font>
    <font>
      <sz val="11.0"/>
      <color rgb="FF000000"/>
      <name val="Cambria"/>
    </font>
    <font>
      <color rgb="FF0000FF"/>
      <name val="Arial"/>
    </font>
    <font>
      <sz val="11.0"/>
      <color rgb="FF0000FF"/>
      <name val="Cambria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FF0000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7CB85"/>
        <bgColor rgb="FFF7CB85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F0CD4F"/>
        <bgColor rgb="FFF0CD4F"/>
      </patternFill>
    </fill>
  </fills>
  <borders count="6">
    <border/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1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vertical="center"/>
    </xf>
    <xf borderId="5" fillId="0" fontId="3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5" numFmtId="49" xfId="0" applyAlignment="1" applyBorder="1" applyFont="1" applyNumberFormat="1">
      <alignment horizontal="left" readingOrder="0" shrinkToFit="0" vertical="center" wrapText="1"/>
    </xf>
    <xf borderId="4" fillId="3" fontId="6" numFmtId="164" xfId="0" applyAlignment="1" applyBorder="1" applyFont="1" applyNumberFormat="1">
      <alignment horizontal="left" readingOrder="0" shrinkToFit="0" vertical="center" wrapText="1"/>
    </xf>
    <xf borderId="4" fillId="3" fontId="7" numFmtId="49" xfId="0" applyAlignment="1" applyBorder="1" applyFont="1" applyNumberFormat="1">
      <alignment horizontal="left" readingOrder="0" shrinkToFit="0" vertical="center" wrapText="1"/>
    </xf>
    <xf borderId="4" fillId="3" fontId="8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4" fillId="3" fontId="9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4" fillId="4" fontId="5" numFmtId="49" xfId="0" applyAlignment="1" applyBorder="1" applyFont="1" applyNumberFormat="1">
      <alignment horizontal="left" readingOrder="0" shrinkToFit="0" vertical="center" wrapText="1"/>
    </xf>
    <xf borderId="4" fillId="4" fontId="6" numFmtId="164" xfId="0" applyAlignment="1" applyBorder="1" applyFont="1" applyNumberFormat="1">
      <alignment horizontal="left" readingOrder="0" shrinkToFit="0" vertical="center" wrapText="1"/>
    </xf>
    <xf borderId="4" fillId="4" fontId="7" numFmtId="49" xfId="0" applyAlignment="1" applyBorder="1" applyFont="1" applyNumberFormat="1">
      <alignment horizontal="left" readingOrder="0" shrinkToFit="0" vertical="center" wrapText="1"/>
    </xf>
    <xf borderId="4" fillId="4" fontId="10" numFmtId="0" xfId="0" applyAlignment="1" applyBorder="1" applyFont="1">
      <alignment horizontal="left" readingOrder="0" shrinkToFit="0" vertical="center" wrapText="1"/>
    </xf>
    <xf borderId="4" fillId="4" fontId="4" numFmtId="0" xfId="0" applyAlignment="1" applyBorder="1" applyFont="1">
      <alignment horizontal="left" shrinkToFit="0" vertical="center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4" fontId="9" numFmtId="0" xfId="0" applyAlignment="1" applyBorder="1" applyFont="1">
      <alignment horizontal="left" readingOrder="0" shrinkToFit="0" vertical="center" wrapText="1"/>
    </xf>
    <xf borderId="4" fillId="4" fontId="10" numFmtId="0" xfId="0" applyAlignment="1" applyBorder="1" applyFont="1">
      <alignment horizontal="left" shrinkToFit="0" vertical="center" wrapText="1"/>
    </xf>
    <xf borderId="4" fillId="4" fontId="7" numFmtId="0" xfId="0" applyAlignment="1" applyBorder="1" applyFont="1">
      <alignment horizontal="left" readingOrder="0" shrinkToFit="0" vertical="center" wrapText="1"/>
    </xf>
    <xf borderId="4" fillId="4" fontId="7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4" fillId="3" fontId="7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shrinkToFit="0" vertical="center" wrapText="1"/>
    </xf>
    <xf borderId="4" fillId="4" fontId="11" numFmtId="0" xfId="0" applyAlignment="1" applyBorder="1" applyFont="1">
      <alignment horizontal="left" readingOrder="0" shrinkToFit="0" vertical="center" wrapText="1"/>
    </xf>
    <xf borderId="4" fillId="4" fontId="12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ill="1" applyFont="1">
      <alignment horizontal="left" readingOrder="0" shrinkToFit="0" vertical="center" wrapText="1"/>
    </xf>
    <xf borderId="4" fillId="3" fontId="7" numFmtId="0" xfId="0" applyAlignment="1" applyBorder="1" applyFont="1">
      <alignment horizontal="left" shrinkToFit="0" vertical="center" wrapText="1"/>
    </xf>
    <xf borderId="4" fillId="4" fontId="4" numFmtId="165" xfId="0" applyAlignment="1" applyBorder="1" applyFont="1" applyNumberFormat="1">
      <alignment horizontal="left" readingOrder="0" shrinkToFit="0" vertical="center" wrapText="1"/>
    </xf>
    <xf borderId="4" fillId="4" fontId="4" numFmtId="49" xfId="0" applyAlignment="1" applyBorder="1" applyFont="1" applyNumberFormat="1">
      <alignment horizontal="left" readingOrder="0" shrinkToFit="0" vertical="center" wrapText="1"/>
    </xf>
    <xf borderId="4" fillId="3" fontId="4" numFmtId="165" xfId="0" applyAlignment="1" applyBorder="1" applyFont="1" applyNumberFormat="1">
      <alignment horizontal="left" readingOrder="0" shrinkToFit="0" vertical="center" wrapText="1"/>
    </xf>
    <xf borderId="4" fillId="3" fontId="4" numFmtId="49" xfId="0" applyAlignment="1" applyBorder="1" applyFont="1" applyNumberFormat="1">
      <alignment horizontal="left" readingOrder="0" shrinkToFit="0" vertical="center" wrapText="1"/>
    </xf>
    <xf borderId="0" fillId="3" fontId="4" numFmtId="0" xfId="0" applyAlignment="1" applyFont="1">
      <alignment horizontal="center" vertical="bottom"/>
    </xf>
    <xf borderId="0" fillId="3" fontId="1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3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1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Font="1"/>
    <xf borderId="0" fillId="0" fontId="10" numFmtId="0" xfId="0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readingOrder="0" shrinkToFit="0" vertical="center" wrapText="1"/>
    </xf>
    <xf borderId="4" fillId="3" fontId="4" numFmtId="165" xfId="0" applyAlignment="1" applyBorder="1" applyFont="1" applyNumberFormat="1">
      <alignment readingOrder="0" shrinkToFit="0" vertical="center" wrapText="1"/>
    </xf>
    <xf borderId="4" fillId="3" fontId="6" numFmtId="49" xfId="0" applyAlignment="1" applyBorder="1" applyFont="1" applyNumberFormat="1">
      <alignment readingOrder="0" shrinkToFit="0" vertical="center" wrapText="1"/>
    </xf>
    <xf borderId="4" fillId="3" fontId="10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readingOrder="0" shrinkToFit="0" vertical="center" wrapText="1"/>
    </xf>
    <xf borderId="4" fillId="3" fontId="13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4" fillId="4" fontId="4" numFmtId="165" xfId="0" applyAlignment="1" applyBorder="1" applyFont="1" applyNumberFormat="1">
      <alignment readingOrder="0" shrinkToFit="0" vertical="center" wrapText="1"/>
    </xf>
    <xf borderId="4" fillId="4" fontId="6" numFmtId="49" xfId="0" applyAlignment="1" applyBorder="1" applyFont="1" applyNumberFormat="1">
      <alignment readingOrder="0" shrinkToFit="0" vertical="center" wrapText="1"/>
    </xf>
    <xf borderId="4" fillId="4" fontId="10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shrinkToFit="0" vertical="center" wrapText="1"/>
    </xf>
    <xf borderId="4" fillId="4" fontId="14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1" fillId="4" fontId="4" numFmtId="165" xfId="0" applyAlignment="1" applyBorder="1" applyFont="1" applyNumberFormat="1">
      <alignment readingOrder="0" shrinkToFit="0" wrapText="1"/>
    </xf>
    <xf borderId="1" fillId="4" fontId="4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  <xf borderId="1" fillId="4" fontId="4" numFmtId="0" xfId="0" applyAlignment="1" applyBorder="1" applyFont="1">
      <alignment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4" fillId="4" fontId="4" numFmtId="165" xfId="0" applyAlignment="1" applyBorder="1" applyFont="1" applyNumberFormat="1">
      <alignment readingOrder="0" shrinkToFit="0" wrapText="1"/>
    </xf>
    <xf borderId="4" fillId="4" fontId="4" numFmtId="0" xfId="0" applyAlignment="1" applyBorder="1" applyFont="1">
      <alignment readingOrder="0" shrinkToFit="0" vertical="top" wrapText="1"/>
    </xf>
    <xf borderId="4" fillId="4" fontId="10" numFmtId="0" xfId="0" applyAlignment="1" applyBorder="1" applyFont="1">
      <alignment readingOrder="0" shrinkToFit="0" wrapText="1"/>
    </xf>
    <xf borderId="4" fillId="4" fontId="4" numFmtId="0" xfId="0" applyAlignment="1" applyBorder="1" applyFont="1">
      <alignment readingOrder="0" shrinkToFit="0" wrapText="1"/>
    </xf>
    <xf borderId="4" fillId="4" fontId="4" numFmtId="0" xfId="0" applyAlignment="1" applyBorder="1" applyFont="1">
      <alignment shrinkToFit="0" wrapText="1"/>
    </xf>
    <xf borderId="3" fillId="4" fontId="4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shrinkToFit="0" wrapText="1"/>
    </xf>
    <xf borderId="3" fillId="4" fontId="4" numFmtId="0" xfId="0" applyAlignment="1" applyBorder="1" applyFont="1">
      <alignment shrinkToFit="0" vertical="center" wrapText="1"/>
    </xf>
    <xf borderId="4" fillId="3" fontId="4" numFmtId="165" xfId="0" applyBorder="1" applyFont="1" applyNumberFormat="1"/>
    <xf borderId="4" fillId="3" fontId="4" numFmtId="0" xfId="0" applyAlignment="1" applyBorder="1" applyFont="1">
      <alignment vertical="top"/>
    </xf>
    <xf borderId="4" fillId="3" fontId="4" numFmtId="0" xfId="0" applyBorder="1" applyFont="1"/>
    <xf borderId="3" fillId="3" fontId="4" numFmtId="0" xfId="0" applyAlignment="1" applyBorder="1" applyFont="1">
      <alignment shrinkToFit="0" vertical="center" wrapText="1"/>
    </xf>
    <xf borderId="4" fillId="0" fontId="4" numFmtId="165" xfId="0" applyBorder="1" applyFont="1" applyNumberFormat="1"/>
    <xf borderId="4" fillId="0" fontId="4" numFmtId="0" xfId="0" applyAlignment="1" applyBorder="1" applyFont="1">
      <alignment vertical="top"/>
    </xf>
    <xf borderId="4" fillId="0" fontId="4" numFmtId="0" xfId="0" applyBorder="1" applyFont="1"/>
    <xf borderId="0" fillId="0" fontId="4" numFmtId="165" xfId="0" applyFont="1" applyNumberFormat="1"/>
    <xf borderId="0" fillId="0" fontId="4" numFmtId="0" xfId="0" applyAlignment="1" applyFont="1">
      <alignment vertical="top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165" xfId="0" applyAlignment="1" applyBorder="1" applyFont="1" applyNumberFormat="1">
      <alignment horizontal="left" readingOrder="0" shrinkToFit="0" vertical="center" wrapText="1"/>
    </xf>
    <xf borderId="1" fillId="2" fontId="1" numFmtId="49" xfId="0" applyAlignment="1" applyBorder="1" applyFont="1" applyNumberFormat="1">
      <alignment horizontal="left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4" fillId="2" fontId="1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horizontal="left" readingOrder="0" shrinkToFit="0" vertical="center" wrapText="1"/>
    </xf>
    <xf borderId="4" fillId="3" fontId="6" numFmtId="49" xfId="0" applyAlignment="1" applyBorder="1" applyFont="1" applyNumberFormat="1">
      <alignment horizontal="left" readingOrder="0" shrinkToFit="0" vertical="center" wrapText="1"/>
    </xf>
    <xf borderId="4" fillId="3" fontId="15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shrinkToFit="0" vertical="center" wrapText="1"/>
    </xf>
    <xf borderId="4" fillId="4" fontId="6" numFmtId="49" xfId="0" applyAlignment="1" applyBorder="1" applyFont="1" applyNumberFormat="1">
      <alignment horizontal="left" readingOrder="0" shrinkToFit="0" vertical="center" wrapText="1"/>
    </xf>
    <xf borderId="4" fillId="4" fontId="1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4" fillId="4" fontId="4" numFmtId="164" xfId="0" applyAlignment="1" applyBorder="1" applyFont="1" applyNumberFormat="1">
      <alignment horizontal="left" readingOrder="0" shrinkToFit="0" vertical="center" wrapText="1"/>
    </xf>
    <xf borderId="4" fillId="3" fontId="4" numFmtId="164" xfId="0" applyAlignment="1" applyBorder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3" fontId="4" numFmtId="164" xfId="0" applyAlignment="1" applyBorder="1" applyFont="1" applyNumberFormat="1">
      <alignment readingOrder="0" shrinkToFit="0" vertical="center" wrapText="1"/>
    </xf>
    <xf borderId="4" fillId="3" fontId="10" numFmtId="49" xfId="0" applyAlignment="1" applyBorder="1" applyFont="1" applyNumberFormat="1">
      <alignment readingOrder="0" shrinkToFit="0" vertical="center" wrapText="1"/>
    </xf>
    <xf borderId="4" fillId="3" fontId="6" numFmtId="0" xfId="0" applyAlignment="1" applyBorder="1" applyFont="1">
      <alignment readingOrder="0" shrinkToFit="0" vertical="center" wrapText="1"/>
    </xf>
    <xf borderId="4" fillId="3" fontId="17" numFmtId="49" xfId="0" applyAlignment="1" applyBorder="1" applyFont="1" applyNumberFormat="1">
      <alignment readingOrder="0" shrinkToFit="0" vertical="center" wrapText="1"/>
    </xf>
    <xf borderId="4" fillId="3" fontId="6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4" numFmtId="164" xfId="0" applyAlignment="1" applyBorder="1" applyFont="1" applyNumberFormat="1">
      <alignment readingOrder="0" shrinkToFit="0" vertical="center" wrapText="1"/>
    </xf>
    <xf borderId="1" fillId="4" fontId="10" numFmtId="49" xfId="0" applyAlignment="1" applyBorder="1" applyFont="1" applyNumberFormat="1">
      <alignment readingOrder="0" shrinkToFit="0" vertical="center" wrapText="1"/>
    </xf>
    <xf borderId="1" fillId="4" fontId="10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shrinkToFit="0" vertical="center" wrapText="1"/>
    </xf>
    <xf borderId="4" fillId="4" fontId="4" numFmtId="164" xfId="0" applyAlignment="1" applyBorder="1" applyFont="1" applyNumberFormat="1">
      <alignment readingOrder="0" shrinkToFit="0" vertical="center" wrapText="1"/>
    </xf>
    <xf borderId="4" fillId="4" fontId="18" numFmtId="49" xfId="0" applyAlignment="1" applyBorder="1" applyFont="1" applyNumberFormat="1">
      <alignment readingOrder="0" shrinkToFit="0" vertical="center" wrapText="1"/>
    </xf>
    <xf borderId="4" fillId="4" fontId="6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4" fontId="10" numFmtId="49" xfId="0" applyAlignment="1" applyBorder="1" applyFont="1" applyNumberFormat="1">
      <alignment readingOrder="0"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readingOrder="0" shrinkToFit="0" vertical="center" wrapText="1"/>
    </xf>
    <xf borderId="3" fillId="3" fontId="19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shrinkToFit="0" vertical="center" wrapText="1"/>
    </xf>
    <xf borderId="4" fillId="4" fontId="10" numFmtId="49" xfId="0" applyAlignment="1" applyBorder="1" applyFont="1" applyNumberFormat="1">
      <alignment readingOrder="0" shrinkToFit="0" vertical="center" wrapText="1"/>
    </xf>
    <xf borderId="4" fillId="4" fontId="6" numFmtId="0" xfId="0" applyAlignment="1" applyBorder="1" applyFont="1">
      <alignment shrinkToFit="0" vertical="center" wrapText="1"/>
    </xf>
    <xf borderId="4" fillId="4" fontId="10" numFmtId="49" xfId="0" applyAlignment="1" applyBorder="1" applyFont="1" applyNumberFormat="1">
      <alignment readingOrder="0" shrinkToFit="0" vertical="center" wrapText="1"/>
    </xf>
    <xf borderId="4" fillId="3" fontId="20" numFmtId="0" xfId="0" applyAlignment="1" applyBorder="1" applyFont="1">
      <alignment readingOrder="0" shrinkToFit="0" vertical="center" wrapText="1"/>
    </xf>
    <xf borderId="4" fillId="5" fontId="4" numFmtId="0" xfId="0" applyAlignment="1" applyBorder="1" applyFont="1">
      <alignment readingOrder="0" shrinkToFit="0" vertical="center" wrapText="1"/>
    </xf>
    <xf borderId="0" fillId="4" fontId="4" numFmtId="0" xfId="0" applyFont="1"/>
    <xf borderId="0" fillId="4" fontId="4" numFmtId="0" xfId="0" applyAlignment="1" applyFont="1">
      <alignment readingOrder="0"/>
    </xf>
    <xf borderId="0" fillId="4" fontId="10" numFmtId="0" xfId="0" applyFont="1"/>
    <xf borderId="0" fillId="4" fontId="6" numFmtId="0" xfId="0" applyFont="1"/>
    <xf borderId="0" fillId="0" fontId="6" numFmtId="0" xfId="0" applyFont="1"/>
    <xf borderId="4" fillId="3" fontId="10" numFmtId="49" xfId="0" applyAlignment="1" applyBorder="1" applyFont="1" applyNumberFormat="1">
      <alignment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readingOrder="0" shrinkToFit="0" vertical="center" wrapText="1"/>
    </xf>
    <xf borderId="1" fillId="3" fontId="10" numFmtId="49" xfId="0" applyAlignment="1" applyBorder="1" applyFont="1" applyNumberFormat="1">
      <alignment readingOrder="0" shrinkToFit="0" vertical="center" wrapText="1"/>
    </xf>
    <xf borderId="1" fillId="3" fontId="10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shrinkToFit="0" vertical="center" wrapText="1"/>
    </xf>
    <xf borderId="4" fillId="3" fontId="10" numFmtId="49" xfId="0" applyAlignment="1" applyBorder="1" applyFont="1" applyNumberFormat="1">
      <alignment readingOrder="0" shrinkToFit="0" vertical="center" wrapText="1"/>
    </xf>
    <xf borderId="4" fillId="4" fontId="21" numFmtId="49" xfId="0" applyAlignment="1" applyBorder="1" applyFont="1" applyNumberFormat="1">
      <alignment readingOrder="0" shrinkToFit="0" vertical="center" wrapText="0"/>
    </xf>
    <xf borderId="4" fillId="4" fontId="22" numFmtId="0" xfId="0" applyAlignment="1" applyBorder="1" applyFont="1">
      <alignment readingOrder="0" shrinkToFit="0" vertical="center" wrapText="0"/>
    </xf>
    <xf borderId="4" fillId="6" fontId="1" numFmtId="0" xfId="0" applyAlignment="1" applyBorder="1" applyFill="1" applyFont="1">
      <alignment readingOrder="0"/>
    </xf>
    <xf borderId="4" fillId="6" fontId="1" numFmtId="0" xfId="0" applyAlignment="1" applyBorder="1" applyFont="1">
      <alignment readingOrder="0" shrinkToFit="0" wrapText="1"/>
    </xf>
    <xf borderId="0" fillId="4" fontId="4" numFmtId="0" xfId="0" applyAlignment="1" applyFont="1">
      <alignment readingOrder="0" vertical="top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vertical="top"/>
    </xf>
    <xf borderId="0" fillId="4" fontId="23" numFmtId="0" xfId="0" applyAlignment="1" applyFont="1">
      <alignment vertical="top"/>
    </xf>
    <xf borderId="0" fillId="4" fontId="4" numFmtId="0" xfId="0" applyAlignment="1" applyFont="1">
      <alignment readingOrder="0" shrinkToFit="0" vertical="top" wrapText="1"/>
    </xf>
    <xf borderId="4" fillId="4" fontId="1" numFmtId="0" xfId="0" applyAlignment="1" applyBorder="1" applyFont="1">
      <alignment readingOrder="0"/>
    </xf>
    <xf borderId="4" fillId="4" fontId="4" numFmtId="0" xfId="0" applyAlignment="1" applyBorder="1" applyFont="1">
      <alignment readingOrder="0"/>
    </xf>
    <xf borderId="0" fillId="3" fontId="4" numFmtId="0" xfId="0" applyAlignment="1" applyFont="1">
      <alignment readingOrder="0" vertical="top"/>
    </xf>
    <xf borderId="0" fillId="3" fontId="4" numFmtId="0" xfId="0" applyAlignment="1" applyFont="1">
      <alignment shrinkToFit="0" vertical="top" wrapText="1"/>
    </xf>
    <xf borderId="0" fillId="3" fontId="4" numFmtId="0" xfId="0" applyAlignment="1" applyFont="1">
      <alignment vertical="top"/>
    </xf>
    <xf borderId="0" fillId="3" fontId="24" numFmtId="0" xfId="0" applyAlignment="1" applyFont="1">
      <alignment vertical="top"/>
    </xf>
    <xf borderId="0" fillId="3" fontId="4" numFmtId="0" xfId="0" applyAlignment="1" applyFont="1">
      <alignment readingOrder="0" shrinkToFit="0" vertical="top" wrapText="1"/>
    </xf>
    <xf borderId="4" fillId="4" fontId="1" numFmtId="0" xfId="0" applyAlignment="1" applyBorder="1" applyFont="1">
      <alignment readingOrder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Issues by Categories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'Summarize Weekly to 22-05-2020'!$L$1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'Summarize Weekly to 22-05-2020'!$K$2:$K$7</c:f>
            </c:strRef>
          </c:cat>
          <c:val>
            <c:numRef>
              <c:f>'Summarize Weekly to 22-05-2020'!$L$2:$L$7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OverAll Ranking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'Summarize Weekly to 22-05-2020'!$O$1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'Summarize Weekly to 22-05-2020'!$N$2:$N$6</c:f>
            </c:strRef>
          </c:cat>
          <c:val>
            <c:numRef>
              <c:f>'Summarize Weekly to 22-05-2020'!$O$2:$O$6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7</xdr:row>
      <xdr:rowOff>0</xdr:rowOff>
    </xdr:from>
    <xdr:ext cx="3810000" cy="2571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7</xdr:row>
      <xdr:rowOff>0</xdr:rowOff>
    </xdr:from>
    <xdr:ext cx="3810000" cy="2571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content.xx.fbcdn.net/v/t1.15752-9/99123217_260089261803281_2272009735051935744_n.jpg?_nc_cat=106&amp;_nc_sid=b96e70&amp;_nc_ohc=KSarDL75M0gAX9F-4oA&amp;_nc_ad=z-m&amp;_nc_cid=0&amp;_nc_zor=9&amp;_nc_ht=scontent.xx&amp;oh=833f04bc1fc6fe44e050bafac205eeb9&amp;oe=5EE6C553" TargetMode="External"/><Relationship Id="rId10" Type="http://schemas.openxmlformats.org/officeDocument/2006/relationships/hyperlink" Target="https://scontent.xx.fbcdn.net/v/t1.15752-9/98101235_170680411022328_2275504129033895936_n.jpg?_nc_cat=109&amp;_nc_sid=b96e70&amp;_nc_ohc=N1U_ZOCxXZsAX_ajtHH&amp;_nc_ad=z-m&amp;_nc_cid=0&amp;_nc_zor=9&amp;_nc_ht=scontent.xx&amp;oh=98cec12673fd0017414f696105141c78&amp;oe=5EE8AF5E" TargetMode="External"/><Relationship Id="rId13" Type="http://schemas.openxmlformats.org/officeDocument/2006/relationships/hyperlink" Target="https://scontent.xx.fbcdn.net/v/t1.15752-9/98210214_318227959143480_937993683188318208_n.jpg?_nc_cat=101&amp;_nc_sid=b96e70&amp;_nc_ohc=Xf7wueO-SCAAX-XD8VQ&amp;_nc_ad=z-m&amp;_nc_cid=0&amp;_nc_zor=9&amp;_nc_ht=scontent.xx&amp;oh=df522cffc29acd428274d3ec7be725ac&amp;oe=5EE61E3D" TargetMode="External"/><Relationship Id="rId12" Type="http://schemas.openxmlformats.org/officeDocument/2006/relationships/hyperlink" Target="https://scontent.xx.fbcdn.net/v/t1.15752-9/99123217_260089261803281_2272009735051935744_n.jpg?_nc_cat=106&amp;_nc_sid=b96e70&amp;_nc_ohc=KSarDL75M0gAX9F-4oA&amp;_nc_ad=z-m&amp;_nc_cid=0&amp;_nc_zor=9&amp;_nc_ht=scontent.xx&amp;oh=833f04bc1fc6fe44e050bafac205eeb9&amp;oe=5EE6C55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content.xx.fbcdn.net/v/t1.15752-9/98270919_270438610747667_6838408110776778752_n.jpg?_nc_cat=106&amp;_nc_sid=b96e70&amp;_nc_ohc=5T6J2tXb9B4AX_cpiE8&amp;_nc_ad=z-m&amp;_nc_cid=0&amp;_nc_zor=9&amp;_nc_ht=scontent.xx&amp;oh=b8a6d8fc7d6cc4907e391c152f3617e8&amp;oe=5EE8629B" TargetMode="External"/><Relationship Id="rId3" Type="http://schemas.openxmlformats.org/officeDocument/2006/relationships/hyperlink" Target="https://scontent.xx.fbcdn.net/v/t1.15752-9/99284174_4459263464099183_6084949243649327104_n.jpg?_nc_cat=106&amp;_nc_sid=b96e70&amp;_nc_ohc=Mn8GWXqi6-MAX_BlUIa&amp;_nc_ad=z-m&amp;_nc_cid=0&amp;_nc_zor=9&amp;_nc_ht=scontent.xx&amp;oh=a993ce9331b635919fc27ea0279be46e&amp;oe=5EE9AA91" TargetMode="External"/><Relationship Id="rId4" Type="http://schemas.openxmlformats.org/officeDocument/2006/relationships/hyperlink" Target="https://scontent.xx.fbcdn.net/v/t1.15752-9/98090951_552344252351695_8421831869842063360_n.jpg?_nc_cat=106&amp;_nc_sid=b96e70&amp;_nc_ohc=71LrCMZGHmcAX8AaoPu&amp;_nc_ad=z-m&amp;_nc_cid=0&amp;_nc_zor=9&amp;_nc_ht=scontent.xx&amp;oh=b74adaba39fc32bf24e97892c65d5b9d&amp;oe=5EE8B472" TargetMode="External"/><Relationship Id="rId9" Type="http://schemas.openxmlformats.org/officeDocument/2006/relationships/hyperlink" Target="https://scontent.xx.fbcdn.net/v/t1.15752-9/97966463_840429183115859_8647852801512177664_n.jpg?_nc_cat=111&amp;_nc_sid=b96e70&amp;_nc_ohc=_S2nOfFlplsAX8NirEz&amp;_nc_ad=z-m&amp;_nc_cid=0&amp;_nc_zor=9&amp;_nc_ht=scontent.xx&amp;oh=c23505478b728bc2729791139cd2333e&amp;oe=5EE7586F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scontent.xx.fbcdn.net/v/t1.15752-9/97969506_657315005120079_4787914853069094912_n.jpg?_nc_cat=103&amp;_nc_sid=b96e70&amp;_nc_ohc=qJkZdarEeTEAX_LlaSQ&amp;_nc_ad=z-m&amp;_nc_cid=0&amp;_nc_zor=9&amp;_nc_ht=scontent.xx&amp;oh=f4c5bc000e2ea69e4beb5cd201d9025b&amp;oe=5EE8D17B" TargetMode="External"/><Relationship Id="rId6" Type="http://schemas.openxmlformats.org/officeDocument/2006/relationships/hyperlink" Target="https://scontent.xx.fbcdn.net/v/t1.15752-9/99155112_249335149475695_5710700430724431872_n.jpg?_nc_cat=102&amp;_nc_sid=b96e70&amp;_nc_ohc=P1KMOTdMVssAX9-PBb4&amp;_nc_ad=z-m&amp;_nc_cid=0&amp;_nc_zor=9&amp;_nc_ht=scontent.xx&amp;oh=a26f3d8ead63cd6f613ea5aa499bc941&amp;oe=5EE61340" TargetMode="External"/><Relationship Id="rId7" Type="http://schemas.openxmlformats.org/officeDocument/2006/relationships/hyperlink" Target="https://scontent.xx.fbcdn.net/v/t1.15752-9/99155112_249335149475695_5710700430724431872_n.jpg?_nc_cat=102&amp;_nc_sid=b96e70&amp;_nc_ohc=P1KMOTdMVssAX9-PBb4&amp;_nc_ad=z-m&amp;_nc_cid=0&amp;_nc_zor=9&amp;_nc_ht=scontent.xx&amp;oh=a26f3d8ead63cd6f613ea5aa499bc941&amp;oe=5EE61340" TargetMode="External"/><Relationship Id="rId8" Type="http://schemas.openxmlformats.org/officeDocument/2006/relationships/hyperlink" Target="https://scontent.xx.fbcdn.net/v/t1.15752-9/97156014_173861727319647_5918901513018671104_n.png?_nc_cat=102&amp;_nc_sid=b96e70&amp;_nc_ohc=8fO0sLjhHNoAX__RqY1&amp;_nc_ad=z-m&amp;_nc_cid=0&amp;_nc_zor=9&amp;_nc_ht=scontent.xx&amp;oh=17c3c7d6a05b4140e5ab0fae4447789e&amp;oe=5EE707D0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content.xx.fbcdn.net/v/t1.15752-9/97004143_571584190405004_5728659939551870976_n.jpg?_nc_cat=109&amp;_nc_sid=b96e70&amp;_nc_ohc=OloTDYlV20gAX-aKIyO&amp;_nc_ad=z-m&amp;_nc_cid=0&amp;_nc_zor=9&amp;_nc_ht=scontent.xx&amp;oh=fdce07496ec4493bc0e438690b34a96a&amp;oe=5EE99292" TargetMode="External"/><Relationship Id="rId10" Type="http://schemas.openxmlformats.org/officeDocument/2006/relationships/hyperlink" Target="https://scontent.xx.fbcdn.net/v/t1.15752-9/96790229_1202292596779699_4212424802029273088_n.jpg?_nc_cat=105&amp;_nc_sid=b96e70&amp;_nc_ohc=I1dOfCa4bOkAX-ZRuNX&amp;_nc_ad=z-m&amp;_nc_cid=0&amp;_nc_zor=9&amp;_nc_ht=scontent.xx&amp;oh=160382b2f52a0981cf0834f0a3b30991&amp;oe=5EE78475" TargetMode="External"/><Relationship Id="rId13" Type="http://schemas.openxmlformats.org/officeDocument/2006/relationships/hyperlink" Target="https://scontent.xx.fbcdn.net/v/t1.15752-9/98301574_2651196888457024_1927187538368266240_n.jpg?_nc_cat=110&amp;_nc_sid=b96e70&amp;_nc_ohc=dER8SCtEOmUAX9ILwRN&amp;_nc_ad=z-m&amp;_nc_cid=0&amp;_nc_zor=9&amp;_nc_ht=scontent.xx&amp;oh=ed0cc225db1f3e112fe8a611b4646236&amp;oe=5EEAAEF0" TargetMode="External"/><Relationship Id="rId12" Type="http://schemas.openxmlformats.org/officeDocument/2006/relationships/hyperlink" Target="https://scontent.xx.fbcdn.net/v/t1.15752-9/97004143_571584190405004_5728659939551870976_n.jpg?_nc_cat=109&amp;_nc_sid=b96e70&amp;_nc_ohc=OloTDYlV20gAX-aKIyO&amp;_nc_ad=z-m&amp;_nc_cid=0&amp;_nc_zor=9&amp;_nc_ht=scontent.xx&amp;oh=fdce07496ec4493bc0e438690b34a96a&amp;oe=5EE99292" TargetMode="External"/><Relationship Id="rId1" Type="http://schemas.openxmlformats.org/officeDocument/2006/relationships/hyperlink" Target="https://scontent.xx.fbcdn.net/v/t1.15752-9/85070134_1442333355945107_307809603045818368_n.jpg?_nc_cat=102&amp;_nc_sid=b96e70&amp;_nc_ohc=h7uykHYiFg0AX-jqSlM&amp;_nc_ad=z-m&amp;_nc_cid=0&amp;_nc_zor=9&amp;_nc_ht=scontent.xx&amp;oh=93e6141adac0281a7f07e1659552daf8&amp;oe=5EE76ABC" TargetMode="External"/><Relationship Id="rId2" Type="http://schemas.openxmlformats.org/officeDocument/2006/relationships/hyperlink" Target="https://scontent.xx.fbcdn.net/v/t1.15752-9/98345522_1535916699919192_2659385952308297728_n.png?_nc_cat=105&amp;_nc_sid=b96e70&amp;_nc_ohc=zsnKH7T4dFIAX_MXhTP&amp;_nc_ad=z-m&amp;_nc_cid=0&amp;_nc_zor=9&amp;_nc_ht=scontent.xx&amp;oh=c849727710817f44d32806c0321cef6b&amp;oe=5EEB0DC6" TargetMode="External"/><Relationship Id="rId3" Type="http://schemas.openxmlformats.org/officeDocument/2006/relationships/hyperlink" Target="https://scontent.xx.fbcdn.net/v/t1.15752-9/99399218_622103485185171_5369058936496324608_n.jpg?_nc_cat=108&amp;_nc_sid=b96e70&amp;_nc_ohc=7y6ZE0GDLIgAX9G6CPA&amp;_nc_ad=z-m&amp;_nc_cid=0&amp;_nc_zor=9&amp;_nc_ht=scontent.xx&amp;oh=5db05ec8072100a18dff947aa0b6fcea&amp;oe=5EE874B3" TargetMode="External"/><Relationship Id="rId4" Type="http://schemas.openxmlformats.org/officeDocument/2006/relationships/hyperlink" Target="https://scontent.xx.fbcdn.net/v/t1.15752-9/97841485_285842779088851_5274558867026477056_n.jpg?_nc_cat=108&amp;_nc_sid=b96e70&amp;_nc_ohc=LGVAM48x34gAX-_-B0q&amp;_nc_ad=z-m&amp;_nc_cid=0&amp;_nc_zor=9&amp;_nc_ht=scontent.xx&amp;oh=dbf35bd966aa46e76ec78416d9889b81&amp;oe=5EE80A7B" TargetMode="External"/><Relationship Id="rId9" Type="http://schemas.openxmlformats.org/officeDocument/2006/relationships/hyperlink" Target="https://scontent.xx.fbcdn.net/v/t1.15752-9/97319426_699750744113285_1865119368245936128_n.png?_nc_cat=111&amp;_nc_sid=b96e70&amp;_nc_ohc=m5U5pYHLC-EAX9LXj2s&amp;_nc_ad=z-m&amp;_nc_cid=0&amp;_nc_zor=9&amp;_nc_ht=scontent.xx&amp;oh=e60d04908c50fdf939be34dd716309bc&amp;oe=5EEA2562" TargetMode="External"/><Relationship Id="rId15" Type="http://schemas.openxmlformats.org/officeDocument/2006/relationships/hyperlink" Target="https://scontent.xx.fbcdn.net/v/t1.15752-9/98270920_596606370956531_1558415861012758528_n.png?_nc_cat=109&amp;_nc_sid=b96e70&amp;_nc_ohc=3QC6ppfi9WgAX91uLWY&amp;_nc_ad=z-m&amp;_nc_cid=0&amp;_nc_zor=9&amp;_nc_ht=scontent.xx&amp;oh=efc30aecc4b27150000c2d49ed0c3897&amp;oe=5EE9F0B1" TargetMode="External"/><Relationship Id="rId14" Type="http://schemas.openxmlformats.org/officeDocument/2006/relationships/hyperlink" Target="https://scontent.xx.fbcdn.net/v/t1.15752-9/96266985_285785742585111_6628280958988582912_n.jpg?_nc_cat=108&amp;_nc_sid=b96e70&amp;_nc_ohc=2AiVuRfmbvgAX8SMnCF&amp;_nc_ad=z-m&amp;_nc_cid=0&amp;_nc_zor=9&amp;_nc_ht=scontent.xx&amp;oh=90c1f8d78656fedac390773f3c2874cf&amp;oe=5EE76ABB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scontent.xx.fbcdn.net/v/t1.15752-9/98036743_701633640585010_6270098051054960640_n.jpg?_nc_cat=108&amp;_nc_sid=b96e70&amp;_nc_ohc=FjUtDSrefhkAX-OCI7J&amp;_nc_ad=z-m&amp;_nc_cid=0&amp;_nc_zor=9&amp;_nc_ht=scontent.xx&amp;oh=8342e94e233f62f9f8a29b1ba22f840a&amp;oe=5EEB07C2" TargetMode="External"/><Relationship Id="rId6" Type="http://schemas.openxmlformats.org/officeDocument/2006/relationships/hyperlink" Target="https://scontent.xx.fbcdn.net/v/t1.15752-9/97826558_618748682050333_3880487928140398592_n.jpg?_nc_cat=105&amp;_nc_sid=b96e70&amp;_nc_ohc=ITmyOD-8oysAX_cnM9L&amp;_nc_ad=z-m&amp;_nc_cid=0&amp;_nc_zor=9&amp;_nc_ht=scontent.xx&amp;oh=e8c19ead7b9af7f411ba975417412dad&amp;oe=5EEA426B" TargetMode="External"/><Relationship Id="rId7" Type="http://schemas.openxmlformats.org/officeDocument/2006/relationships/hyperlink" Target="https://scontent.xx.fbcdn.net/v/t1.15752-9/98456280_554012612157730_3429538751724912640_n.jpg?_nc_cat=102&amp;_nc_sid=b96e70&amp;_nc_ohc=oH-fjtY3EYUAX_8BI1V&amp;_nc_ad=z-m&amp;_nc_cid=0&amp;_nc_zor=9&amp;_nc_ht=scontent.xx&amp;oh=82e3e60a1ad7fa6deb252818b47569c2&amp;oe=5EE96BA8" TargetMode="External"/><Relationship Id="rId8" Type="http://schemas.openxmlformats.org/officeDocument/2006/relationships/hyperlink" Target="https://scontent.xx.fbcdn.net/v/t1.15752-9/97852695_263136828140065_115300235307122688_n.jpg?_nc_cat=102&amp;_nc_sid=b96e70&amp;_nc_ohc=0mYizYMDGmwAX8uM7NC&amp;_nc_ad=z-m&amp;_nc_cid=0&amp;_nc_zor=9&amp;_nc_ht=scontent.xx&amp;oh=809b8d14dfadf7d2f5fcf616ac62134b&amp;oe=5EE9158A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scontent.xx.fbcdn.net/v/t1.15752-9/98845166_890272711477197_4593557322248224768_n.jpg?_nc_cat=103&amp;_nc_sid=b96e70&amp;_nc_ohc=kBtLbgUpVacAX-sL8bd&amp;_nc_ad=z-m&amp;_nc_cid=0&amp;_nc_zor=9&amp;_nc_ht=scontent.xx&amp;oh=815dca325f483e6a73c5ab99b337fb4b&amp;oe=5EEBAD8C" TargetMode="External"/><Relationship Id="rId10" Type="http://schemas.openxmlformats.org/officeDocument/2006/relationships/hyperlink" Target="https://scontent.xx.fbcdn.net/v/t1.15752-9/98845166_890272711477197_4593557322248224768_n.jpg?_nc_cat=103&amp;_nc_sid=b96e70&amp;_nc_ohc=kBtLbgUpVacAX-sL8bd&amp;_nc_ad=z-m&amp;_nc_cid=0&amp;_nc_zor=9&amp;_nc_ht=scontent.xx&amp;oh=815dca325f483e6a73c5ab99b337fb4b&amp;oe=5EEBAD8C" TargetMode="External"/><Relationship Id="rId13" Type="http://schemas.openxmlformats.org/officeDocument/2006/relationships/hyperlink" Target="https://scontent.xx.fbcdn.net/v/t1.15752-9/97826558_618748682050333_3880487928140398592_n.jpg?_nc_cat=105&amp;_nc_sid=b96e70&amp;_nc_ohc=ITmyOD-8oysAX-T6giw&amp;_nc_ad=z-m&amp;_nc_cid=0&amp;_nc_zor=9&amp;_nc_ht=scontent.xx&amp;oh=c655020911f6e0a900192a55bd06dfb0&amp;oe=5EEA426B" TargetMode="External"/><Relationship Id="rId12" Type="http://schemas.openxmlformats.org/officeDocument/2006/relationships/hyperlink" Target="https://scontent.xx.fbcdn.net/v/t1.15752-9/97335703_269571614236933_7668871858871074816_n.jpg?_nc_cat=103&amp;_nc_sid=b96e70&amp;_nc_oc=AQkG4JNVAWprWSEH7uFcmAXC2f93SSB83gFuVS2lSDakR3B7RrmBNSQVRceq-hxyyWDWV2DY_YlW8S1tlXwXQmNv&amp;_nc_ad=z-m&amp;_nc_cid=0&amp;_nc_zor=9&amp;_nc_ht=scontent.xx&amp;oh=ae4cff4f312974facbf15bfb0c9cc9ca&amp;oe=5EE9449D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content.xx.fbcdn.net/v/t1.15752-9/97142135_243485020418509_8148152245888745472_n.jpg?_nc_cat=100&amp;_nc_sid=b96e70&amp;_nc_ohc=hFJb0TI3Z-8AX_IHcee&amp;_nc_ad=z-m&amp;_nc_cid=0&amp;_nc_zor=9&amp;_nc_ht=scontent.xx&amp;oh=d314a8663c0e8c2f8609a9e04d4fa58a&amp;oe=5EEB7692" TargetMode="External"/><Relationship Id="rId3" Type="http://schemas.openxmlformats.org/officeDocument/2006/relationships/hyperlink" Target="https://scontent.xx.fbcdn.net/v/t1.15752-9/99364928_661255284656734_5228258007179067392_n.jpg?_nc_cat=103&amp;_nc_sid=b96e70&amp;_nc_oc=AQmmhB5sXoYis3VFYvpca0nyyaDFbyP9CgucRRLz2jfXdMcUCq3FO-DV9TbIacH0PXvnVizC02rbBUU7BzHLS6eA&amp;_nc_ad=z-m&amp;_nc_cid=0&amp;_nc_zor=9&amp;_nc_ht=scontent.xx&amp;oh=a801e23ed40cb30fd65ce4b9a3700958&amp;oe=5EEA1F81" TargetMode="External"/><Relationship Id="rId4" Type="http://schemas.openxmlformats.org/officeDocument/2006/relationships/hyperlink" Target="https://scontent.xx.fbcdn.net/v/t1.15752-9/99436571_598780677402764_9094844981608185856_n.jpg?_nc_cat=109&amp;_nc_sid=b96e70&amp;_nc_ohc=BfWQDo2VdlUAX9H9w6k&amp;_nc_ad=z-m&amp;_nc_cid=0&amp;_nc_zor=9&amp;_nc_ht=scontent.xx&amp;oh=0f5be5574e4ffcf4a32dfd02b81b40e9&amp;oe=5EE8EA64" TargetMode="External"/><Relationship Id="rId9" Type="http://schemas.openxmlformats.org/officeDocument/2006/relationships/hyperlink" Target="https://scontent.xx.fbcdn.net/v/t1.15752-9/98207419_523427251869638_7890095788812926976_n.jpg?_nc_cat=108&amp;_nc_sid=b96e70&amp;_nc_ohc=nMUOWNKBOScAX-G1NJn&amp;_nc_ad=z-m&amp;_nc_cid=0&amp;_nc_zor=9&amp;_nc_ht=scontent.xx&amp;oh=2f74c50e4727e1247660efc545afd587&amp;oe=5EEC2DEA" TargetMode="External"/><Relationship Id="rId15" Type="http://schemas.openxmlformats.org/officeDocument/2006/relationships/vmlDrawing" Target="../drawings/vmlDrawing2.vml"/><Relationship Id="rId14" Type="http://schemas.openxmlformats.org/officeDocument/2006/relationships/drawing" Target="../drawings/drawing3.xml"/><Relationship Id="rId5" Type="http://schemas.openxmlformats.org/officeDocument/2006/relationships/hyperlink" Target="https://scontent.xx.fbcdn.net/v/t1.15752-9/98980635_269945584049455_3771801104950493184_n.jpg?_nc_cat=108&amp;_nc_sid=b96e70&amp;_nc_ohc=uQCnI_PX4NEAX8URRcO&amp;_nc_ad=z-m&amp;_nc_cid=0&amp;_nc_zor=9&amp;_nc_ht=scontent.xx&amp;oh=6e272357fb9488e288e1ce8c9687cae0&amp;oe=5EEAE111" TargetMode="External"/><Relationship Id="rId6" Type="http://schemas.openxmlformats.org/officeDocument/2006/relationships/hyperlink" Target="https://scontent.xx.fbcdn.net/v/t1.15752-9/98979171_292969871728803_1518159192676892672_n.jpg?_nc_cat=107&amp;_nc_sid=b96e70&amp;_nc_ohc=Pq-SSgPBrlkAX-dGFAP&amp;_nc_ad=z-m&amp;_nc_cid=0&amp;_nc_zor=9&amp;_nc_ht=scontent.xx&amp;oh=13295b287180c25b3095b8c44665db44&amp;oe=5EEB7DC0" TargetMode="External"/><Relationship Id="rId7" Type="http://schemas.openxmlformats.org/officeDocument/2006/relationships/hyperlink" Target="https://scontent.xx.fbcdn.net/v/t1.15752-9/97671938_2652902514813734_2098650299341209600_n.jpg?_nc_cat=108&amp;_nc_sid=b96e70&amp;_nc_oc=AQkxSPNmt0E1CmizKhijuuZKhBYantqFGy5KcSp3PRNyepb3z6k2KWK5J2BTFfRdzW7HfdtouiJ8DV_4DgEikPSo&amp;_nc_ad=z-m&amp;_nc_cid=0&amp;_nc_zor=9&amp;_nc_ht=scontent.xx&amp;oh=7222d3968743418083b3f8f82b9763e2&amp;oe=5EEAFA64" TargetMode="External"/><Relationship Id="rId8" Type="http://schemas.openxmlformats.org/officeDocument/2006/relationships/hyperlink" Target="https://scontent.xx.fbcdn.net/v/t1.15752-9/99155110_886760545154207_2394694144422313984_n.jpg?_nc_cat=111&amp;_nc_sid=b96e70&amp;_nc_oc=AQndVukk8g1TnQq9JO4WIM8qEwO6-n4uGDiO-Zln6M9d-lBA99IkE5AFeVBAe21K5l4gMfHRkUVK5K8c6WXp3fvk&amp;_nc_ad=z-m&amp;_nc_cid=0&amp;_nc_zor=9&amp;_nc_ht=scontent.xx&amp;oh=1be95d6a3b43109b6f747c2257514d41&amp;oe=5EEAB05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98065725_572427093685646_2020926625532608512_n.png?_nc_cat=111&amp;_nc_sid=b96e70&amp;_nc_ohc=_YxyBKTwBGcAX8ipip9&amp;_nc_ad=z-m&amp;_nc_cid=0&amp;_nc_zor=9&amp;_nc_ht=scontent.xx&amp;oh=b1803e78a7ce44385bd29849e1f18cbc&amp;oe=5EEB832C" TargetMode="External"/><Relationship Id="rId2" Type="http://schemas.openxmlformats.org/officeDocument/2006/relationships/hyperlink" Target="https://scontent.xx.fbcdn.net/v/t1.15752-9/98470010_256514925663665_5906901228364759040_n.jpg?_nc_cat=105&amp;_nc_sid=b96e70&amp;_nc_ohc=ujM29oIjQTQAX_uho5K&amp;_nc_ad=z-m&amp;_nc_cid=0&amp;_nc_zor=9&amp;_nc_ht=scontent.xx&amp;oh=831425eff532eb531747fdd0aa2fe996&amp;oe=5EEB87C6" TargetMode="External"/><Relationship Id="rId3" Type="http://schemas.openxmlformats.org/officeDocument/2006/relationships/hyperlink" Target="https://scontent.xx.fbcdn.net/v/t1.15752-9/97750377_541011956581446_2585289842237636608_n.jpg?_nc_cat=108&amp;_nc_sid=b96e70&amp;_nc_ohc=b6hnVlvA4j0AX9K45zq&amp;_nc_ad=z-m&amp;_nc_cid=0&amp;_nc_zor=9&amp;_nc_ht=scontent.xx&amp;oh=00605b4d9b5c60d5a1db480676f6c282&amp;oe=5EECC71E" TargetMode="External"/><Relationship Id="rId4" Type="http://schemas.openxmlformats.org/officeDocument/2006/relationships/hyperlink" Target="https://scontent.xx.fbcdn.net/v/t1.15752-9/96753667_280553596314986_6259976131693248512_n.jpg?_nc_cat=100&amp;_nc_sid=b96e70&amp;_nc_ohc=JilHF_H3UAUAX8EHUJ9&amp;_nc_ad=z-m&amp;_nc_cid=0&amp;_nc_zor=9&amp;_nc_ht=scontent.xx&amp;oh=5dbc1b57d0924245f44bc2ce95f0e072&amp;oe=5EEBD44B" TargetMode="External"/><Relationship Id="rId5" Type="http://schemas.openxmlformats.org/officeDocument/2006/relationships/hyperlink" Target="https://scontent.xx.fbcdn.net/v/t1.15752-9/99092861_3141272205911105_2593316663667458048_n.jpg?_nc_cat=109&amp;_nc_sid=b96e70&amp;_nc_ohc=-russJFunnQAX_RxPSm&amp;_nc_ad=z-m&amp;_nc_cid=0&amp;_nc_zor=9&amp;_nc_ht=scontent.xx&amp;oh=793cf9c841e1277090e58f67150042a9&amp;oe=5EEA6D44" TargetMode="External"/><Relationship Id="rId6" Type="http://schemas.openxmlformats.org/officeDocument/2006/relationships/hyperlink" Target="https://scontent.xx.fbcdn.net/v/t1.15752-9/99092861_3141272205911105_2593316663667458048_n.jpg?_nc_cat=109&amp;_nc_sid=b96e70&amp;_nc_ohc=-russJFunnQAX_RxPSm&amp;_nc_ad=z-m&amp;_nc_cid=0&amp;_nc_zor=9&amp;_nc_ht=scontent.xx&amp;oh=793cf9c841e1277090e58f67150042a9&amp;oe=5EEA6D44" TargetMode="External"/><Relationship Id="rId7" Type="http://schemas.openxmlformats.org/officeDocument/2006/relationships/hyperlink" Target="https://scontent.xx.fbcdn.net/v/t1.15752-9/99272263_249997566256816_7259721999964962816_n.jpg?_nc_cat=105&amp;_nc_sid=b96e70&amp;_nc_ohc=UHoRcaQWbNYAX9CfqPK&amp;_nc_ad=z-m&amp;_nc_cid=0&amp;_nc_zor=9&amp;_nc_ht=scontent.xx&amp;oh=d7bec54d57710e7894f8c642c23d6ca9&amp;oe=5EE9BCD1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content.xx.fbcdn.net/v/t1.15752-9/97826559_2708362782780421_7159937462863659008_n.jpg?_nc_cat=108&amp;_nc_sid=b96e70&amp;_nc_ohc=Kb5oICKtnhQAX8iFoJJ&amp;_nc_ad=z-m&amp;_nc_cid=0&amp;_nc_zor=9&amp;_nc_ht=scontent.xx&amp;oh=fc48d96e9acfb9c3498217bdd8fe7f38&amp;oe=5EEC06D5" TargetMode="External"/><Relationship Id="rId3" Type="http://schemas.openxmlformats.org/officeDocument/2006/relationships/hyperlink" Target="https://scontent.xx.fbcdn.net/v/t1.15752-9/99431254_245232006704998_6449147562518642688_n.jpg?_nc_cat=106&amp;_nc_sid=b96e70&amp;_nc_ohc=SMxsuyWghvEAX-sfNpl&amp;_nc_ad=z-m&amp;_nc_cid=0&amp;_nc_zor=9&amp;_nc_ht=scontent.xx&amp;oh=e52569c5907c6b0be7c60ae702133ab4&amp;oe=5EEC8CDC" TargetMode="External"/><Relationship Id="rId4" Type="http://schemas.openxmlformats.org/officeDocument/2006/relationships/hyperlink" Target="https://scontent.xx.fbcdn.net/v/t1.15752-9/99118088_237398954204591_8284928391417692160_n.jpg?_nc_cat=105&amp;_nc_sid=b96e70&amp;_nc_ohc=HP1Q1BDyaPcAX_IbdXQ&amp;_nc_ad=z-m&amp;_nc_cid=0&amp;_nc_zor=9&amp;_nc_ht=scontent.xx&amp;oh=19b0ae212d87523ee22045b21a532663&amp;oe=5EEC4B84" TargetMode="External"/><Relationship Id="rId9" Type="http://schemas.openxmlformats.org/officeDocument/2006/relationships/vmlDrawing" Target="../drawings/vmlDrawing3.vml"/><Relationship Id="rId5" Type="http://schemas.openxmlformats.org/officeDocument/2006/relationships/hyperlink" Target="https://scontent.xx.fbcdn.net/v/t1.15752-9/99249757_704912390257390_645966285364002816_n.jpg?_nc_cat=110&amp;_nc_sid=b96e70&amp;_nc_oc=AQn1v7RR7stjBGHYOo3Hvg15sRaL6I78a3Y0_QDoa3S7LW5O8S28RrPA6CuboawZS-q8p2V6apkR_Zr5H8pZva3N&amp;_nc_ad=z-m&amp;_nc_cid=0&amp;_nc_zor=9&amp;_nc_ht=scontent.xx&amp;oh=3808c7cd84ab3e91f9198dbae099b8ea&amp;oe=5EECCC1F" TargetMode="External"/><Relationship Id="rId6" Type="http://schemas.openxmlformats.org/officeDocument/2006/relationships/hyperlink" Target="https://scontent.xx.fbcdn.net/v/t1.15752-9/99013255_284359466293165_7433438433357332480_n.jpg?_nc_cat=107&amp;_nc_sid=b96e70&amp;_nc_oc=AQnBGm5LWgbF7xusj0xonUkfkHm0MifeFWq08EDzuT0iTn5yO_AeoZ2FiGjbYhSjVIX_PeIOfuicgU76TNckUSX2&amp;_nc_ad=z-m&amp;_nc_cid=0&amp;_nc_zor=9&amp;_nc_ht=scontent.xx&amp;oh=b5f6eb82824ac3f4d50954b49bb78aec&amp;oe=5EEE1EAE" TargetMode="External"/><Relationship Id="rId7" Type="http://schemas.openxmlformats.org/officeDocument/2006/relationships/hyperlink" Target="https://scontent.xx.fbcdn.net/v/t1.15752-9/99266979_276379773547527_7564759588168269824_n.jpg?_nc_cat=109&amp;_nc_sid=b96e70&amp;_nc_ohc=qiaf-oz8jIsAX8Of3V2&amp;_nc_ad=z-m&amp;_nc_cid=0&amp;_nc_zor=9&amp;_nc_ht=scontent.xx&amp;oh=07cffe5ead2ee9a1dbad67451b8aa01c&amp;oe=5EED4E4A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8.57"/>
    <col customWidth="1" min="4" max="4" width="20.71"/>
    <col customWidth="1" min="5" max="5" width="27.0"/>
    <col customWidth="1" min="6" max="6" width="15.57"/>
    <col customWidth="1" min="8" max="8" width="24.14"/>
    <col customWidth="1" min="9" max="9" width="14.43"/>
    <col hidden="1" min="10" max="10" width="14.43"/>
    <col customWidth="1" min="11" max="11" width="27.29"/>
    <col customWidth="1" min="17" max="17" width="14.43"/>
    <col customWidth="1" min="22" max="22" width="13.4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/>
      <c r="O1" s="5" t="s">
        <v>13</v>
      </c>
      <c r="P1" s="6"/>
      <c r="Q1" s="1" t="s">
        <v>14</v>
      </c>
      <c r="R1" s="7" t="s">
        <v>15</v>
      </c>
      <c r="S1" s="7" t="s">
        <v>16</v>
      </c>
      <c r="T1" s="1" t="s">
        <v>17</v>
      </c>
      <c r="U1" s="7" t="s">
        <v>18</v>
      </c>
      <c r="V1" s="7" t="s">
        <v>19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20</v>
      </c>
      <c r="P2" s="10" t="s">
        <v>21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162.0" customHeight="1">
      <c r="A3" s="11">
        <v>1.0</v>
      </c>
      <c r="B3" s="12" t="s">
        <v>22</v>
      </c>
      <c r="C3" s="13">
        <v>43969.69802083333</v>
      </c>
      <c r="D3" s="14" t="s">
        <v>23</v>
      </c>
      <c r="E3" s="15" t="s">
        <v>24</v>
      </c>
      <c r="F3" s="16" t="str">
        <f>image("https://scontent.xx.fbcdn.net/v/t1.15752-9/98270919_270438610747667_6838408110776778752_n.jpg?_nc_cat=106&amp;_nc_sid=b96e70&amp;_nc_ohc=5T6J2tXb9B4AX_cpiE8&amp;_nc_ad=z-m&amp;_nc_cid=0&amp;_nc_zor=9&amp;_nc_ht=scontent.xx&amp;oh=b8a6d8fc7d6cc4907e391c152f3617e8&amp;oe=5EE8629B")</f>
        <v/>
      </c>
      <c r="G3" s="17" t="s">
        <v>25</v>
      </c>
      <c r="H3" s="17" t="s">
        <v>26</v>
      </c>
      <c r="I3" s="17" t="s">
        <v>27</v>
      </c>
      <c r="J3" s="18" t="s">
        <v>28</v>
      </c>
      <c r="K3" s="19" t="s">
        <v>29</v>
      </c>
      <c r="L3" s="20" t="s">
        <v>30</v>
      </c>
      <c r="M3" s="17" t="s">
        <v>31</v>
      </c>
      <c r="N3" s="16"/>
      <c r="O3" s="17" t="s">
        <v>32</v>
      </c>
      <c r="P3" s="16"/>
      <c r="Q3" s="17" t="s">
        <v>32</v>
      </c>
      <c r="R3" s="16"/>
      <c r="S3" s="16"/>
      <c r="T3" s="16"/>
      <c r="U3" s="17" t="s">
        <v>33</v>
      </c>
      <c r="V3" s="16"/>
      <c r="W3" s="21"/>
      <c r="X3" s="21"/>
      <c r="Y3" s="21"/>
      <c r="Z3" s="21"/>
      <c r="AA3" s="21"/>
    </row>
    <row r="4" ht="28.5" customHeight="1">
      <c r="A4" s="22">
        <f t="shared" ref="A4:A71" si="1">if(left(D4,16)=left(D3,16),A3,A3+1)</f>
        <v>2</v>
      </c>
      <c r="B4" s="23" t="s">
        <v>22</v>
      </c>
      <c r="C4" s="24">
        <v>43969.68653935185</v>
      </c>
      <c r="D4" s="25" t="s">
        <v>34</v>
      </c>
      <c r="E4" s="26" t="s">
        <v>35</v>
      </c>
      <c r="F4" s="27" t="str">
        <f t="shared" ref="F4:F8" si="2">image("")</f>
        <v/>
      </c>
      <c r="G4" s="28" t="s">
        <v>36</v>
      </c>
      <c r="H4" s="27"/>
      <c r="I4" s="28" t="s">
        <v>37</v>
      </c>
      <c r="J4" s="29" t="s">
        <v>38</v>
      </c>
      <c r="K4" s="26" t="s">
        <v>39</v>
      </c>
      <c r="L4" s="27"/>
      <c r="M4" s="27"/>
      <c r="N4" s="27"/>
      <c r="O4" s="28" t="s">
        <v>40</v>
      </c>
      <c r="P4" s="27"/>
      <c r="Q4" s="28" t="s">
        <v>32</v>
      </c>
      <c r="R4" s="27"/>
      <c r="S4" s="27"/>
      <c r="T4" s="27"/>
      <c r="U4" s="27"/>
      <c r="V4" s="27"/>
      <c r="W4" s="21"/>
      <c r="X4" s="21"/>
      <c r="Y4" s="21"/>
      <c r="Z4" s="21"/>
      <c r="AA4" s="21"/>
    </row>
    <row r="5" ht="23.25" customHeight="1">
      <c r="A5" s="22">
        <f t="shared" si="1"/>
        <v>2</v>
      </c>
      <c r="B5" s="23" t="s">
        <v>22</v>
      </c>
      <c r="C5" s="24">
        <v>43969.686631944445</v>
      </c>
      <c r="D5" s="25" t="s">
        <v>34</v>
      </c>
      <c r="E5" s="26" t="s">
        <v>41</v>
      </c>
      <c r="F5" s="27" t="str">
        <f t="shared" si="2"/>
        <v/>
      </c>
      <c r="G5" s="28" t="s">
        <v>25</v>
      </c>
      <c r="H5" s="28" t="s">
        <v>42</v>
      </c>
      <c r="I5" s="28" t="s">
        <v>43</v>
      </c>
      <c r="J5" s="28" t="s">
        <v>44</v>
      </c>
      <c r="K5" s="30"/>
      <c r="L5" s="28" t="s">
        <v>45</v>
      </c>
      <c r="M5" s="27"/>
      <c r="N5" s="27"/>
      <c r="O5" s="28" t="s">
        <v>32</v>
      </c>
      <c r="P5" s="28"/>
      <c r="Q5" s="28" t="s">
        <v>32</v>
      </c>
      <c r="R5" s="28"/>
      <c r="S5" s="27"/>
      <c r="T5" s="27"/>
      <c r="U5" s="28"/>
      <c r="V5" s="27"/>
      <c r="W5" s="21"/>
      <c r="X5" s="21"/>
      <c r="Y5" s="21"/>
      <c r="Z5" s="21"/>
      <c r="AA5" s="21"/>
    </row>
    <row r="6" ht="28.5" customHeight="1">
      <c r="A6" s="22">
        <f t="shared" si="1"/>
        <v>2</v>
      </c>
      <c r="B6" s="23" t="s">
        <v>22</v>
      </c>
      <c r="C6" s="24">
        <v>43969.68696759259</v>
      </c>
      <c r="D6" s="25" t="s">
        <v>34</v>
      </c>
      <c r="E6" s="26" t="s">
        <v>46</v>
      </c>
      <c r="F6" s="27" t="str">
        <f t="shared" si="2"/>
        <v/>
      </c>
      <c r="G6" s="28" t="s">
        <v>47</v>
      </c>
      <c r="H6" s="28" t="s">
        <v>48</v>
      </c>
      <c r="I6" s="31" t="s">
        <v>49</v>
      </c>
      <c r="J6" s="29" t="s">
        <v>50</v>
      </c>
      <c r="K6" s="30"/>
      <c r="L6" s="28" t="s">
        <v>51</v>
      </c>
      <c r="M6" s="27"/>
      <c r="N6" s="27"/>
      <c r="O6" s="28" t="s">
        <v>40</v>
      </c>
      <c r="P6" s="27"/>
      <c r="Q6" s="28" t="s">
        <v>32</v>
      </c>
      <c r="R6" s="27"/>
      <c r="S6" s="27"/>
      <c r="T6" s="27"/>
      <c r="U6" s="27"/>
      <c r="V6" s="27"/>
      <c r="W6" s="21"/>
      <c r="X6" s="21"/>
      <c r="Y6" s="21"/>
      <c r="Z6" s="21"/>
      <c r="AA6" s="21"/>
    </row>
    <row r="7" ht="28.5" customHeight="1">
      <c r="A7" s="22">
        <f t="shared" si="1"/>
        <v>2</v>
      </c>
      <c r="B7" s="23" t="s">
        <v>22</v>
      </c>
      <c r="C7" s="24">
        <v>43969.68696759259</v>
      </c>
      <c r="D7" s="25" t="s">
        <v>34</v>
      </c>
      <c r="E7" s="26" t="s">
        <v>52</v>
      </c>
      <c r="F7" s="27" t="str">
        <f t="shared" si="2"/>
        <v/>
      </c>
      <c r="G7" s="31" t="s">
        <v>53</v>
      </c>
      <c r="H7" s="32"/>
      <c r="I7" s="31" t="s">
        <v>54</v>
      </c>
      <c r="J7" s="29" t="s">
        <v>28</v>
      </c>
      <c r="K7" s="30"/>
      <c r="L7" s="33"/>
      <c r="M7" s="27"/>
      <c r="N7" s="27"/>
      <c r="O7" s="28" t="s">
        <v>40</v>
      </c>
      <c r="P7" s="27"/>
      <c r="Q7" s="28" t="s">
        <v>32</v>
      </c>
      <c r="R7" s="27"/>
      <c r="S7" s="27"/>
      <c r="T7" s="27"/>
      <c r="U7" s="27"/>
      <c r="V7" s="27"/>
      <c r="W7" s="21"/>
      <c r="X7" s="21"/>
      <c r="Y7" s="21"/>
      <c r="Z7" s="21"/>
      <c r="AA7" s="21"/>
    </row>
    <row r="8" ht="28.5" customHeight="1">
      <c r="A8" s="11">
        <f t="shared" si="1"/>
        <v>3</v>
      </c>
      <c r="B8" s="12" t="s">
        <v>22</v>
      </c>
      <c r="C8" s="13">
        <v>43969.622083333335</v>
      </c>
      <c r="D8" s="14" t="s">
        <v>55</v>
      </c>
      <c r="E8" s="19" t="s">
        <v>56</v>
      </c>
      <c r="F8" s="16" t="str">
        <f t="shared" si="2"/>
        <v/>
      </c>
      <c r="G8" s="17" t="s">
        <v>57</v>
      </c>
      <c r="H8" s="16"/>
      <c r="I8" s="17" t="s">
        <v>58</v>
      </c>
      <c r="J8" s="18" t="s">
        <v>38</v>
      </c>
      <c r="K8" s="19" t="s">
        <v>59</v>
      </c>
      <c r="L8" s="34"/>
      <c r="M8" s="16"/>
      <c r="N8" s="16"/>
      <c r="O8" s="17" t="s">
        <v>40</v>
      </c>
      <c r="P8" s="16"/>
      <c r="Q8" s="17" t="s">
        <v>60</v>
      </c>
      <c r="R8" s="16"/>
      <c r="S8" s="16"/>
      <c r="T8" s="16"/>
      <c r="U8" s="16"/>
      <c r="V8" s="16"/>
      <c r="W8" s="21"/>
      <c r="X8" s="21"/>
      <c r="Y8" s="21"/>
      <c r="Z8" s="21"/>
      <c r="AA8" s="21"/>
    </row>
    <row r="9" ht="80.25" customHeight="1">
      <c r="A9" s="11">
        <f t="shared" si="1"/>
        <v>3</v>
      </c>
      <c r="B9" s="12" t="s">
        <v>22</v>
      </c>
      <c r="C9" s="13">
        <v>43969.62298611111</v>
      </c>
      <c r="D9" s="14" t="s">
        <v>55</v>
      </c>
      <c r="E9" s="15" t="s">
        <v>61</v>
      </c>
      <c r="F9" s="16" t="str">
        <f>image("https://scontent.xx.fbcdn.net/v/t1.15752-9/99284174_4459263464099183_6084949243649327104_n.jpg?_nc_cat=106&amp;_nc_sid=b96e70&amp;_nc_ohc=Mn8GWXqi6-MAX_BlUIa&amp;_nc_ad=z-m&amp;_nc_cid=0&amp;_nc_zor=9&amp;_nc_ht=scontent.xx&amp;oh=a993ce9331b635919fc27ea0279be46e&amp;oe=5EE9AA91")</f>
        <v/>
      </c>
      <c r="G9" s="35" t="s">
        <v>25</v>
      </c>
      <c r="H9" s="35" t="s">
        <v>62</v>
      </c>
      <c r="I9" s="35" t="s">
        <v>27</v>
      </c>
      <c r="J9" s="18" t="s">
        <v>28</v>
      </c>
      <c r="K9" s="19" t="s">
        <v>63</v>
      </c>
      <c r="L9" s="20" t="s">
        <v>64</v>
      </c>
      <c r="M9" s="17" t="s">
        <v>65</v>
      </c>
      <c r="N9" s="16"/>
      <c r="O9" s="17" t="s">
        <v>60</v>
      </c>
      <c r="P9" s="16"/>
      <c r="Q9" s="17" t="s">
        <v>60</v>
      </c>
      <c r="R9" s="17" t="s">
        <v>66</v>
      </c>
      <c r="S9" s="17" t="s">
        <v>67</v>
      </c>
      <c r="T9" s="17" t="s">
        <v>68</v>
      </c>
      <c r="U9" s="17" t="s">
        <v>69</v>
      </c>
      <c r="V9" s="16"/>
      <c r="W9" s="21"/>
      <c r="X9" s="21"/>
      <c r="Y9" s="21"/>
      <c r="Z9" s="21"/>
      <c r="AA9" s="21"/>
    </row>
    <row r="10" ht="28.5" customHeight="1">
      <c r="A10" s="11">
        <f t="shared" si="1"/>
        <v>3</v>
      </c>
      <c r="B10" s="12" t="s">
        <v>22</v>
      </c>
      <c r="C10" s="13">
        <v>43969.62428240741</v>
      </c>
      <c r="D10" s="14" t="s">
        <v>55</v>
      </c>
      <c r="E10" s="36" t="s">
        <v>70</v>
      </c>
      <c r="F10" s="16" t="str">
        <f t="shared" ref="F10:F11" si="3">image("")</f>
        <v/>
      </c>
      <c r="G10" s="17" t="s">
        <v>25</v>
      </c>
      <c r="H10" s="17" t="s">
        <v>71</v>
      </c>
      <c r="I10" s="17" t="s">
        <v>27</v>
      </c>
      <c r="J10" s="18" t="s">
        <v>28</v>
      </c>
      <c r="K10" s="19" t="s">
        <v>72</v>
      </c>
      <c r="L10" s="20" t="s">
        <v>73</v>
      </c>
      <c r="M10" s="16"/>
      <c r="N10" s="16"/>
      <c r="O10" s="17" t="s">
        <v>60</v>
      </c>
      <c r="P10" s="17"/>
      <c r="Q10" s="17" t="s">
        <v>60</v>
      </c>
      <c r="R10" s="16"/>
      <c r="S10" s="17"/>
      <c r="T10" s="16"/>
      <c r="U10" s="17"/>
      <c r="V10" s="16"/>
      <c r="W10" s="21"/>
      <c r="X10" s="21"/>
      <c r="Y10" s="21"/>
      <c r="Z10" s="21"/>
      <c r="AA10" s="21"/>
    </row>
    <row r="11" ht="28.5" customHeight="1">
      <c r="A11" s="11">
        <f t="shared" si="1"/>
        <v>3</v>
      </c>
      <c r="B11" s="12" t="s">
        <v>22</v>
      </c>
      <c r="C11" s="13">
        <v>43969.62428240741</v>
      </c>
      <c r="D11" s="14" t="s">
        <v>55</v>
      </c>
      <c r="E11" s="19" t="s">
        <v>74</v>
      </c>
      <c r="F11" s="16" t="str">
        <f t="shared" si="3"/>
        <v/>
      </c>
      <c r="G11" s="17" t="s">
        <v>53</v>
      </c>
      <c r="H11" s="20" t="s">
        <v>75</v>
      </c>
      <c r="I11" s="17" t="s">
        <v>54</v>
      </c>
      <c r="J11" s="18" t="s">
        <v>28</v>
      </c>
      <c r="K11" s="37"/>
      <c r="L11" s="16"/>
      <c r="M11" s="16"/>
      <c r="N11" s="16"/>
      <c r="O11" s="17" t="s">
        <v>40</v>
      </c>
      <c r="P11" s="16"/>
      <c r="Q11" s="17" t="s">
        <v>60</v>
      </c>
      <c r="R11" s="16"/>
      <c r="S11" s="16"/>
      <c r="T11" s="16"/>
      <c r="U11" s="16"/>
      <c r="V11" s="16"/>
      <c r="W11" s="21"/>
      <c r="X11" s="21"/>
      <c r="Y11" s="21"/>
      <c r="Z11" s="21"/>
      <c r="AA11" s="21"/>
    </row>
    <row r="12" ht="84.75" customHeight="1">
      <c r="A12" s="22">
        <f t="shared" si="1"/>
        <v>4</v>
      </c>
      <c r="B12" s="23" t="s">
        <v>22</v>
      </c>
      <c r="C12" s="24">
        <v>43969.62196759259</v>
      </c>
      <c r="D12" s="25" t="s">
        <v>76</v>
      </c>
      <c r="E12" s="26" t="s">
        <v>77</v>
      </c>
      <c r="F12" s="27" t="str">
        <f>image("https://scontent.xx.fbcdn.net/v/t1.15752-9/97499495_713087996118235_4056289843032883200_n.jpg?_nc_cat=104&amp;_nc_sid=b96e70&amp;_nc_ohc=VNShc0BI1k0AX87JDj1&amp;_nc_ad=z-m&amp;_nc_cid=0&amp;_nc_zor=9&amp;_nc_ht=scontent.xx&amp;oh=e9a9b7119c1b0d18e3f18d4fe704dd0b&amp;oe=5EE66116")</f>
        <v/>
      </c>
      <c r="G12" s="28" t="s">
        <v>25</v>
      </c>
      <c r="H12" s="28" t="s">
        <v>78</v>
      </c>
      <c r="I12" s="28" t="s">
        <v>27</v>
      </c>
      <c r="J12" s="29" t="s">
        <v>28</v>
      </c>
      <c r="K12" s="26" t="s">
        <v>29</v>
      </c>
      <c r="L12" s="28" t="s">
        <v>79</v>
      </c>
      <c r="M12" s="28" t="s">
        <v>31</v>
      </c>
      <c r="N12" s="27"/>
      <c r="O12" s="28" t="s">
        <v>32</v>
      </c>
      <c r="P12" s="27"/>
      <c r="Q12" s="28" t="s">
        <v>32</v>
      </c>
      <c r="R12" s="27"/>
      <c r="S12" s="27"/>
      <c r="T12" s="27"/>
      <c r="U12" s="28" t="s">
        <v>33</v>
      </c>
      <c r="V12" s="27"/>
      <c r="W12" s="21"/>
      <c r="X12" s="21"/>
      <c r="Y12" s="21"/>
      <c r="Z12" s="21"/>
      <c r="AA12" s="21"/>
    </row>
    <row r="13" ht="28.5" customHeight="1">
      <c r="A13" s="11">
        <f t="shared" si="1"/>
        <v>5</v>
      </c>
      <c r="B13" s="12" t="s">
        <v>22</v>
      </c>
      <c r="C13" s="13">
        <v>43969.619305555556</v>
      </c>
      <c r="D13" s="14" t="s">
        <v>80</v>
      </c>
      <c r="E13" s="19" t="s">
        <v>81</v>
      </c>
      <c r="F13" s="16" t="str">
        <f t="shared" ref="F13:F24" si="4">image("")</f>
        <v/>
      </c>
      <c r="G13" s="35" t="s">
        <v>53</v>
      </c>
      <c r="H13" s="17" t="s">
        <v>82</v>
      </c>
      <c r="I13" s="17" t="s">
        <v>54</v>
      </c>
      <c r="J13" s="17" t="s">
        <v>28</v>
      </c>
      <c r="K13" s="37"/>
      <c r="L13" s="16"/>
      <c r="M13" s="16"/>
      <c r="N13" s="16"/>
      <c r="O13" s="16" t="s">
        <v>83</v>
      </c>
      <c r="P13" s="16"/>
      <c r="Q13" s="17" t="s">
        <v>83</v>
      </c>
      <c r="R13" s="16"/>
      <c r="S13" s="16"/>
      <c r="T13" s="16"/>
      <c r="U13" s="16"/>
      <c r="V13" s="16"/>
      <c r="W13" s="21"/>
      <c r="X13" s="21"/>
      <c r="Y13" s="21"/>
      <c r="Z13" s="21"/>
      <c r="AA13" s="21"/>
    </row>
    <row r="14" ht="28.5" customHeight="1">
      <c r="A14" s="22">
        <f t="shared" si="1"/>
        <v>6</v>
      </c>
      <c r="B14" s="23" t="s">
        <v>22</v>
      </c>
      <c r="C14" s="24">
        <v>43969.603993055556</v>
      </c>
      <c r="D14" s="25" t="s">
        <v>84</v>
      </c>
      <c r="E14" s="26" t="s">
        <v>56</v>
      </c>
      <c r="F14" s="27" t="str">
        <f t="shared" si="4"/>
        <v/>
      </c>
      <c r="G14" s="28" t="s">
        <v>57</v>
      </c>
      <c r="H14" s="27"/>
      <c r="I14" s="31" t="s">
        <v>58</v>
      </c>
      <c r="J14" s="29" t="s">
        <v>38</v>
      </c>
      <c r="K14" s="26" t="s">
        <v>85</v>
      </c>
      <c r="L14" s="27"/>
      <c r="M14" s="27"/>
      <c r="N14" s="27"/>
      <c r="O14" s="28" t="s">
        <v>40</v>
      </c>
      <c r="P14" s="27"/>
      <c r="Q14" s="28" t="s">
        <v>40</v>
      </c>
      <c r="R14" s="27"/>
      <c r="S14" s="27"/>
      <c r="T14" s="27"/>
      <c r="U14" s="27"/>
      <c r="V14" s="27"/>
      <c r="W14" s="21"/>
      <c r="X14" s="21"/>
      <c r="Y14" s="21"/>
      <c r="Z14" s="21"/>
      <c r="AA14" s="21"/>
    </row>
    <row r="15" ht="28.5" customHeight="1">
      <c r="A15" s="11">
        <f t="shared" si="1"/>
        <v>7</v>
      </c>
      <c r="B15" s="12" t="s">
        <v>22</v>
      </c>
      <c r="C15" s="13">
        <v>43969.59303240741</v>
      </c>
      <c r="D15" s="14" t="s">
        <v>86</v>
      </c>
      <c r="E15" s="19" t="s">
        <v>87</v>
      </c>
      <c r="F15" s="16" t="str">
        <f t="shared" si="4"/>
        <v/>
      </c>
      <c r="G15" s="17" t="s">
        <v>25</v>
      </c>
      <c r="H15" s="17" t="s">
        <v>88</v>
      </c>
      <c r="I15" s="17" t="s">
        <v>27</v>
      </c>
      <c r="J15" s="18" t="s">
        <v>28</v>
      </c>
      <c r="K15" s="19" t="s">
        <v>29</v>
      </c>
      <c r="L15" s="17" t="s">
        <v>89</v>
      </c>
      <c r="M15" s="17" t="s">
        <v>31</v>
      </c>
      <c r="N15" s="16"/>
      <c r="O15" s="17" t="s">
        <v>32</v>
      </c>
      <c r="P15" s="16"/>
      <c r="Q15" s="17" t="s">
        <v>32</v>
      </c>
      <c r="R15" s="16"/>
      <c r="S15" s="16"/>
      <c r="T15" s="16"/>
      <c r="U15" s="17" t="s">
        <v>33</v>
      </c>
      <c r="V15" s="16"/>
      <c r="W15" s="21"/>
      <c r="X15" s="21"/>
      <c r="Y15" s="21"/>
      <c r="Z15" s="21"/>
      <c r="AA15" s="21"/>
    </row>
    <row r="16" ht="28.5" customHeight="1">
      <c r="A16" s="22">
        <f t="shared" si="1"/>
        <v>8</v>
      </c>
      <c r="B16" s="23" t="s">
        <v>22</v>
      </c>
      <c r="C16" s="24">
        <v>43969.58016203704</v>
      </c>
      <c r="D16" s="25" t="s">
        <v>90</v>
      </c>
      <c r="E16" s="26" t="s">
        <v>56</v>
      </c>
      <c r="F16" s="27" t="str">
        <f t="shared" si="4"/>
        <v/>
      </c>
      <c r="G16" s="31" t="s">
        <v>57</v>
      </c>
      <c r="H16" s="32"/>
      <c r="I16" s="31" t="s">
        <v>58</v>
      </c>
      <c r="J16" s="29" t="s">
        <v>38</v>
      </c>
      <c r="K16" s="38" t="s">
        <v>91</v>
      </c>
      <c r="L16" s="27"/>
      <c r="M16" s="27"/>
      <c r="N16" s="27"/>
      <c r="O16" s="28" t="s">
        <v>40</v>
      </c>
      <c r="P16" s="27"/>
      <c r="Q16" s="28" t="s">
        <v>32</v>
      </c>
      <c r="R16" s="27"/>
      <c r="S16" s="27"/>
      <c r="T16" s="27"/>
      <c r="U16" s="27"/>
      <c r="V16" s="27"/>
      <c r="W16" s="21"/>
      <c r="X16" s="21"/>
      <c r="Y16" s="21"/>
      <c r="Z16" s="21"/>
      <c r="AA16" s="21"/>
    </row>
    <row r="17" ht="28.5" customHeight="1">
      <c r="A17" s="22">
        <f t="shared" si="1"/>
        <v>8</v>
      </c>
      <c r="B17" s="23" t="s">
        <v>22</v>
      </c>
      <c r="C17" s="24">
        <v>43969.58049768519</v>
      </c>
      <c r="D17" s="25" t="s">
        <v>90</v>
      </c>
      <c r="E17" s="26" t="s">
        <v>92</v>
      </c>
      <c r="F17" s="27" t="str">
        <f t="shared" si="4"/>
        <v/>
      </c>
      <c r="G17" s="28" t="s">
        <v>25</v>
      </c>
      <c r="H17" s="27"/>
      <c r="I17" s="28" t="s">
        <v>93</v>
      </c>
      <c r="J17" s="29" t="s">
        <v>94</v>
      </c>
      <c r="K17" s="26" t="s">
        <v>95</v>
      </c>
      <c r="L17" s="33"/>
      <c r="M17" s="27"/>
      <c r="N17" s="27"/>
      <c r="O17" s="28" t="s">
        <v>32</v>
      </c>
      <c r="P17" s="27"/>
      <c r="Q17" s="28" t="s">
        <v>32</v>
      </c>
      <c r="R17" s="28" t="s">
        <v>96</v>
      </c>
      <c r="S17" s="28" t="s">
        <v>67</v>
      </c>
      <c r="T17" s="28" t="s">
        <v>68</v>
      </c>
      <c r="U17" s="28" t="s">
        <v>97</v>
      </c>
      <c r="V17" s="27"/>
      <c r="W17" s="21"/>
      <c r="X17" s="21"/>
      <c r="Y17" s="21"/>
      <c r="Z17" s="21"/>
      <c r="AA17" s="21"/>
    </row>
    <row r="18" ht="28.5" customHeight="1">
      <c r="A18" s="22">
        <f t="shared" si="1"/>
        <v>8</v>
      </c>
      <c r="B18" s="23" t="s">
        <v>22</v>
      </c>
      <c r="C18" s="24">
        <v>43969.58144675926</v>
      </c>
      <c r="D18" s="25" t="s">
        <v>90</v>
      </c>
      <c r="E18" s="26" t="s">
        <v>98</v>
      </c>
      <c r="F18" s="27" t="str">
        <f t="shared" si="4"/>
        <v/>
      </c>
      <c r="G18" s="28" t="s">
        <v>99</v>
      </c>
      <c r="H18" s="27"/>
      <c r="I18" s="28" t="s">
        <v>100</v>
      </c>
      <c r="J18" s="29" t="s">
        <v>28</v>
      </c>
      <c r="K18" s="26" t="s">
        <v>101</v>
      </c>
      <c r="L18" s="33"/>
      <c r="M18" s="27"/>
      <c r="N18" s="27"/>
      <c r="O18" s="28" t="s">
        <v>40</v>
      </c>
      <c r="P18" s="27"/>
      <c r="Q18" s="28" t="s">
        <v>32</v>
      </c>
      <c r="R18" s="27"/>
      <c r="S18" s="27"/>
      <c r="T18" s="27"/>
      <c r="U18" s="27"/>
      <c r="V18" s="27"/>
      <c r="W18" s="21"/>
      <c r="X18" s="21"/>
      <c r="Y18" s="21"/>
      <c r="Z18" s="21"/>
      <c r="AA18" s="21"/>
    </row>
    <row r="19" ht="28.5" customHeight="1">
      <c r="A19" s="22">
        <f t="shared" si="1"/>
        <v>8</v>
      </c>
      <c r="B19" s="23" t="s">
        <v>22</v>
      </c>
      <c r="C19" s="24">
        <v>43969.58144675926</v>
      </c>
      <c r="D19" s="25" t="s">
        <v>90</v>
      </c>
      <c r="E19" s="39" t="s">
        <v>102</v>
      </c>
      <c r="F19" s="27" t="str">
        <f t="shared" si="4"/>
        <v/>
      </c>
      <c r="G19" s="28" t="s">
        <v>103</v>
      </c>
      <c r="H19" s="28" t="s">
        <v>104</v>
      </c>
      <c r="I19" s="28" t="s">
        <v>105</v>
      </c>
      <c r="J19" s="29" t="s">
        <v>106</v>
      </c>
      <c r="K19" s="26" t="s">
        <v>107</v>
      </c>
      <c r="L19" s="27"/>
      <c r="M19" s="27"/>
      <c r="N19" s="27"/>
      <c r="O19" s="28" t="s">
        <v>40</v>
      </c>
      <c r="P19" s="27"/>
      <c r="Q19" s="28" t="s">
        <v>32</v>
      </c>
      <c r="R19" s="27"/>
      <c r="S19" s="27"/>
      <c r="T19" s="27"/>
      <c r="U19" s="27"/>
      <c r="V19" s="27"/>
      <c r="W19" s="21"/>
      <c r="X19" s="21"/>
      <c r="Y19" s="21"/>
      <c r="Z19" s="21"/>
      <c r="AA19" s="21"/>
    </row>
    <row r="20" ht="28.5" customHeight="1">
      <c r="A20" s="11">
        <f t="shared" si="1"/>
        <v>9</v>
      </c>
      <c r="B20" s="12" t="s">
        <v>22</v>
      </c>
      <c r="C20" s="13">
        <v>43969.58112268519</v>
      </c>
      <c r="D20" s="14" t="s">
        <v>108</v>
      </c>
      <c r="E20" s="19" t="s">
        <v>109</v>
      </c>
      <c r="F20" s="16" t="str">
        <f t="shared" si="4"/>
        <v/>
      </c>
      <c r="G20" s="17" t="s">
        <v>53</v>
      </c>
      <c r="H20" s="16"/>
      <c r="I20" s="17" t="s">
        <v>54</v>
      </c>
      <c r="J20" s="18" t="s">
        <v>38</v>
      </c>
      <c r="K20" s="37"/>
      <c r="L20" s="16"/>
      <c r="M20" s="16"/>
      <c r="N20" s="16"/>
      <c r="O20" s="17" t="s">
        <v>83</v>
      </c>
      <c r="P20" s="16"/>
      <c r="Q20" s="17" t="s">
        <v>83</v>
      </c>
      <c r="R20" s="16"/>
      <c r="S20" s="16"/>
      <c r="T20" s="16"/>
      <c r="U20" s="16"/>
      <c r="V20" s="16"/>
      <c r="W20" s="21"/>
      <c r="X20" s="21"/>
      <c r="Y20" s="21"/>
      <c r="Z20" s="21"/>
      <c r="AA20" s="21"/>
    </row>
    <row r="21" ht="28.5" customHeight="1">
      <c r="A21" s="22">
        <f t="shared" si="1"/>
        <v>10</v>
      </c>
      <c r="B21" s="23" t="s">
        <v>22</v>
      </c>
      <c r="C21" s="24">
        <v>43969.580196759256</v>
      </c>
      <c r="D21" s="25" t="s">
        <v>110</v>
      </c>
      <c r="E21" s="26" t="s">
        <v>111</v>
      </c>
      <c r="F21" s="27" t="str">
        <f t="shared" si="4"/>
        <v/>
      </c>
      <c r="G21" s="28" t="s">
        <v>53</v>
      </c>
      <c r="H21" s="32"/>
      <c r="I21" s="28" t="s">
        <v>54</v>
      </c>
      <c r="J21" s="29" t="s">
        <v>38</v>
      </c>
      <c r="K21" s="30"/>
      <c r="L21" s="33"/>
      <c r="M21" s="27"/>
      <c r="N21" s="27"/>
      <c r="O21" s="28" t="s">
        <v>83</v>
      </c>
      <c r="P21" s="27"/>
      <c r="Q21" s="28" t="s">
        <v>83</v>
      </c>
      <c r="R21" s="27"/>
      <c r="S21" s="27"/>
      <c r="T21" s="27"/>
      <c r="U21" s="27"/>
      <c r="V21" s="27"/>
      <c r="W21" s="21"/>
      <c r="X21" s="21"/>
      <c r="Y21" s="21"/>
      <c r="Z21" s="21"/>
      <c r="AA21" s="21"/>
    </row>
    <row r="22" ht="28.5" customHeight="1">
      <c r="A22" s="11">
        <f t="shared" si="1"/>
        <v>11</v>
      </c>
      <c r="B22" s="12" t="s">
        <v>22</v>
      </c>
      <c r="C22" s="13">
        <v>43969.53741898148</v>
      </c>
      <c r="D22" s="14" t="s">
        <v>112</v>
      </c>
      <c r="E22" s="19" t="s">
        <v>113</v>
      </c>
      <c r="F22" s="16" t="str">
        <f t="shared" si="4"/>
        <v/>
      </c>
      <c r="G22" s="17" t="s">
        <v>36</v>
      </c>
      <c r="H22" s="16"/>
      <c r="I22" s="35" t="s">
        <v>37</v>
      </c>
      <c r="J22" s="18" t="s">
        <v>38</v>
      </c>
      <c r="K22" s="19" t="s">
        <v>39</v>
      </c>
      <c r="L22" s="16"/>
      <c r="M22" s="16"/>
      <c r="N22" s="16"/>
      <c r="O22" s="17" t="s">
        <v>40</v>
      </c>
      <c r="P22" s="16"/>
      <c r="Q22" s="17" t="s">
        <v>114</v>
      </c>
      <c r="R22" s="16"/>
      <c r="S22" s="16"/>
      <c r="T22" s="16"/>
      <c r="U22" s="16"/>
      <c r="V22" s="16"/>
      <c r="W22" s="21"/>
      <c r="X22" s="21"/>
      <c r="Y22" s="21"/>
      <c r="Z22" s="21"/>
      <c r="AA22" s="21"/>
    </row>
    <row r="23" ht="28.5" customHeight="1">
      <c r="A23" s="11">
        <f t="shared" si="1"/>
        <v>11</v>
      </c>
      <c r="B23" s="12" t="s">
        <v>22</v>
      </c>
      <c r="C23" s="13">
        <v>43969.53741898148</v>
      </c>
      <c r="D23" s="14" t="s">
        <v>112</v>
      </c>
      <c r="E23" s="19" t="s">
        <v>115</v>
      </c>
      <c r="F23" s="16" t="str">
        <f t="shared" si="4"/>
        <v/>
      </c>
      <c r="G23" s="17" t="s">
        <v>53</v>
      </c>
      <c r="H23" s="17" t="s">
        <v>116</v>
      </c>
      <c r="I23" s="17" t="s">
        <v>54</v>
      </c>
      <c r="J23" s="18" t="s">
        <v>28</v>
      </c>
      <c r="K23" s="37"/>
      <c r="L23" s="16"/>
      <c r="M23" s="16"/>
      <c r="N23" s="16"/>
      <c r="O23" s="17" t="s">
        <v>40</v>
      </c>
      <c r="P23" s="16"/>
      <c r="Q23" s="17" t="s">
        <v>114</v>
      </c>
      <c r="R23" s="16"/>
      <c r="S23" s="17"/>
      <c r="T23" s="16"/>
      <c r="U23" s="17"/>
      <c r="V23" s="16"/>
      <c r="W23" s="21"/>
      <c r="X23" s="21"/>
      <c r="Y23" s="21"/>
      <c r="Z23" s="21"/>
      <c r="AA23" s="21"/>
    </row>
    <row r="24" ht="28.5" customHeight="1">
      <c r="A24" s="22">
        <f t="shared" si="1"/>
        <v>12</v>
      </c>
      <c r="B24" s="23" t="s">
        <v>22</v>
      </c>
      <c r="C24" s="24">
        <v>43969.51542824074</v>
      </c>
      <c r="D24" s="25" t="s">
        <v>117</v>
      </c>
      <c r="E24" s="26" t="s">
        <v>118</v>
      </c>
      <c r="F24" s="27" t="str">
        <f t="shared" si="4"/>
        <v/>
      </c>
      <c r="G24" s="31" t="s">
        <v>25</v>
      </c>
      <c r="H24" s="31" t="s">
        <v>119</v>
      </c>
      <c r="I24" s="31" t="s">
        <v>27</v>
      </c>
      <c r="J24" s="29" t="s">
        <v>38</v>
      </c>
      <c r="K24" s="26" t="s">
        <v>120</v>
      </c>
      <c r="L24" s="28" t="s">
        <v>121</v>
      </c>
      <c r="M24" s="27"/>
      <c r="N24" s="27"/>
      <c r="O24" s="28" t="s">
        <v>40</v>
      </c>
      <c r="P24" s="27"/>
      <c r="Q24" s="28" t="s">
        <v>114</v>
      </c>
      <c r="R24" s="27"/>
      <c r="S24" s="27"/>
      <c r="T24" s="27"/>
      <c r="U24" s="27"/>
      <c r="V24" s="27"/>
      <c r="W24" s="21"/>
      <c r="X24" s="21"/>
      <c r="Y24" s="21"/>
      <c r="Z24" s="21"/>
      <c r="AA24" s="21"/>
    </row>
    <row r="25" ht="47.25" customHeight="1">
      <c r="A25" s="22">
        <f t="shared" si="1"/>
        <v>12</v>
      </c>
      <c r="B25" s="23" t="s">
        <v>22</v>
      </c>
      <c r="C25" s="24">
        <v>43969.516064814816</v>
      </c>
      <c r="D25" s="25" t="s">
        <v>117</v>
      </c>
      <c r="E25" s="39" t="s">
        <v>122</v>
      </c>
      <c r="F25" s="27" t="str">
        <f t="shared" ref="F25:F26" si="5">image("https://scontent.xx.fbcdn.net/v/t1.15752-9/97969506_657315005120079_4787914853069094912_n.jpg?_nc_cat=103&amp;_nc_sid=b96e70&amp;_nc_ohc=qJkZdarEeTEAX_LlaSQ&amp;_nc_ad=z-m&amp;_nc_cid=0&amp;_nc_zor=9&amp;_nc_ht=scontent.xx&amp;oh=f4c5bc000e2ea69e4beb5cd201d9025b&amp;oe=5EE8D17B")</f>
        <v/>
      </c>
      <c r="G25" s="28" t="s">
        <v>25</v>
      </c>
      <c r="H25" s="28" t="s">
        <v>123</v>
      </c>
      <c r="I25" s="28" t="s">
        <v>27</v>
      </c>
      <c r="J25" s="29" t="s">
        <v>28</v>
      </c>
      <c r="K25" s="26" t="s">
        <v>29</v>
      </c>
      <c r="L25" s="28" t="s">
        <v>124</v>
      </c>
      <c r="M25" s="28" t="s">
        <v>31</v>
      </c>
      <c r="N25" s="27"/>
      <c r="O25" s="27" t="s">
        <v>40</v>
      </c>
      <c r="P25" s="27"/>
      <c r="Q25" s="28" t="s">
        <v>114</v>
      </c>
      <c r="R25" s="27"/>
      <c r="S25" s="27"/>
      <c r="T25" s="27"/>
      <c r="U25" s="27"/>
      <c r="V25" s="27"/>
      <c r="W25" s="21"/>
      <c r="X25" s="21"/>
      <c r="Y25" s="21"/>
      <c r="Z25" s="21"/>
      <c r="AA25" s="21"/>
    </row>
    <row r="26" ht="59.25" customHeight="1">
      <c r="A26" s="22">
        <f t="shared" si="1"/>
        <v>12</v>
      </c>
      <c r="B26" s="23" t="s">
        <v>22</v>
      </c>
      <c r="C26" s="24">
        <v>43969.51703703704</v>
      </c>
      <c r="D26" s="25" t="s">
        <v>117</v>
      </c>
      <c r="E26" s="26" t="s">
        <v>125</v>
      </c>
      <c r="F26" s="27" t="str">
        <f t="shared" si="5"/>
        <v/>
      </c>
      <c r="G26" s="31" t="s">
        <v>25</v>
      </c>
      <c r="H26" s="28" t="s">
        <v>126</v>
      </c>
      <c r="I26" s="28" t="s">
        <v>27</v>
      </c>
      <c r="J26" s="28" t="s">
        <v>28</v>
      </c>
      <c r="K26" s="26" t="s">
        <v>29</v>
      </c>
      <c r="L26" s="28" t="s">
        <v>124</v>
      </c>
      <c r="M26" s="28" t="s">
        <v>31</v>
      </c>
      <c r="N26" s="27"/>
      <c r="O26" s="28" t="s">
        <v>40</v>
      </c>
      <c r="P26" s="27"/>
      <c r="Q26" s="28" t="s">
        <v>114</v>
      </c>
      <c r="R26" s="27"/>
      <c r="S26" s="27"/>
      <c r="T26" s="27"/>
      <c r="U26" s="27"/>
      <c r="V26" s="27"/>
      <c r="W26" s="21"/>
      <c r="X26" s="21"/>
      <c r="Y26" s="21"/>
      <c r="Z26" s="21"/>
      <c r="AA26" s="21"/>
    </row>
    <row r="27" ht="28.5" customHeight="1">
      <c r="A27" s="22">
        <f t="shared" si="1"/>
        <v>12</v>
      </c>
      <c r="B27" s="23" t="s">
        <v>22</v>
      </c>
      <c r="C27" s="24">
        <v>43969.51712962963</v>
      </c>
      <c r="D27" s="25" t="s">
        <v>117</v>
      </c>
      <c r="E27" s="26" t="s">
        <v>127</v>
      </c>
      <c r="F27" s="27" t="str">
        <f t="shared" ref="F27:F31" si="6">image("")</f>
        <v/>
      </c>
      <c r="G27" s="28" t="s">
        <v>128</v>
      </c>
      <c r="H27" s="28" t="s">
        <v>129</v>
      </c>
      <c r="I27" s="28" t="s">
        <v>130</v>
      </c>
      <c r="J27" s="29" t="s">
        <v>106</v>
      </c>
      <c r="K27" s="26" t="s">
        <v>131</v>
      </c>
      <c r="L27" s="27"/>
      <c r="M27" s="27"/>
      <c r="N27" s="27"/>
      <c r="O27" s="28" t="s">
        <v>40</v>
      </c>
      <c r="P27" s="27"/>
      <c r="Q27" s="28" t="s">
        <v>114</v>
      </c>
      <c r="R27" s="27"/>
      <c r="S27" s="27"/>
      <c r="T27" s="27"/>
      <c r="U27" s="27"/>
      <c r="V27" s="27"/>
      <c r="W27" s="21"/>
      <c r="X27" s="21"/>
      <c r="Y27" s="21"/>
      <c r="Z27" s="21"/>
      <c r="AA27" s="21"/>
    </row>
    <row r="28" ht="28.5" customHeight="1">
      <c r="A28" s="22">
        <f t="shared" si="1"/>
        <v>12</v>
      </c>
      <c r="B28" s="23" t="s">
        <v>22</v>
      </c>
      <c r="C28" s="24">
        <v>43969.51712962963</v>
      </c>
      <c r="D28" s="25" t="s">
        <v>117</v>
      </c>
      <c r="E28" s="26" t="s">
        <v>132</v>
      </c>
      <c r="F28" s="27" t="str">
        <f t="shared" si="6"/>
        <v/>
      </c>
      <c r="G28" s="28" t="s">
        <v>133</v>
      </c>
      <c r="H28" s="27"/>
      <c r="I28" s="28" t="s">
        <v>54</v>
      </c>
      <c r="J28" s="29" t="s">
        <v>106</v>
      </c>
      <c r="K28" s="30"/>
      <c r="L28" s="27"/>
      <c r="M28" s="27"/>
      <c r="N28" s="27"/>
      <c r="O28" s="28" t="s">
        <v>40</v>
      </c>
      <c r="P28" s="27"/>
      <c r="Q28" s="28" t="s">
        <v>114</v>
      </c>
      <c r="R28" s="27"/>
      <c r="S28" s="27"/>
      <c r="T28" s="27"/>
      <c r="U28" s="27"/>
      <c r="V28" s="27"/>
      <c r="W28" s="21"/>
      <c r="X28" s="21"/>
      <c r="Y28" s="21"/>
      <c r="Z28" s="21"/>
      <c r="AA28" s="21"/>
    </row>
    <row r="29" ht="54.0" customHeight="1">
      <c r="A29" s="11">
        <f t="shared" si="1"/>
        <v>13</v>
      </c>
      <c r="B29" s="12" t="s">
        <v>22</v>
      </c>
      <c r="C29" s="13">
        <v>43969.501909722225</v>
      </c>
      <c r="D29" s="14" t="s">
        <v>134</v>
      </c>
      <c r="E29" s="19" t="s">
        <v>135</v>
      </c>
      <c r="F29" s="16" t="str">
        <f t="shared" si="6"/>
        <v/>
      </c>
      <c r="G29" s="35" t="s">
        <v>25</v>
      </c>
      <c r="H29" s="35" t="s">
        <v>136</v>
      </c>
      <c r="I29" s="35" t="s">
        <v>43</v>
      </c>
      <c r="J29" s="18" t="s">
        <v>50</v>
      </c>
      <c r="K29" s="37"/>
      <c r="L29" s="20" t="s">
        <v>137</v>
      </c>
      <c r="M29" s="16"/>
      <c r="N29" s="16"/>
      <c r="O29" s="17" t="s">
        <v>40</v>
      </c>
      <c r="P29" s="16"/>
      <c r="Q29" s="17" t="s">
        <v>114</v>
      </c>
      <c r="R29" s="16"/>
      <c r="S29" s="16"/>
      <c r="T29" s="16"/>
      <c r="U29" s="16"/>
      <c r="V29" s="16"/>
      <c r="W29" s="21"/>
      <c r="X29" s="21"/>
      <c r="Y29" s="21"/>
      <c r="Z29" s="21"/>
      <c r="AA29" s="21"/>
    </row>
    <row r="30" ht="28.5" customHeight="1">
      <c r="A30" s="11">
        <f t="shared" si="1"/>
        <v>13</v>
      </c>
      <c r="B30" s="12" t="s">
        <v>22</v>
      </c>
      <c r="C30" s="13">
        <v>43969.501921296294</v>
      </c>
      <c r="D30" s="14" t="s">
        <v>134</v>
      </c>
      <c r="E30" s="19" t="s">
        <v>138</v>
      </c>
      <c r="F30" s="16" t="str">
        <f t="shared" si="6"/>
        <v/>
      </c>
      <c r="G30" s="17" t="s">
        <v>53</v>
      </c>
      <c r="H30" s="17" t="s">
        <v>139</v>
      </c>
      <c r="I30" s="17" t="s">
        <v>54</v>
      </c>
      <c r="J30" s="18" t="s">
        <v>28</v>
      </c>
      <c r="K30" s="37"/>
      <c r="L30" s="16"/>
      <c r="M30" s="16"/>
      <c r="N30" s="16"/>
      <c r="O30" s="17" t="s">
        <v>40</v>
      </c>
      <c r="P30" s="16"/>
      <c r="Q30" s="17" t="s">
        <v>114</v>
      </c>
      <c r="R30" s="16"/>
      <c r="S30" s="16"/>
      <c r="T30" s="16"/>
      <c r="U30" s="16"/>
      <c r="V30" s="16"/>
      <c r="W30" s="21"/>
      <c r="X30" s="21"/>
      <c r="Y30" s="21"/>
      <c r="Z30" s="21"/>
      <c r="AA30" s="21"/>
    </row>
    <row r="31" ht="28.5" customHeight="1">
      <c r="A31" s="22">
        <f t="shared" si="1"/>
        <v>14</v>
      </c>
      <c r="B31" s="23" t="s">
        <v>22</v>
      </c>
      <c r="C31" s="24">
        <v>43969.48575231482</v>
      </c>
      <c r="D31" s="25" t="s">
        <v>140</v>
      </c>
      <c r="E31" s="26" t="s">
        <v>141</v>
      </c>
      <c r="F31" s="27" t="str">
        <f t="shared" si="6"/>
        <v/>
      </c>
      <c r="G31" s="28" t="s">
        <v>53</v>
      </c>
      <c r="H31" s="33"/>
      <c r="I31" s="40" t="s">
        <v>54</v>
      </c>
      <c r="J31" s="29" t="s">
        <v>38</v>
      </c>
      <c r="K31" s="30"/>
      <c r="L31" s="27"/>
      <c r="M31" s="27"/>
      <c r="N31" s="27"/>
      <c r="O31" s="28" t="s">
        <v>40</v>
      </c>
      <c r="P31" s="27"/>
      <c r="Q31" s="28" t="s">
        <v>83</v>
      </c>
      <c r="R31" s="27"/>
      <c r="S31" s="27"/>
      <c r="T31" s="27"/>
      <c r="U31" s="27"/>
      <c r="V31" s="27"/>
      <c r="W31" s="21"/>
      <c r="X31" s="21"/>
      <c r="Y31" s="21"/>
      <c r="Z31" s="21"/>
      <c r="AA31" s="21"/>
    </row>
    <row r="32" ht="28.5" customHeight="1">
      <c r="A32" s="11">
        <f t="shared" si="1"/>
        <v>15</v>
      </c>
      <c r="B32" s="12" t="s">
        <v>22</v>
      </c>
      <c r="C32" s="13">
        <v>43969.46900462963</v>
      </c>
      <c r="D32" s="14" t="s">
        <v>142</v>
      </c>
      <c r="E32" s="19" t="s">
        <v>143</v>
      </c>
      <c r="F32" s="16" t="str">
        <f>image("https://scontent.xx.fbcdn.net/v/t1.15752-9/99155112_249335149475695_5710700430724431872_n.jpg?_nc_cat=102&amp;_nc_sid=b96e70&amp;_nc_ohc=P1KMOTdMVssAX9-PBb4&amp;_nc_ad=z-m&amp;_nc_cid=0&amp;_nc_zor=9&amp;_nc_ht=scontent.xx&amp;oh=a26f3d8ead63cd6f613ea5aa499bc941&amp;oe=5EE61340
")</f>
        <v/>
      </c>
      <c r="G32" s="35" t="s">
        <v>25</v>
      </c>
      <c r="H32" s="35" t="s">
        <v>144</v>
      </c>
      <c r="I32" s="35" t="s">
        <v>27</v>
      </c>
      <c r="J32" s="18" t="s">
        <v>28</v>
      </c>
      <c r="K32" s="19" t="s">
        <v>29</v>
      </c>
      <c r="L32" s="17" t="s">
        <v>145</v>
      </c>
      <c r="M32" s="17" t="s">
        <v>31</v>
      </c>
      <c r="N32" s="16"/>
      <c r="O32" s="16" t="s">
        <v>40</v>
      </c>
      <c r="P32" s="16"/>
      <c r="Q32" s="17" t="s">
        <v>60</v>
      </c>
      <c r="R32" s="16"/>
      <c r="S32" s="16"/>
      <c r="T32" s="16"/>
      <c r="U32" s="17" t="s">
        <v>33</v>
      </c>
      <c r="V32" s="16"/>
      <c r="W32" s="21"/>
      <c r="X32" s="21"/>
      <c r="Y32" s="21"/>
      <c r="Z32" s="21"/>
      <c r="AA32" s="21"/>
    </row>
    <row r="33" ht="28.5" customHeight="1">
      <c r="A33" s="11">
        <f t="shared" si="1"/>
        <v>15</v>
      </c>
      <c r="B33" s="12" t="s">
        <v>22</v>
      </c>
      <c r="C33" s="13">
        <v>43969.46921296296</v>
      </c>
      <c r="D33" s="14" t="s">
        <v>142</v>
      </c>
      <c r="E33" s="19" t="s">
        <v>127</v>
      </c>
      <c r="F33" s="16" t="str">
        <f>image("")</f>
        <v/>
      </c>
      <c r="G33" s="17" t="s">
        <v>128</v>
      </c>
      <c r="H33" s="20" t="s">
        <v>129</v>
      </c>
      <c r="I33" s="17" t="s">
        <v>130</v>
      </c>
      <c r="J33" s="18" t="s">
        <v>106</v>
      </c>
      <c r="K33" s="19" t="s">
        <v>131</v>
      </c>
      <c r="L33" s="16"/>
      <c r="M33" s="16"/>
      <c r="N33" s="16"/>
      <c r="O33" s="17" t="s">
        <v>40</v>
      </c>
      <c r="P33" s="16"/>
      <c r="Q33" s="17" t="s">
        <v>60</v>
      </c>
      <c r="R33" s="16"/>
      <c r="S33" s="16"/>
      <c r="T33" s="16"/>
      <c r="U33" s="16"/>
      <c r="V33" s="16"/>
      <c r="W33" s="21"/>
      <c r="X33" s="21"/>
      <c r="Y33" s="21"/>
      <c r="Z33" s="21"/>
      <c r="AA33" s="21"/>
    </row>
    <row r="34" ht="53.25" customHeight="1">
      <c r="A34" s="11">
        <f t="shared" si="1"/>
        <v>15</v>
      </c>
      <c r="B34" s="12" t="s">
        <v>22</v>
      </c>
      <c r="C34" s="13">
        <v>43969.46959490741</v>
      </c>
      <c r="D34" s="14" t="s">
        <v>142</v>
      </c>
      <c r="E34" s="15" t="s">
        <v>146</v>
      </c>
      <c r="F34" s="16" t="str">
        <f>image("https://scontent.xx.fbcdn.net/v/t1.15752-9/99155112_249335149475695_5710700430724431872_n.jpg?_nc_cat=102&amp;_nc_sid=b96e70&amp;_nc_ohc=P1KMOTdMVssAX9-PBb4&amp;_nc_ad=z-m&amp;_nc_cid=0&amp;_nc_zor=9&amp;_nc_ht=scontent.xx&amp;oh=a26f3d8ead63cd6f613ea5aa499bc941&amp;oe=5EE61340")</f>
        <v/>
      </c>
      <c r="G34" s="35" t="s">
        <v>103</v>
      </c>
      <c r="H34" s="35" t="s">
        <v>147</v>
      </c>
      <c r="I34" s="35" t="s">
        <v>105</v>
      </c>
      <c r="J34" s="18" t="s">
        <v>106</v>
      </c>
      <c r="K34" s="19" t="s">
        <v>107</v>
      </c>
      <c r="L34" s="16"/>
      <c r="M34" s="16"/>
      <c r="N34" s="16"/>
      <c r="O34" s="17" t="s">
        <v>40</v>
      </c>
      <c r="P34" s="16"/>
      <c r="Q34" s="17" t="s">
        <v>60</v>
      </c>
      <c r="R34" s="16"/>
      <c r="S34" s="16"/>
      <c r="T34" s="16"/>
      <c r="U34" s="16"/>
      <c r="V34" s="16"/>
      <c r="W34" s="21"/>
      <c r="X34" s="21"/>
      <c r="Y34" s="21"/>
      <c r="Z34" s="21"/>
      <c r="AA34" s="21"/>
    </row>
    <row r="35" ht="28.5" customHeight="1">
      <c r="A35" s="11">
        <f t="shared" si="1"/>
        <v>15</v>
      </c>
      <c r="B35" s="12" t="s">
        <v>22</v>
      </c>
      <c r="C35" s="13">
        <v>43969.469872685186</v>
      </c>
      <c r="D35" s="14" t="s">
        <v>142</v>
      </c>
      <c r="E35" s="15" t="s">
        <v>148</v>
      </c>
      <c r="F35" s="16" t="str">
        <f t="shared" ref="F35:F37" si="7">image("")</f>
        <v/>
      </c>
      <c r="G35" s="17" t="s">
        <v>25</v>
      </c>
      <c r="H35" s="17" t="s">
        <v>149</v>
      </c>
      <c r="I35" s="17" t="s">
        <v>27</v>
      </c>
      <c r="J35" s="18" t="s">
        <v>28</v>
      </c>
      <c r="K35" s="19" t="s">
        <v>29</v>
      </c>
      <c r="L35" s="17" t="s">
        <v>145</v>
      </c>
      <c r="M35" s="17" t="s">
        <v>31</v>
      </c>
      <c r="N35" s="16"/>
      <c r="O35" s="41" t="s">
        <v>60</v>
      </c>
      <c r="P35" s="16"/>
      <c r="Q35" s="17" t="s">
        <v>60</v>
      </c>
      <c r="R35" s="16"/>
      <c r="S35" s="16"/>
      <c r="T35" s="16"/>
      <c r="U35" s="16"/>
      <c r="V35" s="16"/>
      <c r="W35" s="21"/>
      <c r="X35" s="21"/>
      <c r="Y35" s="21"/>
      <c r="Z35" s="21"/>
      <c r="AA35" s="21"/>
    </row>
    <row r="36" ht="28.5" customHeight="1">
      <c r="A36" s="11">
        <f t="shared" si="1"/>
        <v>15</v>
      </c>
      <c r="B36" s="12" t="s">
        <v>22</v>
      </c>
      <c r="C36" s="13">
        <v>43969.46991898148</v>
      </c>
      <c r="D36" s="14" t="s">
        <v>142</v>
      </c>
      <c r="E36" s="19" t="s">
        <v>127</v>
      </c>
      <c r="F36" s="16" t="str">
        <f t="shared" si="7"/>
        <v/>
      </c>
      <c r="G36" s="17" t="s">
        <v>128</v>
      </c>
      <c r="H36" s="17" t="s">
        <v>129</v>
      </c>
      <c r="I36" s="17" t="s">
        <v>130</v>
      </c>
      <c r="J36" s="18" t="s">
        <v>106</v>
      </c>
      <c r="K36" s="19" t="s">
        <v>131</v>
      </c>
      <c r="L36" s="34"/>
      <c r="M36" s="16"/>
      <c r="N36" s="16"/>
      <c r="O36" s="17" t="s">
        <v>40</v>
      </c>
      <c r="P36" s="16"/>
      <c r="Q36" s="17" t="s">
        <v>60</v>
      </c>
      <c r="R36" s="16"/>
      <c r="S36" s="16"/>
      <c r="T36" s="16"/>
      <c r="U36" s="16"/>
      <c r="V36" s="16"/>
      <c r="W36" s="21"/>
      <c r="X36" s="21"/>
      <c r="Y36" s="21"/>
      <c r="Z36" s="21"/>
      <c r="AA36" s="21"/>
    </row>
    <row r="37" ht="28.5" customHeight="1">
      <c r="A37" s="11">
        <f t="shared" si="1"/>
        <v>15</v>
      </c>
      <c r="B37" s="12" t="s">
        <v>22</v>
      </c>
      <c r="C37" s="13">
        <v>43969.469930555555</v>
      </c>
      <c r="D37" s="14" t="s">
        <v>142</v>
      </c>
      <c r="E37" s="19" t="s">
        <v>132</v>
      </c>
      <c r="F37" s="16" t="str">
        <f t="shared" si="7"/>
        <v/>
      </c>
      <c r="G37" s="35" t="s">
        <v>133</v>
      </c>
      <c r="H37" s="42"/>
      <c r="I37" s="35" t="s">
        <v>54</v>
      </c>
      <c r="J37" s="18" t="s">
        <v>106</v>
      </c>
      <c r="K37" s="37"/>
      <c r="L37" s="16"/>
      <c r="M37" s="16"/>
      <c r="N37" s="16"/>
      <c r="O37" s="17" t="s">
        <v>40</v>
      </c>
      <c r="P37" s="16"/>
      <c r="Q37" s="17" t="s">
        <v>60</v>
      </c>
      <c r="R37" s="16"/>
      <c r="S37" s="16"/>
      <c r="T37" s="16"/>
      <c r="U37" s="16"/>
      <c r="V37" s="16"/>
      <c r="W37" s="21"/>
      <c r="X37" s="21"/>
      <c r="Y37" s="21"/>
      <c r="Z37" s="21"/>
      <c r="AA37" s="21"/>
    </row>
    <row r="38" ht="28.5" customHeight="1">
      <c r="A38" s="22">
        <f t="shared" si="1"/>
        <v>16</v>
      </c>
      <c r="B38" s="23" t="s">
        <v>22</v>
      </c>
      <c r="C38" s="24">
        <v>43969.463113425925</v>
      </c>
      <c r="D38" s="25" t="s">
        <v>150</v>
      </c>
      <c r="E38" s="26" t="s">
        <v>151</v>
      </c>
      <c r="F38" s="27" t="str">
        <f>image("https://scontent.xx.fbcdn.net/v/t1.15752-9/98038773_266974974489733_78497115814232064_n.jpg?_nc_cat=108&amp;_nc_sid=b96e70&amp;_nc_ohc=mqpSq5Iai04AX8z3i9V&amp;_nc_ad=z-m&amp;_nc_cid=0&amp;_nc_zor=9&amp;_nc_ht=scontent.xx&amp;oh=2197cb774c411ab7bf48cbb89deb302b&amp;oe=5EE6E65B
")</f>
        <v/>
      </c>
      <c r="G38" s="28" t="s">
        <v>53</v>
      </c>
      <c r="H38" s="28" t="s">
        <v>152</v>
      </c>
      <c r="I38" s="28" t="s">
        <v>54</v>
      </c>
      <c r="J38" s="29" t="s">
        <v>28</v>
      </c>
      <c r="K38" s="30"/>
      <c r="L38" s="27"/>
      <c r="M38" s="27"/>
      <c r="N38" s="27"/>
      <c r="O38" s="28" t="s">
        <v>40</v>
      </c>
      <c r="P38" s="27"/>
      <c r="Q38" s="28" t="s">
        <v>114</v>
      </c>
      <c r="R38" s="27"/>
      <c r="S38" s="27"/>
      <c r="T38" s="27"/>
      <c r="U38" s="27"/>
      <c r="V38" s="27"/>
      <c r="W38" s="21"/>
      <c r="X38" s="21"/>
      <c r="Y38" s="21"/>
      <c r="Z38" s="21"/>
      <c r="AA38" s="21"/>
    </row>
    <row r="39" ht="28.5" customHeight="1">
      <c r="A39" s="11">
        <f t="shared" si="1"/>
        <v>17</v>
      </c>
      <c r="B39" s="12" t="s">
        <v>22</v>
      </c>
      <c r="C39" s="13">
        <v>43969.4625</v>
      </c>
      <c r="D39" s="14" t="s">
        <v>153</v>
      </c>
      <c r="E39" s="19" t="s">
        <v>56</v>
      </c>
      <c r="F39" s="16" t="str">
        <f>image("")</f>
        <v/>
      </c>
      <c r="G39" s="17" t="s">
        <v>57</v>
      </c>
      <c r="H39" s="16"/>
      <c r="I39" s="17" t="s">
        <v>58</v>
      </c>
      <c r="J39" s="17" t="s">
        <v>38</v>
      </c>
      <c r="K39" s="19" t="s">
        <v>154</v>
      </c>
      <c r="L39" s="16"/>
      <c r="M39" s="16"/>
      <c r="N39" s="16"/>
      <c r="O39" s="17" t="s">
        <v>40</v>
      </c>
      <c r="P39" s="16"/>
      <c r="Q39" s="17" t="s">
        <v>60</v>
      </c>
      <c r="R39" s="17"/>
      <c r="S39" s="16"/>
      <c r="T39" s="16"/>
      <c r="U39" s="16"/>
      <c r="V39" s="16"/>
      <c r="W39" s="21"/>
      <c r="X39" s="21"/>
      <c r="Y39" s="21"/>
      <c r="Z39" s="21"/>
      <c r="AA39" s="21"/>
    </row>
    <row r="40" ht="51.0" customHeight="1">
      <c r="A40" s="11">
        <f t="shared" si="1"/>
        <v>17</v>
      </c>
      <c r="B40" s="12" t="s">
        <v>22</v>
      </c>
      <c r="C40" s="13">
        <v>43969.462534722225</v>
      </c>
      <c r="D40" s="14" t="s">
        <v>153</v>
      </c>
      <c r="E40" s="15" t="s">
        <v>155</v>
      </c>
      <c r="F40" s="16" t="str">
        <f>image("https://scontent.xx.fbcdn.net/v/t1.15752-9/97156014_173861727319647_5918901513018671104_n.png?_nc_cat=102&amp;_nc_sid=b96e70&amp;_nc_ohc=8fO0sLjhHNoAX__RqY1&amp;_nc_ad=z-m&amp;_nc_cid=0&amp;_nc_zor=9&amp;_nc_ht=scontent.xx&amp;oh=17c3c7d6a05b4140e5ab0fae4447789e&amp;oe=5EE707D0")</f>
        <v/>
      </c>
      <c r="G40" s="17" t="s">
        <v>25</v>
      </c>
      <c r="H40" s="17" t="s">
        <v>156</v>
      </c>
      <c r="I40" s="17" t="s">
        <v>43</v>
      </c>
      <c r="J40" s="18" t="s">
        <v>50</v>
      </c>
      <c r="K40" s="37"/>
      <c r="L40" s="17" t="s">
        <v>157</v>
      </c>
      <c r="M40" s="17" t="s">
        <v>158</v>
      </c>
      <c r="N40" s="16"/>
      <c r="O40" s="17" t="s">
        <v>60</v>
      </c>
      <c r="P40" s="16"/>
      <c r="Q40" s="17" t="s">
        <v>60</v>
      </c>
      <c r="R40" s="17" t="s">
        <v>66</v>
      </c>
      <c r="S40" s="17" t="s">
        <v>159</v>
      </c>
      <c r="T40" s="16"/>
      <c r="U40" s="17" t="s">
        <v>160</v>
      </c>
      <c r="V40" s="16"/>
      <c r="W40" s="21"/>
      <c r="X40" s="21"/>
      <c r="Y40" s="21"/>
      <c r="Z40" s="21"/>
      <c r="AA40" s="21"/>
    </row>
    <row r="41" ht="28.5" customHeight="1">
      <c r="A41" s="22">
        <f t="shared" si="1"/>
        <v>18</v>
      </c>
      <c r="B41" s="23" t="s">
        <v>22</v>
      </c>
      <c r="C41" s="24">
        <v>43969.45810185185</v>
      </c>
      <c r="D41" s="25" t="s">
        <v>161</v>
      </c>
      <c r="E41" s="26" t="s">
        <v>162</v>
      </c>
      <c r="F41" s="27" t="str">
        <f t="shared" ref="F41:F46" si="8">image("")</f>
        <v/>
      </c>
      <c r="G41" s="28" t="s">
        <v>53</v>
      </c>
      <c r="H41" s="27"/>
      <c r="I41" s="28" t="s">
        <v>54</v>
      </c>
      <c r="J41" s="29" t="s">
        <v>38</v>
      </c>
      <c r="K41" s="30"/>
      <c r="L41" s="27"/>
      <c r="M41" s="27"/>
      <c r="N41" s="27"/>
      <c r="O41" s="28" t="s">
        <v>83</v>
      </c>
      <c r="P41" s="27"/>
      <c r="Q41" s="28" t="s">
        <v>83</v>
      </c>
      <c r="R41" s="27"/>
      <c r="S41" s="27"/>
      <c r="T41" s="27"/>
      <c r="U41" s="27"/>
      <c r="V41" s="27"/>
      <c r="W41" s="21"/>
      <c r="X41" s="21"/>
      <c r="Y41" s="21"/>
      <c r="Z41" s="21"/>
      <c r="AA41" s="21"/>
    </row>
    <row r="42" ht="28.5" customHeight="1">
      <c r="A42" s="11">
        <f t="shared" si="1"/>
        <v>19</v>
      </c>
      <c r="B42" s="12" t="s">
        <v>22</v>
      </c>
      <c r="C42" s="13">
        <v>43969.452673611115</v>
      </c>
      <c r="D42" s="14" t="s">
        <v>163</v>
      </c>
      <c r="E42" s="19" t="s">
        <v>164</v>
      </c>
      <c r="F42" s="16" t="str">
        <f t="shared" si="8"/>
        <v/>
      </c>
      <c r="G42" s="17" t="s">
        <v>25</v>
      </c>
      <c r="H42" s="17" t="s">
        <v>165</v>
      </c>
      <c r="I42" s="17" t="s">
        <v>93</v>
      </c>
      <c r="J42" s="18" t="s">
        <v>94</v>
      </c>
      <c r="K42" s="19" t="s">
        <v>95</v>
      </c>
      <c r="L42" s="16"/>
      <c r="M42" s="16"/>
      <c r="N42" s="16"/>
      <c r="O42" s="17" t="s">
        <v>40</v>
      </c>
      <c r="P42" s="16"/>
      <c r="Q42" s="17" t="s">
        <v>114</v>
      </c>
      <c r="R42" s="16"/>
      <c r="S42" s="16"/>
      <c r="T42" s="16"/>
      <c r="U42" s="16"/>
      <c r="V42" s="16"/>
      <c r="W42" s="21"/>
      <c r="X42" s="21"/>
      <c r="Y42" s="21"/>
      <c r="Z42" s="21"/>
      <c r="AA42" s="21"/>
    </row>
    <row r="43" ht="54.75" customHeight="1">
      <c r="A43" s="11">
        <f t="shared" si="1"/>
        <v>19</v>
      </c>
      <c r="B43" s="12" t="s">
        <v>22</v>
      </c>
      <c r="C43" s="13">
        <v>43969.452685185184</v>
      </c>
      <c r="D43" s="14" t="s">
        <v>163</v>
      </c>
      <c r="E43" s="19" t="s">
        <v>166</v>
      </c>
      <c r="F43" s="16" t="str">
        <f t="shared" si="8"/>
        <v/>
      </c>
      <c r="G43" s="17" t="s">
        <v>25</v>
      </c>
      <c r="H43" s="16"/>
      <c r="I43" s="17" t="s">
        <v>167</v>
      </c>
      <c r="J43" s="18" t="s">
        <v>168</v>
      </c>
      <c r="K43" s="37"/>
      <c r="L43" s="34"/>
      <c r="M43" s="16"/>
      <c r="N43" s="16"/>
      <c r="O43" s="17" t="s">
        <v>40</v>
      </c>
      <c r="P43" s="16"/>
      <c r="Q43" s="17" t="s">
        <v>114</v>
      </c>
      <c r="R43" s="16"/>
      <c r="S43" s="16"/>
      <c r="T43" s="16"/>
      <c r="U43" s="16"/>
      <c r="V43" s="16"/>
      <c r="W43" s="21"/>
      <c r="X43" s="21"/>
      <c r="Y43" s="21"/>
      <c r="Z43" s="21"/>
      <c r="AA43" s="21"/>
    </row>
    <row r="44" ht="28.5" customHeight="1">
      <c r="A44" s="22">
        <f t="shared" si="1"/>
        <v>20</v>
      </c>
      <c r="B44" s="23" t="s">
        <v>22</v>
      </c>
      <c r="C44" s="24">
        <v>43969.44329861111</v>
      </c>
      <c r="D44" s="25" t="s">
        <v>169</v>
      </c>
      <c r="E44" s="26" t="s">
        <v>170</v>
      </c>
      <c r="F44" s="27" t="str">
        <f t="shared" si="8"/>
        <v/>
      </c>
      <c r="G44" s="28" t="s">
        <v>53</v>
      </c>
      <c r="H44" s="28" t="s">
        <v>171</v>
      </c>
      <c r="I44" s="28" t="s">
        <v>54</v>
      </c>
      <c r="J44" s="29" t="s">
        <v>28</v>
      </c>
      <c r="K44" s="30"/>
      <c r="L44" s="27"/>
      <c r="M44" s="27"/>
      <c r="N44" s="27"/>
      <c r="O44" s="28" t="s">
        <v>40</v>
      </c>
      <c r="P44" s="27"/>
      <c r="Q44" s="28" t="s">
        <v>114</v>
      </c>
      <c r="R44" s="27"/>
      <c r="S44" s="27"/>
      <c r="T44" s="27"/>
      <c r="U44" s="27"/>
      <c r="V44" s="27"/>
      <c r="W44" s="21"/>
      <c r="X44" s="21"/>
      <c r="Y44" s="21"/>
      <c r="Z44" s="21"/>
      <c r="AA44" s="21"/>
    </row>
    <row r="45" ht="28.5" customHeight="1">
      <c r="A45" s="11">
        <f t="shared" si="1"/>
        <v>21</v>
      </c>
      <c r="B45" s="12" t="s">
        <v>22</v>
      </c>
      <c r="C45" s="13">
        <v>43969.43342592593</v>
      </c>
      <c r="D45" s="14" t="s">
        <v>172</v>
      </c>
      <c r="E45" s="19" t="s">
        <v>173</v>
      </c>
      <c r="F45" s="16" t="str">
        <f t="shared" si="8"/>
        <v/>
      </c>
      <c r="G45" s="17" t="s">
        <v>99</v>
      </c>
      <c r="H45" s="16"/>
      <c r="I45" s="17" t="s">
        <v>100</v>
      </c>
      <c r="J45" s="18" t="s">
        <v>28</v>
      </c>
      <c r="K45" s="19" t="s">
        <v>101</v>
      </c>
      <c r="L45" s="16"/>
      <c r="M45" s="16"/>
      <c r="N45" s="16"/>
      <c r="O45" s="17" t="s">
        <v>83</v>
      </c>
      <c r="P45" s="16"/>
      <c r="Q45" s="17" t="s">
        <v>83</v>
      </c>
      <c r="R45" s="17"/>
      <c r="S45" s="16"/>
      <c r="T45" s="16"/>
      <c r="U45" s="16"/>
      <c r="V45" s="16"/>
      <c r="W45" s="21"/>
      <c r="X45" s="21"/>
      <c r="Y45" s="21"/>
      <c r="Z45" s="21"/>
      <c r="AA45" s="21"/>
    </row>
    <row r="46" ht="28.5" customHeight="1">
      <c r="A46" s="11">
        <f t="shared" si="1"/>
        <v>21</v>
      </c>
      <c r="B46" s="12" t="s">
        <v>22</v>
      </c>
      <c r="C46" s="13">
        <v>43969.43342592593</v>
      </c>
      <c r="D46" s="14" t="s">
        <v>172</v>
      </c>
      <c r="E46" s="19" t="s">
        <v>174</v>
      </c>
      <c r="F46" s="16" t="str">
        <f t="shared" si="8"/>
        <v/>
      </c>
      <c r="G46" s="17" t="s">
        <v>25</v>
      </c>
      <c r="H46" s="17" t="s">
        <v>175</v>
      </c>
      <c r="I46" s="17" t="s">
        <v>43</v>
      </c>
      <c r="J46" s="18" t="s">
        <v>50</v>
      </c>
      <c r="K46" s="37"/>
      <c r="L46" s="17" t="s">
        <v>176</v>
      </c>
      <c r="M46" s="16"/>
      <c r="N46" s="16"/>
      <c r="O46" s="17" t="s">
        <v>83</v>
      </c>
      <c r="P46" s="16"/>
      <c r="Q46" s="17" t="s">
        <v>83</v>
      </c>
      <c r="R46" s="16"/>
      <c r="S46" s="16"/>
      <c r="T46" s="16"/>
      <c r="U46" s="16"/>
      <c r="V46" s="16"/>
      <c r="W46" s="21"/>
      <c r="X46" s="21"/>
      <c r="Y46" s="21"/>
      <c r="Z46" s="21"/>
      <c r="AA46" s="21"/>
    </row>
    <row r="47" ht="135.0" customHeight="1">
      <c r="A47" s="22">
        <f t="shared" si="1"/>
        <v>22</v>
      </c>
      <c r="B47" s="23" t="s">
        <v>22</v>
      </c>
      <c r="C47" s="24">
        <v>43969.42554398148</v>
      </c>
      <c r="D47" s="25" t="s">
        <v>177</v>
      </c>
      <c r="E47" s="39" t="s">
        <v>178</v>
      </c>
      <c r="F47" s="27" t="str">
        <f>image("https://scontent.xx.fbcdn.net/v/t1.15752-9/97966463_840429183115859_8647852801512177664_n.jpg?_nc_cat=111&amp;_nc_sid=b96e70&amp;_nc_ohc=_S2nOfFlplsAX8NirEz&amp;_nc_ad=z-m&amp;_nc_cid=0&amp;_nc_zor=9&amp;_nc_ht=scontent.xx&amp;oh=c23505478b728bc2729791139cd2333e&amp;oe=5EE7586F")</f>
        <v/>
      </c>
      <c r="G47" s="28" t="s">
        <v>25</v>
      </c>
      <c r="H47" s="31" t="s">
        <v>179</v>
      </c>
      <c r="I47" s="28" t="s">
        <v>27</v>
      </c>
      <c r="J47" s="29" t="s">
        <v>28</v>
      </c>
      <c r="K47" s="26" t="s">
        <v>63</v>
      </c>
      <c r="L47" s="28" t="s">
        <v>180</v>
      </c>
      <c r="M47" s="28" t="s">
        <v>31</v>
      </c>
      <c r="N47" s="28"/>
      <c r="O47" s="28" t="s">
        <v>32</v>
      </c>
      <c r="P47" s="27"/>
      <c r="Q47" s="28" t="s">
        <v>114</v>
      </c>
      <c r="R47" s="27"/>
      <c r="S47" s="27"/>
      <c r="T47" s="27"/>
      <c r="U47" s="27"/>
      <c r="V47" s="27"/>
      <c r="W47" s="21"/>
      <c r="X47" s="21"/>
      <c r="Y47" s="21"/>
      <c r="Z47" s="21"/>
      <c r="AA47" s="21"/>
    </row>
    <row r="48" ht="28.5" customHeight="1">
      <c r="A48" s="22">
        <f t="shared" si="1"/>
        <v>22</v>
      </c>
      <c r="B48" s="23" t="s">
        <v>22</v>
      </c>
      <c r="C48" s="24">
        <v>43969.42555555556</v>
      </c>
      <c r="D48" s="25" t="s">
        <v>177</v>
      </c>
      <c r="E48" s="26" t="s">
        <v>181</v>
      </c>
      <c r="F48" s="27" t="str">
        <f t="shared" ref="F48:F49" si="9">image("")</f>
        <v/>
      </c>
      <c r="G48" s="28" t="s">
        <v>53</v>
      </c>
      <c r="H48" s="27"/>
      <c r="I48" s="28" t="s">
        <v>54</v>
      </c>
      <c r="J48" s="29" t="s">
        <v>28</v>
      </c>
      <c r="K48" s="30"/>
      <c r="L48" s="27"/>
      <c r="M48" s="27"/>
      <c r="N48" s="27"/>
      <c r="O48" s="28" t="s">
        <v>40</v>
      </c>
      <c r="P48" s="27"/>
      <c r="Q48" s="28" t="s">
        <v>114</v>
      </c>
      <c r="R48" s="27"/>
      <c r="S48" s="27"/>
      <c r="T48" s="27"/>
      <c r="U48" s="27"/>
      <c r="V48" s="27"/>
      <c r="W48" s="21"/>
      <c r="X48" s="21"/>
      <c r="Y48" s="21"/>
      <c r="Z48" s="21"/>
      <c r="AA48" s="21"/>
    </row>
    <row r="49" ht="28.5" customHeight="1">
      <c r="A49" s="11">
        <f t="shared" si="1"/>
        <v>23</v>
      </c>
      <c r="B49" s="12" t="s">
        <v>22</v>
      </c>
      <c r="C49" s="13">
        <v>43969.4240162037</v>
      </c>
      <c r="D49" s="14" t="s">
        <v>182</v>
      </c>
      <c r="E49" s="19" t="s">
        <v>183</v>
      </c>
      <c r="F49" s="16" t="str">
        <f t="shared" si="9"/>
        <v/>
      </c>
      <c r="G49" s="17" t="s">
        <v>25</v>
      </c>
      <c r="H49" s="35" t="s">
        <v>184</v>
      </c>
      <c r="I49" s="17" t="s">
        <v>93</v>
      </c>
      <c r="J49" s="18" t="s">
        <v>168</v>
      </c>
      <c r="K49" s="19" t="s">
        <v>95</v>
      </c>
      <c r="L49" s="34"/>
      <c r="M49" s="16"/>
      <c r="N49" s="16"/>
      <c r="O49" s="17" t="s">
        <v>32</v>
      </c>
      <c r="P49" s="16"/>
      <c r="Q49" s="17" t="s">
        <v>32</v>
      </c>
      <c r="R49" s="16"/>
      <c r="S49" s="16"/>
      <c r="T49" s="16"/>
      <c r="U49" s="16"/>
      <c r="V49" s="16"/>
      <c r="W49" s="21"/>
      <c r="X49" s="21"/>
      <c r="Y49" s="21"/>
      <c r="Z49" s="21"/>
      <c r="AA49" s="21"/>
    </row>
    <row r="50" ht="129.75" customHeight="1">
      <c r="A50" s="11">
        <f t="shared" si="1"/>
        <v>23</v>
      </c>
      <c r="B50" s="12" t="s">
        <v>22</v>
      </c>
      <c r="C50" s="13">
        <v>43969.42402777778</v>
      </c>
      <c r="D50" s="14" t="s">
        <v>182</v>
      </c>
      <c r="E50" s="15" t="s">
        <v>185</v>
      </c>
      <c r="F50" s="16" t="str">
        <f>image("https://scontent.xx.fbcdn.net/v/t1.15752-9/98101235_170680411022328_2275504129033895936_n.jpg?_nc_cat=109&amp;_nc_sid=b96e70&amp;_nc_ohc=N1U_ZOCxXZsAX_ajtHH&amp;_nc_ad=z-m&amp;_nc_cid=0&amp;_nc_zor=9&amp;_nc_ht=scontent.xx&amp;oh=98cec12673fd0017414f696105141c78&amp;oe=5EE8AF5E")</f>
        <v/>
      </c>
      <c r="G50" s="17" t="s">
        <v>53</v>
      </c>
      <c r="H50" s="17" t="s">
        <v>186</v>
      </c>
      <c r="I50" s="17" t="s">
        <v>54</v>
      </c>
      <c r="J50" s="18" t="s">
        <v>28</v>
      </c>
      <c r="K50" s="37"/>
      <c r="L50" s="16"/>
      <c r="M50" s="16"/>
      <c r="N50" s="16"/>
      <c r="O50" s="17" t="s">
        <v>32</v>
      </c>
      <c r="P50" s="16"/>
      <c r="Q50" s="17" t="s">
        <v>32</v>
      </c>
      <c r="R50" s="16"/>
      <c r="S50" s="16"/>
      <c r="T50" s="16"/>
      <c r="U50" s="16"/>
      <c r="V50" s="16"/>
      <c r="W50" s="21"/>
      <c r="X50" s="21"/>
      <c r="Y50" s="21"/>
      <c r="Z50" s="21"/>
      <c r="AA50" s="21"/>
    </row>
    <row r="51" ht="28.5" customHeight="1">
      <c r="A51" s="22">
        <f t="shared" si="1"/>
        <v>24</v>
      </c>
      <c r="B51" s="23" t="s">
        <v>22</v>
      </c>
      <c r="C51" s="24">
        <v>43969.41462962963</v>
      </c>
      <c r="D51" s="25" t="s">
        <v>187</v>
      </c>
      <c r="E51" s="26" t="s">
        <v>188</v>
      </c>
      <c r="F51" s="27" t="str">
        <f t="shared" ref="F51:F63" si="10">image("")</f>
        <v/>
      </c>
      <c r="G51" s="28" t="s">
        <v>25</v>
      </c>
      <c r="H51" s="40" t="s">
        <v>189</v>
      </c>
      <c r="I51" s="40" t="s">
        <v>93</v>
      </c>
      <c r="J51" s="29" t="s">
        <v>168</v>
      </c>
      <c r="K51" s="26" t="s">
        <v>95</v>
      </c>
      <c r="L51" s="27"/>
      <c r="M51" s="27"/>
      <c r="N51" s="28"/>
      <c r="O51" s="28" t="s">
        <v>40</v>
      </c>
      <c r="P51" s="27"/>
      <c r="Q51" s="28" t="s">
        <v>114</v>
      </c>
      <c r="R51" s="27"/>
      <c r="S51" s="27"/>
      <c r="T51" s="27"/>
      <c r="U51" s="27"/>
      <c r="V51" s="27"/>
      <c r="W51" s="21"/>
      <c r="X51" s="21"/>
      <c r="Y51" s="21"/>
      <c r="Z51" s="21"/>
      <c r="AA51" s="21"/>
    </row>
    <row r="52" ht="28.5" customHeight="1">
      <c r="A52" s="22">
        <f t="shared" si="1"/>
        <v>24</v>
      </c>
      <c r="B52" s="23" t="s">
        <v>22</v>
      </c>
      <c r="C52" s="24">
        <v>43969.41501157408</v>
      </c>
      <c r="D52" s="25" t="s">
        <v>187</v>
      </c>
      <c r="E52" s="26" t="s">
        <v>190</v>
      </c>
      <c r="F52" s="27" t="str">
        <f t="shared" si="10"/>
        <v/>
      </c>
      <c r="G52" s="28" t="s">
        <v>25</v>
      </c>
      <c r="H52" s="28" t="s">
        <v>191</v>
      </c>
      <c r="I52" s="28" t="s">
        <v>27</v>
      </c>
      <c r="J52" s="29" t="s">
        <v>28</v>
      </c>
      <c r="K52" s="26" t="s">
        <v>192</v>
      </c>
      <c r="L52" s="27"/>
      <c r="M52" s="27"/>
      <c r="N52" s="27"/>
      <c r="O52" s="28" t="s">
        <v>40</v>
      </c>
      <c r="P52" s="27"/>
      <c r="Q52" s="28" t="s">
        <v>114</v>
      </c>
      <c r="R52" s="27"/>
      <c r="S52" s="27"/>
      <c r="T52" s="27"/>
      <c r="U52" s="27"/>
      <c r="V52" s="27"/>
      <c r="W52" s="21"/>
      <c r="X52" s="21"/>
      <c r="Y52" s="21"/>
      <c r="Z52" s="21"/>
      <c r="AA52" s="21"/>
    </row>
    <row r="53" ht="28.5" customHeight="1">
      <c r="A53" s="22">
        <f t="shared" si="1"/>
        <v>24</v>
      </c>
      <c r="B53" s="23" t="s">
        <v>22</v>
      </c>
      <c r="C53" s="24">
        <v>43969.41501157408</v>
      </c>
      <c r="D53" s="25" t="s">
        <v>187</v>
      </c>
      <c r="E53" s="26" t="s">
        <v>193</v>
      </c>
      <c r="F53" s="27" t="str">
        <f t="shared" si="10"/>
        <v/>
      </c>
      <c r="G53" s="31" t="s">
        <v>53</v>
      </c>
      <c r="H53" s="32"/>
      <c r="I53" s="31" t="s">
        <v>54</v>
      </c>
      <c r="J53" s="29" t="s">
        <v>28</v>
      </c>
      <c r="K53" s="30"/>
      <c r="L53" s="27"/>
      <c r="M53" s="27"/>
      <c r="N53" s="27"/>
      <c r="O53" s="28" t="s">
        <v>40</v>
      </c>
      <c r="P53" s="27"/>
      <c r="Q53" s="28" t="s">
        <v>114</v>
      </c>
      <c r="R53" s="27"/>
      <c r="S53" s="27"/>
      <c r="T53" s="27"/>
      <c r="U53" s="27"/>
      <c r="V53" s="27"/>
      <c r="W53" s="21"/>
      <c r="X53" s="21"/>
      <c r="Y53" s="21"/>
      <c r="Z53" s="21"/>
      <c r="AA53" s="21"/>
    </row>
    <row r="54" ht="28.5" customHeight="1">
      <c r="A54" s="11">
        <f t="shared" si="1"/>
        <v>25</v>
      </c>
      <c r="B54" s="12" t="s">
        <v>22</v>
      </c>
      <c r="C54" s="13">
        <v>43969.407222222224</v>
      </c>
      <c r="D54" s="14" t="s">
        <v>194</v>
      </c>
      <c r="E54" s="19" t="s">
        <v>56</v>
      </c>
      <c r="F54" s="16" t="str">
        <f t="shared" si="10"/>
        <v/>
      </c>
      <c r="G54" s="35" t="s">
        <v>57</v>
      </c>
      <c r="H54" s="42"/>
      <c r="I54" s="35" t="s">
        <v>58</v>
      </c>
      <c r="J54" s="18" t="s">
        <v>38</v>
      </c>
      <c r="K54" s="19" t="s">
        <v>195</v>
      </c>
      <c r="L54" s="16"/>
      <c r="M54" s="16"/>
      <c r="N54" s="16"/>
      <c r="O54" s="17" t="s">
        <v>40</v>
      </c>
      <c r="P54" s="16"/>
      <c r="Q54" s="17" t="s">
        <v>40</v>
      </c>
      <c r="R54" s="16"/>
      <c r="S54" s="16"/>
      <c r="T54" s="16"/>
      <c r="U54" s="16"/>
      <c r="V54" s="16"/>
      <c r="W54" s="21"/>
      <c r="X54" s="21"/>
      <c r="Y54" s="21"/>
      <c r="Z54" s="21"/>
      <c r="AA54" s="21"/>
    </row>
    <row r="55" ht="28.5" customHeight="1">
      <c r="A55" s="11">
        <f t="shared" si="1"/>
        <v>25</v>
      </c>
      <c r="B55" s="12" t="s">
        <v>22</v>
      </c>
      <c r="C55" s="13">
        <v>43969.4074537037</v>
      </c>
      <c r="D55" s="14" t="s">
        <v>194</v>
      </c>
      <c r="E55" s="19" t="s">
        <v>196</v>
      </c>
      <c r="F55" s="16" t="str">
        <f t="shared" si="10"/>
        <v/>
      </c>
      <c r="G55" s="20" t="s">
        <v>25</v>
      </c>
      <c r="H55" s="17" t="s">
        <v>197</v>
      </c>
      <c r="I55" s="17" t="s">
        <v>43</v>
      </c>
      <c r="J55" s="17" t="s">
        <v>50</v>
      </c>
      <c r="K55" s="37"/>
      <c r="L55" s="17" t="s">
        <v>198</v>
      </c>
      <c r="M55" s="16"/>
      <c r="N55" s="16"/>
      <c r="O55" s="17" t="s">
        <v>60</v>
      </c>
      <c r="P55" s="16"/>
      <c r="Q55" s="17" t="s">
        <v>40</v>
      </c>
      <c r="R55" s="17" t="s">
        <v>96</v>
      </c>
      <c r="S55" s="17" t="s">
        <v>67</v>
      </c>
      <c r="T55" s="17" t="s">
        <v>68</v>
      </c>
      <c r="U55" s="17" t="s">
        <v>199</v>
      </c>
      <c r="V55" s="16"/>
      <c r="W55" s="21"/>
      <c r="X55" s="21"/>
      <c r="Y55" s="21"/>
      <c r="Z55" s="21"/>
      <c r="AA55" s="21"/>
    </row>
    <row r="56" ht="28.5" customHeight="1">
      <c r="A56" s="11">
        <f t="shared" si="1"/>
        <v>25</v>
      </c>
      <c r="B56" s="12" t="s">
        <v>22</v>
      </c>
      <c r="C56" s="13">
        <v>43969.40765046296</v>
      </c>
      <c r="D56" s="14" t="s">
        <v>194</v>
      </c>
      <c r="E56" s="19" t="s">
        <v>200</v>
      </c>
      <c r="F56" s="16" t="str">
        <f t="shared" si="10"/>
        <v/>
      </c>
      <c r="G56" s="17" t="s">
        <v>47</v>
      </c>
      <c r="H56" s="17" t="s">
        <v>201</v>
      </c>
      <c r="I56" s="17" t="s">
        <v>49</v>
      </c>
      <c r="J56" s="18" t="s">
        <v>50</v>
      </c>
      <c r="K56" s="19" t="s">
        <v>202</v>
      </c>
      <c r="L56" s="17" t="s">
        <v>203</v>
      </c>
      <c r="M56" s="16"/>
      <c r="N56" s="16"/>
      <c r="O56" s="17" t="s">
        <v>40</v>
      </c>
      <c r="P56" s="16"/>
      <c r="Q56" s="17" t="s">
        <v>40</v>
      </c>
      <c r="R56" s="16"/>
      <c r="S56" s="16"/>
      <c r="T56" s="16"/>
      <c r="U56" s="16"/>
      <c r="V56" s="16"/>
      <c r="W56" s="21"/>
      <c r="X56" s="21"/>
      <c r="Y56" s="21"/>
      <c r="Z56" s="21"/>
      <c r="AA56" s="21"/>
    </row>
    <row r="57" ht="28.5" customHeight="1">
      <c r="A57" s="11">
        <f t="shared" si="1"/>
        <v>25</v>
      </c>
      <c r="B57" s="12" t="s">
        <v>22</v>
      </c>
      <c r="C57" s="13">
        <v>43969.40765046296</v>
      </c>
      <c r="D57" s="14" t="s">
        <v>194</v>
      </c>
      <c r="E57" s="19" t="s">
        <v>204</v>
      </c>
      <c r="F57" s="16" t="str">
        <f t="shared" si="10"/>
        <v/>
      </c>
      <c r="G57" s="17" t="s">
        <v>205</v>
      </c>
      <c r="H57" s="17" t="s">
        <v>206</v>
      </c>
      <c r="I57" s="17" t="s">
        <v>27</v>
      </c>
      <c r="J57" s="18" t="s">
        <v>106</v>
      </c>
      <c r="K57" s="19" t="s">
        <v>207</v>
      </c>
      <c r="L57" s="17" t="s">
        <v>208</v>
      </c>
      <c r="M57" s="16"/>
      <c r="N57" s="16"/>
      <c r="O57" s="17" t="s">
        <v>40</v>
      </c>
      <c r="P57" s="16"/>
      <c r="Q57" s="17" t="s">
        <v>40</v>
      </c>
      <c r="R57" s="16"/>
      <c r="S57" s="16"/>
      <c r="T57" s="16"/>
      <c r="U57" s="16"/>
      <c r="V57" s="16"/>
      <c r="W57" s="21"/>
      <c r="X57" s="21"/>
      <c r="Y57" s="21"/>
      <c r="Z57" s="21"/>
      <c r="AA57" s="21"/>
    </row>
    <row r="58" ht="28.5" customHeight="1">
      <c r="A58" s="22">
        <f t="shared" si="1"/>
        <v>26</v>
      </c>
      <c r="B58" s="23" t="s">
        <v>22</v>
      </c>
      <c r="C58" s="24">
        <v>43969.38398148148</v>
      </c>
      <c r="D58" s="25" t="s">
        <v>209</v>
      </c>
      <c r="E58" s="26" t="s">
        <v>56</v>
      </c>
      <c r="F58" s="27" t="str">
        <f t="shared" si="10"/>
        <v/>
      </c>
      <c r="G58" s="31" t="s">
        <v>57</v>
      </c>
      <c r="H58" s="27"/>
      <c r="I58" s="28" t="s">
        <v>58</v>
      </c>
      <c r="J58" s="28" t="s">
        <v>38</v>
      </c>
      <c r="K58" s="26" t="s">
        <v>210</v>
      </c>
      <c r="L58" s="27"/>
      <c r="M58" s="27"/>
      <c r="N58" s="27"/>
      <c r="O58" s="28" t="s">
        <v>40</v>
      </c>
      <c r="P58" s="27"/>
      <c r="Q58" s="28" t="s">
        <v>114</v>
      </c>
      <c r="R58" s="27"/>
      <c r="S58" s="27"/>
      <c r="T58" s="27"/>
      <c r="U58" s="27"/>
      <c r="V58" s="27"/>
      <c r="W58" s="21"/>
      <c r="X58" s="21"/>
      <c r="Y58" s="21"/>
      <c r="Z58" s="21"/>
      <c r="AA58" s="21"/>
    </row>
    <row r="59" ht="28.5" customHeight="1">
      <c r="A59" s="22">
        <f t="shared" si="1"/>
        <v>26</v>
      </c>
      <c r="B59" s="23" t="s">
        <v>22</v>
      </c>
      <c r="C59" s="24">
        <v>43969.38431712963</v>
      </c>
      <c r="D59" s="25" t="s">
        <v>209</v>
      </c>
      <c r="E59" s="26" t="s">
        <v>211</v>
      </c>
      <c r="F59" s="27" t="str">
        <f t="shared" si="10"/>
        <v/>
      </c>
      <c r="G59" s="28" t="s">
        <v>25</v>
      </c>
      <c r="H59" s="28" t="s">
        <v>212</v>
      </c>
      <c r="I59" s="28" t="s">
        <v>27</v>
      </c>
      <c r="J59" s="29" t="s">
        <v>38</v>
      </c>
      <c r="K59" s="26" t="s">
        <v>213</v>
      </c>
      <c r="L59" s="28" t="s">
        <v>214</v>
      </c>
      <c r="M59" s="27"/>
      <c r="N59" s="27"/>
      <c r="O59" s="28" t="s">
        <v>40</v>
      </c>
      <c r="P59" s="27"/>
      <c r="Q59" s="28" t="s">
        <v>114</v>
      </c>
      <c r="R59" s="27"/>
      <c r="S59" s="27"/>
      <c r="T59" s="27"/>
      <c r="U59" s="27"/>
      <c r="V59" s="27"/>
      <c r="W59" s="21"/>
      <c r="X59" s="21"/>
      <c r="Y59" s="21"/>
      <c r="Z59" s="21"/>
      <c r="AA59" s="21"/>
    </row>
    <row r="60" ht="28.5" customHeight="1">
      <c r="A60" s="22">
        <f t="shared" si="1"/>
        <v>26</v>
      </c>
      <c r="B60" s="23" t="s">
        <v>22</v>
      </c>
      <c r="C60" s="24">
        <v>43969.395787037036</v>
      </c>
      <c r="D60" s="25" t="s">
        <v>209</v>
      </c>
      <c r="E60" s="26" t="s">
        <v>215</v>
      </c>
      <c r="F60" s="27" t="str">
        <f t="shared" si="10"/>
        <v/>
      </c>
      <c r="G60" s="28" t="s">
        <v>25</v>
      </c>
      <c r="H60" s="28" t="s">
        <v>216</v>
      </c>
      <c r="I60" s="28" t="s">
        <v>27</v>
      </c>
      <c r="J60" s="29" t="s">
        <v>28</v>
      </c>
      <c r="K60" s="26" t="s">
        <v>213</v>
      </c>
      <c r="L60" s="40" t="s">
        <v>214</v>
      </c>
      <c r="M60" s="27"/>
      <c r="N60" s="27"/>
      <c r="O60" s="28" t="s">
        <v>40</v>
      </c>
      <c r="P60" s="27"/>
      <c r="Q60" s="28" t="s">
        <v>114</v>
      </c>
      <c r="R60" s="27"/>
      <c r="S60" s="27"/>
      <c r="T60" s="27"/>
      <c r="U60" s="27"/>
      <c r="V60" s="27"/>
      <c r="W60" s="21"/>
      <c r="X60" s="21"/>
      <c r="Y60" s="21"/>
      <c r="Z60" s="21"/>
      <c r="AA60" s="21"/>
    </row>
    <row r="61" ht="28.5" customHeight="1">
      <c r="A61" s="22">
        <f t="shared" si="1"/>
        <v>26</v>
      </c>
      <c r="B61" s="23" t="s">
        <v>22</v>
      </c>
      <c r="C61" s="24">
        <v>43969.395787037036</v>
      </c>
      <c r="D61" s="25" t="s">
        <v>209</v>
      </c>
      <c r="E61" s="26" t="s">
        <v>217</v>
      </c>
      <c r="F61" s="27" t="str">
        <f t="shared" si="10"/>
        <v/>
      </c>
      <c r="G61" s="31" t="s">
        <v>53</v>
      </c>
      <c r="H61" s="31" t="s">
        <v>218</v>
      </c>
      <c r="I61" s="31" t="s">
        <v>54</v>
      </c>
      <c r="J61" s="29" t="s">
        <v>28</v>
      </c>
      <c r="K61" s="30"/>
      <c r="L61" s="27"/>
      <c r="M61" s="27"/>
      <c r="N61" s="27"/>
      <c r="O61" s="28" t="s">
        <v>40</v>
      </c>
      <c r="P61" s="27"/>
      <c r="Q61" s="28" t="s">
        <v>114</v>
      </c>
      <c r="R61" s="27"/>
      <c r="S61" s="27"/>
      <c r="T61" s="27"/>
      <c r="U61" s="27"/>
      <c r="V61" s="27"/>
      <c r="W61" s="21"/>
      <c r="X61" s="21"/>
      <c r="Y61" s="21"/>
      <c r="Z61" s="21"/>
      <c r="AA61" s="21"/>
    </row>
    <row r="62" ht="28.5" customHeight="1">
      <c r="A62" s="11">
        <f t="shared" si="1"/>
        <v>27</v>
      </c>
      <c r="B62" s="12" t="s">
        <v>22</v>
      </c>
      <c r="C62" s="13">
        <v>43969.394212962965</v>
      </c>
      <c r="D62" s="14" t="s">
        <v>219</v>
      </c>
      <c r="E62" s="19" t="s">
        <v>220</v>
      </c>
      <c r="F62" s="16" t="str">
        <f t="shared" si="10"/>
        <v/>
      </c>
      <c r="G62" s="17" t="s">
        <v>221</v>
      </c>
      <c r="H62" s="16"/>
      <c r="I62" s="35" t="s">
        <v>222</v>
      </c>
      <c r="J62" s="18" t="s">
        <v>28</v>
      </c>
      <c r="K62" s="19" t="s">
        <v>223</v>
      </c>
      <c r="L62" s="16"/>
      <c r="M62" s="16"/>
      <c r="N62" s="16"/>
      <c r="O62" s="17" t="s">
        <v>83</v>
      </c>
      <c r="P62" s="16"/>
      <c r="Q62" s="17" t="s">
        <v>83</v>
      </c>
      <c r="R62" s="16"/>
      <c r="S62" s="16"/>
      <c r="T62" s="16"/>
      <c r="U62" s="16"/>
      <c r="V62" s="16"/>
      <c r="W62" s="21"/>
      <c r="X62" s="21"/>
      <c r="Y62" s="21"/>
      <c r="Z62" s="21"/>
      <c r="AA62" s="21"/>
    </row>
    <row r="63" ht="28.5" customHeight="1">
      <c r="A63" s="22">
        <f t="shared" si="1"/>
        <v>28</v>
      </c>
      <c r="B63" s="23" t="s">
        <v>22</v>
      </c>
      <c r="C63" s="24">
        <v>43969.38783564815</v>
      </c>
      <c r="D63" s="25" t="s">
        <v>224</v>
      </c>
      <c r="E63" s="26" t="s">
        <v>225</v>
      </c>
      <c r="F63" s="27" t="str">
        <f t="shared" si="10"/>
        <v/>
      </c>
      <c r="G63" s="28" t="s">
        <v>25</v>
      </c>
      <c r="H63" s="33"/>
      <c r="I63" s="28" t="s">
        <v>93</v>
      </c>
      <c r="J63" s="29" t="s">
        <v>226</v>
      </c>
      <c r="K63" s="26" t="s">
        <v>95</v>
      </c>
      <c r="L63" s="33"/>
      <c r="M63" s="27"/>
      <c r="N63" s="27"/>
      <c r="O63" s="28" t="s">
        <v>40</v>
      </c>
      <c r="P63" s="27"/>
      <c r="Q63" s="28" t="s">
        <v>32</v>
      </c>
      <c r="R63" s="27"/>
      <c r="S63" s="28"/>
      <c r="T63" s="27"/>
      <c r="U63" s="28"/>
      <c r="V63" s="27"/>
      <c r="W63" s="21"/>
      <c r="X63" s="21"/>
      <c r="Y63" s="21"/>
      <c r="Z63" s="21"/>
      <c r="AA63" s="21"/>
    </row>
    <row r="64" ht="114.75" customHeight="1">
      <c r="A64" s="22">
        <f t="shared" si="1"/>
        <v>28</v>
      </c>
      <c r="B64" s="23" t="s">
        <v>22</v>
      </c>
      <c r="C64" s="24">
        <v>43969.387974537036</v>
      </c>
      <c r="D64" s="25" t="s">
        <v>224</v>
      </c>
      <c r="E64" s="39" t="s">
        <v>227</v>
      </c>
      <c r="F64" s="27" t="str">
        <f>image("https://scontent.xx.fbcdn.net/v/t1.15752-9/99123217_260089261803281_2272009735051935744_n.jpg?_nc_cat=106&amp;_nc_sid=b96e70&amp;_nc_ohc=KSarDL75M0gAX9F-4oA&amp;_nc_ad=z-m&amp;_nc_cid=0&amp;_nc_zor=9&amp;_nc_ht=scontent.xx&amp;oh=833f04bc1fc6fe44e050bafac205eeb9&amp;oe=5EE6C553")</f>
        <v/>
      </c>
      <c r="G64" s="40" t="s">
        <v>25</v>
      </c>
      <c r="H64" s="40" t="s">
        <v>228</v>
      </c>
      <c r="I64" s="28" t="s">
        <v>27</v>
      </c>
      <c r="J64" s="29" t="s">
        <v>28</v>
      </c>
      <c r="K64" s="26" t="s">
        <v>229</v>
      </c>
      <c r="L64" s="28" t="s">
        <v>230</v>
      </c>
      <c r="M64" s="28" t="s">
        <v>65</v>
      </c>
      <c r="N64" s="27"/>
      <c r="O64" s="28" t="s">
        <v>40</v>
      </c>
      <c r="P64" s="27"/>
      <c r="Q64" s="28" t="s">
        <v>32</v>
      </c>
      <c r="R64" s="27"/>
      <c r="S64" s="27"/>
      <c r="T64" s="27"/>
      <c r="U64" s="27"/>
      <c r="V64" s="27"/>
      <c r="W64" s="21"/>
      <c r="X64" s="21"/>
      <c r="Y64" s="21"/>
      <c r="Z64" s="21"/>
      <c r="AA64" s="21"/>
    </row>
    <row r="65" ht="28.5" customHeight="1">
      <c r="A65" s="22">
        <f t="shared" si="1"/>
        <v>28</v>
      </c>
      <c r="B65" s="23" t="s">
        <v>22</v>
      </c>
      <c r="C65" s="24">
        <v>43969.38859953704</v>
      </c>
      <c r="D65" s="25" t="s">
        <v>224</v>
      </c>
      <c r="E65" s="26" t="s">
        <v>231</v>
      </c>
      <c r="F65" s="27" t="str">
        <f t="shared" ref="F65:F66" si="11">image("")</f>
        <v/>
      </c>
      <c r="G65" s="31" t="s">
        <v>25</v>
      </c>
      <c r="H65" s="28" t="s">
        <v>232</v>
      </c>
      <c r="I65" s="31" t="s">
        <v>49</v>
      </c>
      <c r="J65" s="29" t="s">
        <v>50</v>
      </c>
      <c r="K65" s="30"/>
      <c r="L65" s="28" t="s">
        <v>233</v>
      </c>
      <c r="M65" s="27"/>
      <c r="N65" s="27"/>
      <c r="O65" s="28" t="s">
        <v>234</v>
      </c>
      <c r="P65" s="27"/>
      <c r="Q65" s="28" t="s">
        <v>32</v>
      </c>
      <c r="R65" s="28"/>
      <c r="S65" s="27"/>
      <c r="T65" s="27"/>
      <c r="U65" s="28"/>
      <c r="V65" s="27"/>
      <c r="W65" s="21"/>
      <c r="X65" s="21"/>
      <c r="Y65" s="21"/>
      <c r="Z65" s="21"/>
      <c r="AA65" s="21"/>
    </row>
    <row r="66" ht="28.5" customHeight="1">
      <c r="A66" s="22">
        <f t="shared" si="1"/>
        <v>28</v>
      </c>
      <c r="B66" s="23" t="s">
        <v>22</v>
      </c>
      <c r="C66" s="24">
        <v>43969.38945601852</v>
      </c>
      <c r="D66" s="25" t="s">
        <v>224</v>
      </c>
      <c r="E66" s="26" t="s">
        <v>235</v>
      </c>
      <c r="F66" s="27" t="str">
        <f t="shared" si="11"/>
        <v/>
      </c>
      <c r="G66" s="28" t="s">
        <v>25</v>
      </c>
      <c r="H66" s="28" t="s">
        <v>236</v>
      </c>
      <c r="I66" s="28" t="s">
        <v>27</v>
      </c>
      <c r="J66" s="28" t="s">
        <v>28</v>
      </c>
      <c r="K66" s="26" t="s">
        <v>237</v>
      </c>
      <c r="L66" s="28" t="s">
        <v>238</v>
      </c>
      <c r="M66" s="27"/>
      <c r="N66" s="27"/>
      <c r="O66" s="28" t="s">
        <v>32</v>
      </c>
      <c r="P66" s="27"/>
      <c r="Q66" s="28" t="s">
        <v>32</v>
      </c>
      <c r="R66" s="28"/>
      <c r="S66" s="27"/>
      <c r="T66" s="27"/>
      <c r="U66" s="28"/>
      <c r="V66" s="27"/>
      <c r="W66" s="21"/>
      <c r="X66" s="21"/>
      <c r="Y66" s="21"/>
      <c r="Z66" s="21"/>
      <c r="AA66" s="21"/>
    </row>
    <row r="67" ht="140.25" customHeight="1">
      <c r="A67" s="22">
        <f t="shared" si="1"/>
        <v>28</v>
      </c>
      <c r="B67" s="23" t="s">
        <v>22</v>
      </c>
      <c r="C67" s="24">
        <v>43969.39119212963</v>
      </c>
      <c r="D67" s="25" t="s">
        <v>224</v>
      </c>
      <c r="E67" s="39" t="s">
        <v>239</v>
      </c>
      <c r="F67" s="27" t="str">
        <f>image("https://scontent.xx.fbcdn.net/v/t1.15752-9/99123217_260089261803281_2272009735051935744_n.jpg?_nc_cat=106&amp;_nc_sid=b96e70&amp;_nc_ohc=KSarDL75M0gAX9F-4oA&amp;_nc_ad=z-m&amp;_nc_cid=0&amp;_nc_zor=9&amp;_nc_ht=scontent.xx&amp;oh=833f04bc1fc6fe44e050bafac205eeb9&amp;oe=5EE6C553")</f>
        <v/>
      </c>
      <c r="G67" s="28" t="s">
        <v>25</v>
      </c>
      <c r="H67" s="28" t="s">
        <v>240</v>
      </c>
      <c r="I67" s="28" t="s">
        <v>27</v>
      </c>
      <c r="J67" s="29" t="s">
        <v>28</v>
      </c>
      <c r="K67" s="26" t="s">
        <v>241</v>
      </c>
      <c r="L67" s="28" t="s">
        <v>230</v>
      </c>
      <c r="M67" s="28" t="s">
        <v>65</v>
      </c>
      <c r="N67" s="27"/>
      <c r="O67" s="28" t="s">
        <v>40</v>
      </c>
      <c r="P67" s="27"/>
      <c r="Q67" s="28" t="s">
        <v>32</v>
      </c>
      <c r="R67" s="27"/>
      <c r="S67" s="27"/>
      <c r="T67" s="27"/>
      <c r="U67" s="27"/>
      <c r="V67" s="27"/>
      <c r="W67" s="21"/>
      <c r="X67" s="21"/>
      <c r="Y67" s="21"/>
      <c r="Z67" s="21"/>
      <c r="AA67" s="21"/>
    </row>
    <row r="68" ht="28.5" customHeight="1">
      <c r="A68" s="22">
        <f t="shared" si="1"/>
        <v>28</v>
      </c>
      <c r="B68" s="23" t="s">
        <v>22</v>
      </c>
      <c r="C68" s="43">
        <v>43969.39119212963</v>
      </c>
      <c r="D68" s="44" t="s">
        <v>224</v>
      </c>
      <c r="E68" s="26" t="s">
        <v>242</v>
      </c>
      <c r="F68" s="27" t="str">
        <f>image("")</f>
        <v/>
      </c>
      <c r="G68" s="28" t="s">
        <v>25</v>
      </c>
      <c r="H68" s="28" t="s">
        <v>243</v>
      </c>
      <c r="I68" s="28" t="s">
        <v>27</v>
      </c>
      <c r="J68" s="40" t="s">
        <v>28</v>
      </c>
      <c r="K68" s="26" t="s">
        <v>241</v>
      </c>
      <c r="L68" s="28" t="s">
        <v>230</v>
      </c>
      <c r="M68" s="27"/>
      <c r="N68" s="27"/>
      <c r="O68" s="28" t="s">
        <v>40</v>
      </c>
      <c r="P68" s="27"/>
      <c r="Q68" s="28" t="s">
        <v>32</v>
      </c>
      <c r="R68" s="27"/>
      <c r="S68" s="27"/>
      <c r="T68" s="27"/>
      <c r="U68" s="27"/>
      <c r="V68" s="27"/>
      <c r="W68" s="21"/>
      <c r="X68" s="21"/>
      <c r="Y68" s="21"/>
      <c r="Z68" s="21"/>
      <c r="AA68" s="21"/>
    </row>
    <row r="69" ht="98.25" customHeight="1">
      <c r="A69" s="11">
        <f t="shared" si="1"/>
        <v>29</v>
      </c>
      <c r="B69" s="12" t="s">
        <v>22</v>
      </c>
      <c r="C69" s="45">
        <v>43969.39115740741</v>
      </c>
      <c r="D69" s="46" t="s">
        <v>244</v>
      </c>
      <c r="E69" s="15" t="s">
        <v>245</v>
      </c>
      <c r="F69" s="16" t="str">
        <f>image("https://scontent.xx.fbcdn.net/v/t1.15752-9/98210214_318227959143480_937993683188318208_n.jpg?_nc_cat=101&amp;_nc_sid=b96e70&amp;_nc_ohc=Xf7wueO-SCAAX-XD8VQ&amp;_nc_ad=z-m&amp;_nc_cid=0&amp;_nc_zor=9&amp;_nc_ht=scontent.xx&amp;oh=df522cffc29acd428274d3ec7be725ac&amp;oe=5EE61E3D")</f>
        <v/>
      </c>
      <c r="G69" s="17" t="s">
        <v>25</v>
      </c>
      <c r="H69" s="17" t="s">
        <v>246</v>
      </c>
      <c r="I69" s="17" t="s">
        <v>27</v>
      </c>
      <c r="J69" s="20" t="s">
        <v>28</v>
      </c>
      <c r="K69" s="19" t="s">
        <v>29</v>
      </c>
      <c r="L69" s="17" t="s">
        <v>247</v>
      </c>
      <c r="M69" s="17" t="s">
        <v>31</v>
      </c>
      <c r="N69" s="17"/>
      <c r="O69" s="17" t="s">
        <v>60</v>
      </c>
      <c r="P69" s="16"/>
      <c r="Q69" s="17" t="s">
        <v>114</v>
      </c>
      <c r="R69" s="17" t="s">
        <v>248</v>
      </c>
      <c r="S69" s="16"/>
      <c r="T69" s="16"/>
      <c r="U69" s="17" t="s">
        <v>249</v>
      </c>
      <c r="W69" s="21"/>
      <c r="X69" s="21"/>
      <c r="Y69" s="21"/>
      <c r="Z69" s="21"/>
      <c r="AA69" s="21"/>
    </row>
    <row r="70" ht="28.5" customHeight="1">
      <c r="A70" s="11">
        <f t="shared" si="1"/>
        <v>29</v>
      </c>
      <c r="B70" s="12" t="s">
        <v>22</v>
      </c>
      <c r="C70" s="45">
        <v>43969.39115740741</v>
      </c>
      <c r="D70" s="46" t="s">
        <v>244</v>
      </c>
      <c r="E70" s="19" t="s">
        <v>250</v>
      </c>
      <c r="F70" s="16" t="str">
        <f t="shared" ref="F70:F71" si="12">image("")</f>
        <v/>
      </c>
      <c r="G70" s="17" t="s">
        <v>53</v>
      </c>
      <c r="H70" s="17" t="s">
        <v>251</v>
      </c>
      <c r="I70" s="17" t="s">
        <v>54</v>
      </c>
      <c r="J70" s="20" t="s">
        <v>28</v>
      </c>
      <c r="K70" s="37"/>
      <c r="L70" s="16"/>
      <c r="M70" s="16"/>
      <c r="N70" s="16"/>
      <c r="O70" s="17" t="s">
        <v>40</v>
      </c>
      <c r="P70" s="16"/>
      <c r="Q70" s="17" t="s">
        <v>114</v>
      </c>
      <c r="R70" s="16"/>
      <c r="S70" s="16"/>
      <c r="T70" s="16"/>
      <c r="U70" s="16"/>
      <c r="V70" s="16"/>
      <c r="W70" s="21"/>
      <c r="X70" s="21"/>
      <c r="Y70" s="21"/>
      <c r="Z70" s="21"/>
      <c r="AA70" s="21"/>
    </row>
    <row r="71" ht="28.5" customHeight="1">
      <c r="A71" s="22">
        <f t="shared" si="1"/>
        <v>30</v>
      </c>
      <c r="B71" s="23" t="s">
        <v>22</v>
      </c>
      <c r="C71" s="43">
        <v>43969.38559027778</v>
      </c>
      <c r="D71" s="44" t="s">
        <v>252</v>
      </c>
      <c r="E71" s="26" t="s">
        <v>253</v>
      </c>
      <c r="F71" s="27" t="str">
        <f t="shared" si="12"/>
        <v/>
      </c>
      <c r="G71" s="28" t="s">
        <v>53</v>
      </c>
      <c r="H71" s="27"/>
      <c r="I71" s="28" t="s">
        <v>54</v>
      </c>
      <c r="J71" s="40" t="s">
        <v>38</v>
      </c>
      <c r="K71" s="30"/>
      <c r="L71" s="27"/>
      <c r="M71" s="27"/>
      <c r="N71" s="27"/>
      <c r="O71" s="28" t="s">
        <v>40</v>
      </c>
      <c r="P71" s="27"/>
      <c r="Q71" s="28" t="s">
        <v>114</v>
      </c>
      <c r="R71" s="27"/>
      <c r="S71" s="27"/>
      <c r="T71" s="27"/>
      <c r="U71" s="27"/>
      <c r="V71" s="27"/>
      <c r="W71" s="21"/>
      <c r="X71" s="21"/>
      <c r="Y71" s="21"/>
      <c r="Z71" s="21"/>
      <c r="AA71" s="21"/>
    </row>
    <row r="72">
      <c r="A72" s="47"/>
      <c r="B72" s="48"/>
      <c r="C72" s="49"/>
      <c r="D72" s="50"/>
      <c r="E72" s="49"/>
      <c r="F72" s="49"/>
      <c r="G72" s="49"/>
      <c r="H72" s="49"/>
      <c r="I72" s="49"/>
      <c r="J72" s="49"/>
      <c r="K72" s="51"/>
      <c r="L72" s="49"/>
      <c r="M72" s="49"/>
      <c r="N72" s="49"/>
      <c r="O72" s="49"/>
      <c r="P72" s="49"/>
      <c r="Q72" s="49"/>
      <c r="R72" s="52"/>
      <c r="S72" s="52"/>
      <c r="T72" s="49"/>
      <c r="U72" s="52"/>
      <c r="V72" s="49"/>
      <c r="W72" s="53"/>
    </row>
    <row r="73">
      <c r="A73" s="54"/>
      <c r="B73" s="55"/>
      <c r="C73" s="53"/>
      <c r="D73" s="56"/>
      <c r="E73" s="53"/>
      <c r="F73" s="53"/>
      <c r="G73" s="53"/>
      <c r="H73" s="53"/>
      <c r="I73" s="53"/>
      <c r="J73" s="53"/>
      <c r="K73" s="57"/>
      <c r="L73" s="53"/>
      <c r="M73" s="53"/>
      <c r="N73" s="53"/>
      <c r="O73" s="53"/>
      <c r="P73" s="53"/>
      <c r="Q73" s="53"/>
      <c r="R73" s="58"/>
      <c r="S73" s="58"/>
      <c r="T73" s="53"/>
      <c r="U73" s="58"/>
      <c r="V73" s="53"/>
      <c r="W73" s="53"/>
    </row>
    <row r="74">
      <c r="A74" s="54"/>
      <c r="B74" s="55"/>
      <c r="C74" s="53"/>
      <c r="D74" s="56"/>
      <c r="E74" s="53"/>
      <c r="F74" s="53"/>
      <c r="G74" s="53"/>
      <c r="H74" s="53"/>
      <c r="I74" s="53"/>
      <c r="J74" s="53"/>
      <c r="K74" s="57"/>
      <c r="L74" s="53"/>
      <c r="M74" s="53"/>
      <c r="N74" s="53"/>
      <c r="O74" s="53"/>
      <c r="P74" s="53"/>
      <c r="Q74" s="53"/>
      <c r="R74" s="58"/>
      <c r="S74" s="58"/>
      <c r="T74" s="53"/>
      <c r="U74" s="58"/>
      <c r="V74" s="53"/>
      <c r="W74" s="53"/>
    </row>
    <row r="75">
      <c r="A75" s="54"/>
      <c r="B75" s="55"/>
      <c r="C75" s="53"/>
      <c r="D75" s="56"/>
      <c r="E75" s="53"/>
      <c r="F75" s="53"/>
      <c r="G75" s="53"/>
      <c r="H75" s="53"/>
      <c r="I75" s="53"/>
      <c r="J75" s="53"/>
      <c r="K75" s="57"/>
      <c r="L75" s="53"/>
      <c r="M75" s="53"/>
      <c r="N75" s="53"/>
      <c r="O75" s="53"/>
      <c r="P75" s="53"/>
      <c r="Q75" s="53"/>
      <c r="R75" s="58"/>
      <c r="S75" s="58"/>
      <c r="T75" s="53"/>
      <c r="U75" s="58"/>
      <c r="V75" s="53"/>
      <c r="W75" s="53"/>
    </row>
    <row r="76">
      <c r="A76" s="54"/>
      <c r="B76" s="55"/>
      <c r="C76" s="53"/>
      <c r="D76" s="56"/>
      <c r="E76" s="53"/>
      <c r="F76" s="53"/>
      <c r="G76" s="53"/>
      <c r="H76" s="53"/>
      <c r="I76" s="53"/>
      <c r="J76" s="53"/>
      <c r="K76" s="57"/>
      <c r="L76" s="53"/>
      <c r="M76" s="53"/>
      <c r="N76" s="53"/>
      <c r="O76" s="53"/>
      <c r="P76" s="53"/>
      <c r="Q76" s="53"/>
      <c r="R76" s="58"/>
      <c r="S76" s="58"/>
      <c r="T76" s="53"/>
      <c r="U76" s="58"/>
      <c r="V76" s="53"/>
      <c r="W76" s="53"/>
    </row>
    <row r="77">
      <c r="A77" s="54"/>
      <c r="B77" s="55"/>
      <c r="C77" s="53"/>
      <c r="D77" s="56"/>
      <c r="E77" s="53"/>
      <c r="F77" s="53"/>
      <c r="G77" s="53"/>
      <c r="H77" s="53"/>
      <c r="I77" s="53"/>
      <c r="J77" s="53"/>
      <c r="K77" s="57"/>
      <c r="L77" s="53"/>
      <c r="M77" s="53"/>
      <c r="N77" s="53"/>
      <c r="O77" s="53"/>
      <c r="P77" s="53"/>
      <c r="Q77" s="53"/>
      <c r="R77" s="58"/>
      <c r="S77" s="58"/>
      <c r="T77" s="53"/>
      <c r="U77" s="58"/>
      <c r="V77" s="53"/>
      <c r="W77" s="53"/>
    </row>
    <row r="78">
      <c r="A78" s="54"/>
      <c r="B78" s="55"/>
      <c r="C78" s="53"/>
      <c r="D78" s="56"/>
      <c r="E78" s="53"/>
      <c r="F78" s="53"/>
      <c r="G78" s="53"/>
      <c r="H78" s="53"/>
      <c r="I78" s="53"/>
      <c r="J78" s="53"/>
      <c r="K78" s="57"/>
      <c r="L78" s="53"/>
      <c r="M78" s="53"/>
      <c r="N78" s="53"/>
      <c r="O78" s="53"/>
      <c r="P78" s="53"/>
      <c r="Q78" s="53"/>
      <c r="R78" s="58"/>
      <c r="S78" s="58"/>
      <c r="T78" s="53"/>
      <c r="U78" s="58"/>
      <c r="V78" s="53"/>
      <c r="W78" s="53"/>
    </row>
    <row r="79">
      <c r="A79" s="54"/>
      <c r="B79" s="55"/>
      <c r="C79" s="53"/>
      <c r="D79" s="56"/>
      <c r="E79" s="53"/>
      <c r="F79" s="53"/>
      <c r="G79" s="53"/>
      <c r="H79" s="53"/>
      <c r="I79" s="53"/>
      <c r="J79" s="53"/>
      <c r="K79" s="57"/>
      <c r="L79" s="53"/>
      <c r="M79" s="53"/>
      <c r="N79" s="53"/>
      <c r="O79" s="53"/>
      <c r="P79" s="53"/>
      <c r="Q79" s="53"/>
      <c r="R79" s="58"/>
      <c r="S79" s="58"/>
      <c r="T79" s="53"/>
      <c r="U79" s="58"/>
      <c r="V79" s="53"/>
      <c r="W79" s="53"/>
    </row>
    <row r="80">
      <c r="A80" s="54"/>
      <c r="B80" s="55"/>
      <c r="C80" s="53"/>
      <c r="D80" s="56"/>
      <c r="E80" s="53"/>
      <c r="F80" s="53"/>
      <c r="G80" s="53"/>
      <c r="H80" s="53"/>
      <c r="I80" s="53"/>
      <c r="J80" s="53"/>
      <c r="K80" s="57"/>
      <c r="L80" s="53"/>
      <c r="M80" s="53"/>
      <c r="N80" s="53"/>
      <c r="O80" s="53"/>
      <c r="P80" s="53"/>
      <c r="Q80" s="53"/>
      <c r="R80" s="58"/>
      <c r="S80" s="58"/>
      <c r="T80" s="53"/>
      <c r="U80" s="58"/>
      <c r="V80" s="53"/>
      <c r="W80" s="53"/>
    </row>
    <row r="81">
      <c r="A81" s="54"/>
      <c r="B81" s="55"/>
      <c r="C81" s="53"/>
      <c r="D81" s="56"/>
      <c r="E81" s="53"/>
      <c r="F81" s="53"/>
      <c r="G81" s="53"/>
      <c r="H81" s="53"/>
      <c r="I81" s="53"/>
      <c r="J81" s="53"/>
      <c r="K81" s="57"/>
      <c r="L81" s="53"/>
      <c r="M81" s="53"/>
      <c r="N81" s="53"/>
      <c r="O81" s="53"/>
      <c r="P81" s="53"/>
      <c r="Q81" s="53"/>
      <c r="R81" s="58"/>
      <c r="S81" s="58"/>
      <c r="T81" s="53"/>
      <c r="U81" s="58"/>
      <c r="V81" s="53"/>
      <c r="W81" s="53"/>
    </row>
    <row r="82">
      <c r="A82" s="54"/>
      <c r="B82" s="55"/>
      <c r="C82" s="53"/>
      <c r="D82" s="56"/>
      <c r="E82" s="53"/>
      <c r="F82" s="53"/>
      <c r="G82" s="53"/>
      <c r="H82" s="53"/>
      <c r="I82" s="53"/>
      <c r="J82" s="53"/>
      <c r="K82" s="57"/>
      <c r="L82" s="53"/>
      <c r="M82" s="53"/>
      <c r="N82" s="53"/>
      <c r="O82" s="53"/>
      <c r="P82" s="53"/>
      <c r="Q82" s="53"/>
      <c r="R82" s="58"/>
      <c r="S82" s="58"/>
      <c r="T82" s="53"/>
      <c r="U82" s="58"/>
      <c r="V82" s="53"/>
      <c r="W82" s="53"/>
    </row>
    <row r="83">
      <c r="A83" s="54"/>
      <c r="B83" s="55"/>
      <c r="C83" s="53"/>
      <c r="D83" s="56"/>
      <c r="E83" s="53"/>
      <c r="F83" s="53"/>
      <c r="G83" s="53"/>
      <c r="H83" s="53"/>
      <c r="I83" s="53"/>
      <c r="J83" s="53"/>
      <c r="K83" s="57"/>
      <c r="L83" s="53"/>
      <c r="M83" s="53"/>
      <c r="N83" s="53"/>
      <c r="O83" s="53"/>
      <c r="P83" s="53"/>
      <c r="Q83" s="53"/>
      <c r="R83" s="58"/>
      <c r="S83" s="58"/>
      <c r="T83" s="53"/>
      <c r="U83" s="58"/>
      <c r="V83" s="53"/>
      <c r="W83" s="53"/>
    </row>
    <row r="84">
      <c r="A84" s="54"/>
      <c r="B84" s="55"/>
      <c r="C84" s="53"/>
      <c r="D84" s="56"/>
      <c r="E84" s="53"/>
      <c r="F84" s="53"/>
      <c r="G84" s="53"/>
      <c r="H84" s="53"/>
      <c r="I84" s="53"/>
      <c r="J84" s="53"/>
      <c r="K84" s="57"/>
      <c r="L84" s="53"/>
      <c r="M84" s="53"/>
      <c r="N84" s="53"/>
      <c r="O84" s="53"/>
      <c r="P84" s="53"/>
      <c r="Q84" s="53"/>
      <c r="R84" s="58"/>
      <c r="S84" s="58"/>
      <c r="T84" s="53"/>
      <c r="U84" s="58"/>
      <c r="V84" s="53"/>
      <c r="W84" s="53"/>
    </row>
    <row r="85">
      <c r="A85" s="54"/>
      <c r="B85" s="55"/>
      <c r="C85" s="53"/>
      <c r="D85" s="56"/>
      <c r="E85" s="53"/>
      <c r="F85" s="53"/>
      <c r="G85" s="53"/>
      <c r="H85" s="53"/>
      <c r="I85" s="53"/>
      <c r="J85" s="53"/>
      <c r="K85" s="57"/>
      <c r="L85" s="53"/>
      <c r="M85" s="53"/>
      <c r="N85" s="53"/>
      <c r="O85" s="53"/>
      <c r="P85" s="53"/>
      <c r="Q85" s="53"/>
      <c r="R85" s="58"/>
      <c r="S85" s="58"/>
      <c r="T85" s="53"/>
      <c r="U85" s="58"/>
      <c r="V85" s="53"/>
      <c r="W85" s="53"/>
    </row>
    <row r="86">
      <c r="A86" s="54"/>
      <c r="B86" s="55"/>
      <c r="C86" s="53"/>
      <c r="D86" s="56"/>
      <c r="E86" s="53"/>
      <c r="F86" s="53"/>
      <c r="G86" s="53"/>
      <c r="H86" s="53"/>
      <c r="I86" s="53"/>
      <c r="J86" s="53"/>
      <c r="K86" s="57"/>
      <c r="L86" s="53"/>
      <c r="M86" s="53"/>
      <c r="N86" s="53"/>
      <c r="O86" s="53"/>
      <c r="P86" s="53"/>
      <c r="Q86" s="53"/>
      <c r="R86" s="58"/>
      <c r="S86" s="58"/>
      <c r="T86" s="53"/>
      <c r="U86" s="58"/>
      <c r="V86" s="53"/>
      <c r="W86" s="53"/>
    </row>
    <row r="87">
      <c r="A87" s="54"/>
      <c r="B87" s="55"/>
      <c r="C87" s="53"/>
      <c r="D87" s="56"/>
      <c r="E87" s="53"/>
      <c r="F87" s="53"/>
      <c r="G87" s="53"/>
      <c r="H87" s="53"/>
      <c r="I87" s="53"/>
      <c r="J87" s="53"/>
      <c r="K87" s="57"/>
      <c r="L87" s="53"/>
      <c r="M87" s="53"/>
      <c r="N87" s="53"/>
      <c r="O87" s="53"/>
      <c r="P87" s="53"/>
      <c r="Q87" s="53"/>
      <c r="R87" s="58"/>
      <c r="S87" s="58"/>
      <c r="T87" s="53"/>
      <c r="U87" s="58"/>
      <c r="V87" s="53"/>
      <c r="W87" s="53"/>
    </row>
    <row r="88">
      <c r="A88" s="54"/>
      <c r="B88" s="55"/>
      <c r="C88" s="53"/>
      <c r="D88" s="56"/>
      <c r="E88" s="53"/>
      <c r="F88" s="53"/>
      <c r="G88" s="53"/>
      <c r="H88" s="53"/>
      <c r="I88" s="53"/>
      <c r="J88" s="53"/>
      <c r="K88" s="57"/>
      <c r="L88" s="53"/>
      <c r="M88" s="53"/>
      <c r="N88" s="53"/>
      <c r="O88" s="53"/>
      <c r="P88" s="53"/>
      <c r="Q88" s="53"/>
      <c r="R88" s="58"/>
      <c r="S88" s="58"/>
      <c r="T88" s="53"/>
      <c r="U88" s="58"/>
      <c r="V88" s="53"/>
      <c r="W88" s="53"/>
    </row>
    <row r="89">
      <c r="A89" s="54"/>
      <c r="B89" s="55"/>
      <c r="C89" s="53"/>
      <c r="D89" s="56"/>
      <c r="E89" s="53"/>
      <c r="F89" s="53"/>
      <c r="G89" s="53"/>
      <c r="H89" s="53"/>
      <c r="I89" s="53"/>
      <c r="J89" s="53"/>
      <c r="K89" s="57"/>
      <c r="L89" s="53"/>
      <c r="M89" s="53"/>
      <c r="N89" s="53"/>
      <c r="O89" s="53"/>
      <c r="P89" s="53"/>
      <c r="Q89" s="53"/>
      <c r="R89" s="58"/>
      <c r="S89" s="58"/>
      <c r="T89" s="53"/>
      <c r="U89" s="58"/>
      <c r="V89" s="53"/>
      <c r="W89" s="53"/>
    </row>
    <row r="90">
      <c r="A90" s="54"/>
      <c r="B90" s="55"/>
      <c r="C90" s="53"/>
      <c r="D90" s="56"/>
      <c r="E90" s="53"/>
      <c r="F90" s="53"/>
      <c r="G90" s="53"/>
      <c r="H90" s="53"/>
      <c r="I90" s="53"/>
      <c r="J90" s="53"/>
      <c r="K90" s="57"/>
      <c r="L90" s="53"/>
      <c r="M90" s="53"/>
      <c r="N90" s="53"/>
      <c r="O90" s="53"/>
      <c r="P90" s="53"/>
      <c r="Q90" s="53"/>
      <c r="R90" s="58"/>
      <c r="S90" s="58"/>
      <c r="T90" s="53"/>
      <c r="U90" s="58"/>
      <c r="V90" s="53"/>
      <c r="W90" s="53"/>
    </row>
    <row r="91">
      <c r="A91" s="54"/>
      <c r="B91" s="55"/>
      <c r="C91" s="53"/>
      <c r="D91" s="56"/>
      <c r="E91" s="53"/>
      <c r="F91" s="53"/>
      <c r="G91" s="53"/>
      <c r="H91" s="53"/>
      <c r="I91" s="53"/>
      <c r="J91" s="53"/>
      <c r="K91" s="57"/>
      <c r="L91" s="53"/>
      <c r="M91" s="53"/>
      <c r="N91" s="53"/>
      <c r="O91" s="53"/>
      <c r="P91" s="53"/>
      <c r="Q91" s="53"/>
      <c r="R91" s="58"/>
      <c r="S91" s="58"/>
      <c r="T91" s="53"/>
      <c r="U91" s="58"/>
      <c r="V91" s="53"/>
      <c r="W91" s="53"/>
    </row>
    <row r="92">
      <c r="A92" s="54"/>
      <c r="B92" s="55"/>
      <c r="C92" s="53"/>
      <c r="D92" s="56"/>
      <c r="E92" s="53"/>
      <c r="F92" s="53"/>
      <c r="G92" s="53"/>
      <c r="H92" s="53"/>
      <c r="I92" s="53"/>
      <c r="J92" s="53"/>
      <c r="K92" s="57"/>
      <c r="L92" s="53"/>
      <c r="M92" s="53"/>
      <c r="N92" s="53"/>
      <c r="O92" s="53"/>
      <c r="P92" s="53"/>
      <c r="Q92" s="53"/>
      <c r="R92" s="58"/>
      <c r="S92" s="58"/>
      <c r="T92" s="53"/>
      <c r="U92" s="58"/>
      <c r="V92" s="53"/>
      <c r="W92" s="53"/>
    </row>
    <row r="93">
      <c r="A93" s="54"/>
      <c r="B93" s="55"/>
      <c r="C93" s="53"/>
      <c r="D93" s="56"/>
      <c r="E93" s="53"/>
      <c r="F93" s="53"/>
      <c r="G93" s="53"/>
      <c r="H93" s="53"/>
      <c r="I93" s="53"/>
      <c r="J93" s="53"/>
      <c r="K93" s="57"/>
      <c r="L93" s="53"/>
      <c r="M93" s="53"/>
      <c r="N93" s="53"/>
      <c r="O93" s="53"/>
      <c r="P93" s="53"/>
      <c r="Q93" s="53"/>
      <c r="R93" s="58"/>
      <c r="S93" s="58"/>
      <c r="T93" s="53"/>
      <c r="U93" s="58"/>
      <c r="V93" s="53"/>
      <c r="W93" s="53"/>
    </row>
    <row r="94">
      <c r="A94" s="54"/>
      <c r="B94" s="55"/>
      <c r="C94" s="53"/>
      <c r="D94" s="56"/>
      <c r="E94" s="53"/>
      <c r="F94" s="53"/>
      <c r="G94" s="53"/>
      <c r="H94" s="53"/>
      <c r="I94" s="53"/>
      <c r="J94" s="53"/>
      <c r="K94" s="57"/>
      <c r="L94" s="53"/>
      <c r="M94" s="53"/>
      <c r="N94" s="53"/>
      <c r="O94" s="53"/>
      <c r="P94" s="53"/>
      <c r="Q94" s="53"/>
      <c r="R94" s="58"/>
      <c r="S94" s="58"/>
      <c r="T94" s="53"/>
      <c r="U94" s="58"/>
      <c r="V94" s="53"/>
      <c r="W94" s="53"/>
    </row>
    <row r="95">
      <c r="A95" s="54"/>
      <c r="B95" s="55"/>
      <c r="C95" s="53"/>
      <c r="D95" s="56"/>
      <c r="E95" s="53"/>
      <c r="F95" s="53"/>
      <c r="G95" s="53"/>
      <c r="H95" s="53"/>
      <c r="I95" s="53"/>
      <c r="J95" s="53"/>
      <c r="K95" s="57"/>
      <c r="L95" s="53"/>
      <c r="M95" s="53"/>
      <c r="N95" s="53"/>
      <c r="O95" s="53"/>
      <c r="P95" s="53"/>
      <c r="Q95" s="53"/>
      <c r="R95" s="58"/>
      <c r="S95" s="58"/>
      <c r="T95" s="53"/>
      <c r="U95" s="58"/>
      <c r="V95" s="53"/>
      <c r="W95" s="53"/>
    </row>
    <row r="96">
      <c r="A96" s="54"/>
      <c r="B96" s="55"/>
      <c r="C96" s="53"/>
      <c r="D96" s="56"/>
      <c r="E96" s="53"/>
      <c r="F96" s="53"/>
      <c r="G96" s="53"/>
      <c r="H96" s="53"/>
      <c r="I96" s="53"/>
      <c r="J96" s="53"/>
      <c r="K96" s="57"/>
      <c r="L96" s="53"/>
      <c r="M96" s="53"/>
      <c r="N96" s="53"/>
      <c r="O96" s="53"/>
      <c r="P96" s="53"/>
      <c r="Q96" s="53"/>
      <c r="R96" s="58"/>
      <c r="S96" s="58"/>
      <c r="T96" s="53"/>
      <c r="U96" s="58"/>
      <c r="V96" s="53"/>
      <c r="W96" s="53"/>
    </row>
    <row r="97">
      <c r="A97" s="54"/>
      <c r="B97" s="55"/>
      <c r="C97" s="53"/>
      <c r="D97" s="56"/>
      <c r="E97" s="53"/>
      <c r="F97" s="53"/>
      <c r="G97" s="53"/>
      <c r="H97" s="53"/>
      <c r="I97" s="53"/>
      <c r="J97" s="53"/>
      <c r="K97" s="57"/>
      <c r="L97" s="53"/>
      <c r="M97" s="53"/>
      <c r="N97" s="53"/>
      <c r="O97" s="53"/>
      <c r="P97" s="53"/>
      <c r="Q97" s="53"/>
      <c r="R97" s="58"/>
      <c r="S97" s="58"/>
      <c r="T97" s="53"/>
      <c r="U97" s="58"/>
      <c r="V97" s="53"/>
      <c r="W97" s="53"/>
    </row>
    <row r="98">
      <c r="A98" s="54"/>
      <c r="B98" s="55"/>
      <c r="C98" s="53"/>
      <c r="D98" s="56"/>
      <c r="E98" s="53"/>
      <c r="F98" s="53"/>
      <c r="G98" s="53"/>
      <c r="H98" s="53"/>
      <c r="I98" s="53"/>
      <c r="J98" s="53"/>
      <c r="K98" s="57"/>
      <c r="L98" s="53"/>
      <c r="M98" s="53"/>
      <c r="N98" s="53"/>
      <c r="O98" s="53"/>
      <c r="P98" s="53"/>
      <c r="Q98" s="53"/>
      <c r="R98" s="58"/>
      <c r="S98" s="58"/>
      <c r="T98" s="53"/>
      <c r="U98" s="58"/>
      <c r="V98" s="53"/>
      <c r="W98" s="53"/>
    </row>
    <row r="99">
      <c r="A99" s="54"/>
      <c r="B99" s="55"/>
      <c r="C99" s="53"/>
      <c r="D99" s="56"/>
      <c r="E99" s="53"/>
      <c r="F99" s="53"/>
      <c r="G99" s="53"/>
      <c r="H99" s="53"/>
      <c r="I99" s="53"/>
      <c r="J99" s="53"/>
      <c r="K99" s="57"/>
      <c r="L99" s="53"/>
      <c r="M99" s="53"/>
      <c r="N99" s="53"/>
      <c r="O99" s="53"/>
      <c r="P99" s="53"/>
      <c r="Q99" s="53"/>
      <c r="R99" s="58"/>
      <c r="S99" s="58"/>
      <c r="T99" s="53"/>
      <c r="U99" s="58"/>
      <c r="V99" s="53"/>
      <c r="W99" s="53"/>
    </row>
    <row r="100">
      <c r="A100" s="54"/>
      <c r="B100" s="55"/>
      <c r="C100" s="53"/>
      <c r="D100" s="56"/>
      <c r="E100" s="53"/>
      <c r="F100" s="53"/>
      <c r="G100" s="53"/>
      <c r="H100" s="53"/>
      <c r="I100" s="53"/>
      <c r="J100" s="53"/>
      <c r="K100" s="57"/>
      <c r="L100" s="53"/>
      <c r="M100" s="53"/>
      <c r="N100" s="53"/>
      <c r="O100" s="53"/>
      <c r="P100" s="53"/>
      <c r="Q100" s="53"/>
      <c r="R100" s="58"/>
      <c r="S100" s="58"/>
      <c r="T100" s="53"/>
      <c r="U100" s="58"/>
      <c r="V100" s="53"/>
      <c r="W100" s="53"/>
    </row>
    <row r="101">
      <c r="A101" s="54"/>
      <c r="B101" s="55"/>
      <c r="C101" s="53"/>
      <c r="D101" s="56"/>
      <c r="E101" s="53"/>
      <c r="F101" s="53"/>
      <c r="G101" s="53"/>
      <c r="H101" s="53"/>
      <c r="I101" s="53"/>
      <c r="J101" s="53"/>
      <c r="K101" s="57"/>
      <c r="L101" s="53"/>
      <c r="M101" s="53"/>
      <c r="N101" s="53"/>
      <c r="O101" s="53"/>
      <c r="P101" s="53"/>
      <c r="Q101" s="53"/>
      <c r="R101" s="58"/>
      <c r="S101" s="58"/>
      <c r="T101" s="53"/>
      <c r="U101" s="58"/>
      <c r="V101" s="53"/>
      <c r="W101" s="53"/>
    </row>
    <row r="102">
      <c r="A102" s="54"/>
      <c r="B102" s="55"/>
      <c r="C102" s="53"/>
      <c r="D102" s="56"/>
      <c r="E102" s="53"/>
      <c r="F102" s="53"/>
      <c r="G102" s="53"/>
      <c r="H102" s="53"/>
      <c r="I102" s="53"/>
      <c r="J102" s="53"/>
      <c r="K102" s="57"/>
      <c r="L102" s="53"/>
      <c r="M102" s="53"/>
      <c r="N102" s="53"/>
      <c r="O102" s="53"/>
      <c r="P102" s="53"/>
      <c r="Q102" s="53"/>
      <c r="R102" s="58"/>
      <c r="S102" s="58"/>
      <c r="T102" s="53"/>
      <c r="U102" s="58"/>
      <c r="V102" s="53"/>
      <c r="W102" s="53"/>
    </row>
    <row r="103">
      <c r="A103" s="54"/>
      <c r="B103" s="55"/>
      <c r="C103" s="53"/>
      <c r="D103" s="56"/>
      <c r="E103" s="53"/>
      <c r="F103" s="53"/>
      <c r="G103" s="53"/>
      <c r="H103" s="53"/>
      <c r="I103" s="53"/>
      <c r="J103" s="53"/>
      <c r="K103" s="57"/>
      <c r="L103" s="53"/>
      <c r="M103" s="53"/>
      <c r="N103" s="53"/>
      <c r="O103" s="53"/>
      <c r="P103" s="53"/>
      <c r="Q103" s="53"/>
      <c r="R103" s="58"/>
      <c r="S103" s="58"/>
      <c r="T103" s="53"/>
      <c r="U103" s="58"/>
      <c r="V103" s="53"/>
      <c r="W103" s="53"/>
    </row>
    <row r="104">
      <c r="A104" s="54"/>
      <c r="B104" s="55"/>
      <c r="C104" s="53"/>
      <c r="D104" s="56"/>
      <c r="E104" s="53"/>
      <c r="F104" s="53"/>
      <c r="G104" s="53"/>
      <c r="H104" s="53"/>
      <c r="I104" s="53"/>
      <c r="J104" s="53"/>
      <c r="K104" s="57"/>
      <c r="L104" s="53"/>
      <c r="M104" s="53"/>
      <c r="N104" s="53"/>
      <c r="O104" s="53"/>
      <c r="P104" s="53"/>
      <c r="Q104" s="53"/>
      <c r="R104" s="58"/>
      <c r="S104" s="58"/>
      <c r="T104" s="53"/>
      <c r="U104" s="58"/>
      <c r="V104" s="53"/>
      <c r="W104" s="53"/>
    </row>
    <row r="105">
      <c r="A105" s="54"/>
      <c r="B105" s="55"/>
      <c r="C105" s="53"/>
      <c r="D105" s="56"/>
      <c r="E105" s="53"/>
      <c r="F105" s="53"/>
      <c r="G105" s="53"/>
      <c r="H105" s="53"/>
      <c r="I105" s="53"/>
      <c r="J105" s="53"/>
      <c r="K105" s="57"/>
      <c r="L105" s="53"/>
      <c r="M105" s="53"/>
      <c r="N105" s="53"/>
      <c r="O105" s="53"/>
      <c r="P105" s="53"/>
      <c r="Q105" s="53"/>
      <c r="R105" s="58"/>
      <c r="S105" s="58"/>
      <c r="T105" s="53"/>
      <c r="U105" s="58"/>
      <c r="V105" s="53"/>
      <c r="W105" s="53"/>
    </row>
    <row r="106">
      <c r="A106" s="54"/>
      <c r="B106" s="55"/>
      <c r="C106" s="53"/>
      <c r="D106" s="56"/>
      <c r="E106" s="53"/>
      <c r="F106" s="53"/>
      <c r="G106" s="53"/>
      <c r="H106" s="53"/>
      <c r="I106" s="53"/>
      <c r="J106" s="53"/>
      <c r="K106" s="57"/>
      <c r="L106" s="53"/>
      <c r="M106" s="53"/>
      <c r="N106" s="53"/>
      <c r="O106" s="53"/>
      <c r="P106" s="53"/>
      <c r="Q106" s="53"/>
      <c r="R106" s="58"/>
      <c r="S106" s="58"/>
      <c r="T106" s="53"/>
      <c r="U106" s="58"/>
      <c r="V106" s="53"/>
      <c r="W106" s="53"/>
    </row>
    <row r="107">
      <c r="A107" s="54"/>
      <c r="B107" s="55"/>
      <c r="C107" s="53"/>
      <c r="D107" s="56"/>
      <c r="E107" s="53"/>
      <c r="F107" s="53"/>
      <c r="G107" s="53"/>
      <c r="H107" s="53"/>
      <c r="I107" s="53"/>
      <c r="J107" s="53"/>
      <c r="K107" s="57"/>
      <c r="L107" s="53"/>
      <c r="M107" s="53"/>
      <c r="N107" s="53"/>
      <c r="O107" s="53"/>
      <c r="P107" s="53"/>
      <c r="Q107" s="53"/>
      <c r="R107" s="58"/>
      <c r="S107" s="58"/>
      <c r="T107" s="53"/>
      <c r="U107" s="58"/>
      <c r="V107" s="53"/>
      <c r="W107" s="53"/>
    </row>
    <row r="108">
      <c r="A108" s="54"/>
      <c r="B108" s="55"/>
      <c r="C108" s="53"/>
      <c r="D108" s="56"/>
      <c r="E108" s="53"/>
      <c r="F108" s="53"/>
      <c r="G108" s="53"/>
      <c r="H108" s="53"/>
      <c r="I108" s="53"/>
      <c r="J108" s="53"/>
      <c r="K108" s="57"/>
      <c r="L108" s="53"/>
      <c r="M108" s="53"/>
      <c r="N108" s="53"/>
      <c r="O108" s="53"/>
      <c r="P108" s="53"/>
      <c r="Q108" s="53"/>
      <c r="R108" s="58"/>
      <c r="S108" s="58"/>
      <c r="T108" s="53"/>
      <c r="U108" s="58"/>
      <c r="V108" s="53"/>
      <c r="W108" s="53"/>
    </row>
    <row r="109">
      <c r="A109" s="54"/>
      <c r="B109" s="55"/>
      <c r="C109" s="53"/>
      <c r="D109" s="56"/>
      <c r="E109" s="53"/>
      <c r="F109" s="53"/>
      <c r="G109" s="53"/>
      <c r="H109" s="53"/>
      <c r="I109" s="53"/>
      <c r="J109" s="53"/>
      <c r="K109" s="57"/>
      <c r="L109" s="53"/>
      <c r="M109" s="53"/>
      <c r="N109" s="53"/>
      <c r="O109" s="53"/>
      <c r="P109" s="53"/>
      <c r="Q109" s="53"/>
      <c r="R109" s="58"/>
      <c r="S109" s="58"/>
      <c r="T109" s="53"/>
      <c r="U109" s="58"/>
      <c r="V109" s="53"/>
      <c r="W109" s="53"/>
    </row>
    <row r="110">
      <c r="A110" s="54"/>
      <c r="B110" s="55"/>
      <c r="C110" s="53"/>
      <c r="D110" s="56"/>
      <c r="E110" s="53"/>
      <c r="F110" s="53"/>
      <c r="G110" s="53"/>
      <c r="H110" s="53"/>
      <c r="I110" s="53"/>
      <c r="J110" s="53"/>
      <c r="K110" s="57"/>
      <c r="L110" s="53"/>
      <c r="M110" s="53"/>
      <c r="N110" s="53"/>
      <c r="O110" s="53"/>
      <c r="P110" s="53"/>
      <c r="Q110" s="53"/>
      <c r="R110" s="58"/>
      <c r="S110" s="58"/>
      <c r="T110" s="53"/>
      <c r="U110" s="58"/>
      <c r="V110" s="53"/>
      <c r="W110" s="53"/>
    </row>
    <row r="111">
      <c r="A111" s="54"/>
      <c r="B111" s="55"/>
      <c r="C111" s="53"/>
      <c r="D111" s="56"/>
      <c r="E111" s="53"/>
      <c r="F111" s="53"/>
      <c r="G111" s="53"/>
      <c r="H111" s="53"/>
      <c r="I111" s="53"/>
      <c r="J111" s="53"/>
      <c r="K111" s="57"/>
      <c r="L111" s="53"/>
      <c r="M111" s="53"/>
      <c r="N111" s="53"/>
      <c r="O111" s="53"/>
      <c r="P111" s="53"/>
      <c r="Q111" s="53"/>
      <c r="R111" s="58"/>
      <c r="S111" s="58"/>
      <c r="T111" s="53"/>
      <c r="U111" s="58"/>
      <c r="V111" s="53"/>
      <c r="W111" s="53"/>
    </row>
    <row r="112">
      <c r="A112" s="54"/>
      <c r="B112" s="55"/>
      <c r="C112" s="53"/>
      <c r="D112" s="56"/>
      <c r="E112" s="53"/>
      <c r="F112" s="53"/>
      <c r="G112" s="53"/>
      <c r="H112" s="53"/>
      <c r="I112" s="53"/>
      <c r="J112" s="53"/>
      <c r="K112" s="57"/>
      <c r="L112" s="53"/>
      <c r="M112" s="53"/>
      <c r="N112" s="53"/>
      <c r="O112" s="53"/>
      <c r="P112" s="53"/>
      <c r="Q112" s="53"/>
      <c r="R112" s="58"/>
      <c r="S112" s="58"/>
      <c r="T112" s="53"/>
      <c r="U112" s="58"/>
      <c r="V112" s="53"/>
      <c r="W112" s="53"/>
    </row>
    <row r="113">
      <c r="A113" s="54"/>
      <c r="B113" s="55"/>
      <c r="C113" s="53"/>
      <c r="D113" s="56"/>
      <c r="E113" s="53"/>
      <c r="F113" s="53"/>
      <c r="G113" s="53"/>
      <c r="H113" s="53"/>
      <c r="I113" s="53"/>
      <c r="J113" s="53"/>
      <c r="K113" s="57"/>
      <c r="L113" s="53"/>
      <c r="M113" s="53"/>
      <c r="N113" s="53"/>
      <c r="O113" s="53"/>
      <c r="P113" s="53"/>
      <c r="Q113" s="53"/>
      <c r="R113" s="58"/>
      <c r="S113" s="58"/>
      <c r="T113" s="53"/>
      <c r="U113" s="58"/>
      <c r="V113" s="53"/>
      <c r="W113" s="53"/>
    </row>
    <row r="114">
      <c r="A114" s="54"/>
      <c r="B114" s="55"/>
      <c r="C114" s="53"/>
      <c r="D114" s="56"/>
      <c r="E114" s="53"/>
      <c r="F114" s="53"/>
      <c r="G114" s="53"/>
      <c r="H114" s="53"/>
      <c r="I114" s="53"/>
      <c r="J114" s="53"/>
      <c r="K114" s="57"/>
      <c r="L114" s="53"/>
      <c r="M114" s="53"/>
      <c r="N114" s="53"/>
      <c r="O114" s="53"/>
      <c r="P114" s="53"/>
      <c r="Q114" s="53"/>
      <c r="R114" s="53"/>
      <c r="S114" s="53"/>
      <c r="T114" s="53"/>
      <c r="U114" s="58"/>
      <c r="V114" s="53"/>
      <c r="W114" s="53"/>
    </row>
    <row r="115">
      <c r="A115" s="54"/>
      <c r="B115" s="55"/>
      <c r="C115" s="53"/>
      <c r="D115" s="56"/>
      <c r="E115" s="53"/>
      <c r="F115" s="53"/>
      <c r="G115" s="53"/>
      <c r="H115" s="53"/>
      <c r="I115" s="53"/>
      <c r="J115" s="53"/>
      <c r="K115" s="57"/>
      <c r="L115" s="53"/>
      <c r="M115" s="53"/>
      <c r="N115" s="53"/>
      <c r="O115" s="53"/>
      <c r="P115" s="53"/>
      <c r="Q115" s="53"/>
      <c r="R115" s="53"/>
      <c r="S115" s="53"/>
      <c r="T115" s="53"/>
      <c r="U115" s="58"/>
      <c r="V115" s="53"/>
      <c r="W115" s="53"/>
    </row>
    <row r="116">
      <c r="A116" s="54"/>
      <c r="B116" s="55"/>
      <c r="C116" s="53"/>
      <c r="D116" s="56"/>
      <c r="E116" s="53"/>
      <c r="F116" s="53"/>
      <c r="G116" s="53"/>
      <c r="H116" s="53"/>
      <c r="I116" s="53"/>
      <c r="J116" s="53"/>
      <c r="K116" s="57"/>
      <c r="L116" s="53"/>
      <c r="M116" s="53"/>
      <c r="N116" s="53"/>
      <c r="O116" s="53"/>
      <c r="P116" s="53"/>
      <c r="Q116" s="53"/>
      <c r="R116" s="53"/>
      <c r="S116" s="53"/>
      <c r="T116" s="53"/>
      <c r="U116" s="58"/>
      <c r="V116" s="53"/>
      <c r="W116" s="53"/>
    </row>
    <row r="117">
      <c r="A117" s="54"/>
      <c r="B117" s="55"/>
      <c r="C117" s="53"/>
      <c r="D117" s="56"/>
      <c r="E117" s="53"/>
      <c r="F117" s="53"/>
      <c r="G117" s="53"/>
      <c r="H117" s="53"/>
      <c r="I117" s="53"/>
      <c r="J117" s="53"/>
      <c r="K117" s="57"/>
      <c r="L117" s="53"/>
      <c r="M117" s="53"/>
      <c r="N117" s="53"/>
      <c r="O117" s="53"/>
      <c r="P117" s="53"/>
      <c r="Q117" s="53"/>
      <c r="R117" s="53"/>
      <c r="S117" s="53"/>
      <c r="T117" s="53"/>
      <c r="U117" s="58"/>
      <c r="V117" s="53"/>
      <c r="W117" s="53"/>
    </row>
    <row r="118">
      <c r="A118" s="54"/>
      <c r="B118" s="55"/>
      <c r="C118" s="53"/>
      <c r="D118" s="56"/>
      <c r="E118" s="53"/>
      <c r="F118" s="53"/>
      <c r="G118" s="53"/>
      <c r="H118" s="53"/>
      <c r="I118" s="53"/>
      <c r="J118" s="53"/>
      <c r="K118" s="57"/>
      <c r="L118" s="53"/>
      <c r="M118" s="53"/>
      <c r="N118" s="53"/>
      <c r="O118" s="53"/>
      <c r="P118" s="53"/>
      <c r="Q118" s="53"/>
      <c r="R118" s="53"/>
      <c r="S118" s="53"/>
      <c r="T118" s="53"/>
      <c r="U118" s="58"/>
      <c r="V118" s="53"/>
      <c r="W118" s="53"/>
    </row>
    <row r="119">
      <c r="A119" s="54"/>
      <c r="B119" s="55"/>
      <c r="C119" s="53"/>
      <c r="D119" s="56"/>
      <c r="E119" s="53"/>
      <c r="F119" s="53"/>
      <c r="G119" s="53"/>
      <c r="H119" s="53"/>
      <c r="I119" s="53"/>
      <c r="J119" s="53"/>
      <c r="K119" s="57"/>
      <c r="L119" s="53"/>
      <c r="M119" s="53"/>
      <c r="N119" s="53"/>
      <c r="O119" s="53"/>
      <c r="P119" s="53"/>
      <c r="Q119" s="53"/>
      <c r="R119" s="53"/>
      <c r="S119" s="53"/>
      <c r="T119" s="53"/>
      <c r="U119" s="58"/>
      <c r="V119" s="53"/>
      <c r="W119" s="53"/>
    </row>
    <row r="120">
      <c r="A120" s="54"/>
      <c r="B120" s="55"/>
      <c r="C120" s="53"/>
      <c r="D120" s="56"/>
      <c r="E120" s="53"/>
      <c r="F120" s="53"/>
      <c r="G120" s="53"/>
      <c r="H120" s="53"/>
      <c r="I120" s="53"/>
      <c r="J120" s="53"/>
      <c r="K120" s="57"/>
      <c r="L120" s="53"/>
      <c r="M120" s="53"/>
      <c r="N120" s="53"/>
      <c r="O120" s="53"/>
      <c r="P120" s="53"/>
      <c r="Q120" s="53"/>
      <c r="R120" s="53"/>
      <c r="S120" s="53"/>
      <c r="T120" s="53"/>
      <c r="U120" s="58"/>
      <c r="V120" s="53"/>
      <c r="W120" s="53"/>
    </row>
    <row r="121">
      <c r="A121" s="54"/>
      <c r="B121" s="55"/>
      <c r="C121" s="53"/>
      <c r="D121" s="56"/>
      <c r="E121" s="53"/>
      <c r="F121" s="53"/>
      <c r="G121" s="53"/>
      <c r="H121" s="53"/>
      <c r="I121" s="53"/>
      <c r="J121" s="53"/>
      <c r="K121" s="57"/>
      <c r="L121" s="53"/>
      <c r="M121" s="53"/>
      <c r="N121" s="53"/>
      <c r="O121" s="53"/>
      <c r="P121" s="53"/>
      <c r="Q121" s="53"/>
      <c r="R121" s="53"/>
      <c r="S121" s="53"/>
      <c r="T121" s="53"/>
      <c r="U121" s="58"/>
      <c r="V121" s="53"/>
      <c r="W121" s="53"/>
    </row>
    <row r="122">
      <c r="A122" s="54"/>
      <c r="B122" s="55"/>
      <c r="C122" s="53"/>
      <c r="D122" s="56"/>
      <c r="E122" s="53"/>
      <c r="F122" s="53"/>
      <c r="G122" s="53"/>
      <c r="H122" s="53"/>
      <c r="I122" s="53"/>
      <c r="J122" s="53"/>
      <c r="K122" s="57"/>
      <c r="L122" s="53"/>
      <c r="M122" s="53"/>
      <c r="N122" s="53"/>
      <c r="O122" s="53"/>
      <c r="P122" s="53"/>
      <c r="Q122" s="53"/>
      <c r="R122" s="53"/>
      <c r="S122" s="53"/>
      <c r="T122" s="53"/>
      <c r="U122" s="58"/>
      <c r="V122" s="53"/>
      <c r="W122" s="53"/>
    </row>
    <row r="123">
      <c r="A123" s="54"/>
      <c r="B123" s="55"/>
      <c r="C123" s="53"/>
      <c r="D123" s="56"/>
      <c r="E123" s="53"/>
      <c r="F123" s="53"/>
      <c r="G123" s="53"/>
      <c r="H123" s="53"/>
      <c r="I123" s="53"/>
      <c r="J123" s="53"/>
      <c r="K123" s="57"/>
      <c r="L123" s="53"/>
      <c r="M123" s="53"/>
      <c r="N123" s="53"/>
      <c r="O123" s="53"/>
      <c r="P123" s="53"/>
      <c r="Q123" s="53"/>
      <c r="R123" s="53"/>
      <c r="S123" s="53"/>
      <c r="T123" s="53"/>
      <c r="U123" s="58"/>
      <c r="V123" s="53"/>
      <c r="W123" s="53"/>
    </row>
    <row r="124">
      <c r="A124" s="54"/>
      <c r="B124" s="55"/>
      <c r="C124" s="53"/>
      <c r="D124" s="56"/>
      <c r="E124" s="53"/>
      <c r="F124" s="53"/>
      <c r="G124" s="53"/>
      <c r="H124" s="53"/>
      <c r="I124" s="53"/>
      <c r="J124" s="53"/>
      <c r="K124" s="57"/>
      <c r="L124" s="53"/>
      <c r="M124" s="53"/>
      <c r="N124" s="53"/>
      <c r="O124" s="53"/>
      <c r="P124" s="53"/>
      <c r="Q124" s="53"/>
      <c r="R124" s="53"/>
      <c r="S124" s="53"/>
      <c r="T124" s="53"/>
      <c r="U124" s="58"/>
      <c r="V124" s="53"/>
      <c r="W124" s="53"/>
    </row>
    <row r="125">
      <c r="A125" s="54"/>
      <c r="B125" s="55"/>
      <c r="C125" s="53"/>
      <c r="D125" s="56"/>
      <c r="E125" s="53"/>
      <c r="F125" s="53"/>
      <c r="G125" s="53"/>
      <c r="H125" s="53"/>
      <c r="I125" s="53"/>
      <c r="J125" s="53"/>
      <c r="K125" s="57"/>
      <c r="L125" s="53"/>
      <c r="M125" s="53"/>
      <c r="N125" s="53"/>
      <c r="O125" s="53"/>
      <c r="P125" s="53"/>
      <c r="Q125" s="53"/>
      <c r="R125" s="53"/>
      <c r="S125" s="53"/>
      <c r="T125" s="53"/>
      <c r="U125" s="58"/>
      <c r="V125" s="53"/>
      <c r="W125" s="53"/>
    </row>
    <row r="126">
      <c r="A126" s="54"/>
      <c r="B126" s="55"/>
      <c r="C126" s="53"/>
      <c r="D126" s="56"/>
      <c r="E126" s="53"/>
      <c r="F126" s="53"/>
      <c r="G126" s="53"/>
      <c r="H126" s="53"/>
      <c r="I126" s="53"/>
      <c r="J126" s="53"/>
      <c r="K126" s="57"/>
      <c r="L126" s="53"/>
      <c r="M126" s="53"/>
      <c r="N126" s="53"/>
      <c r="O126" s="53"/>
      <c r="P126" s="53"/>
      <c r="Q126" s="53"/>
      <c r="R126" s="53"/>
      <c r="S126" s="53"/>
      <c r="T126" s="53"/>
      <c r="U126" s="58"/>
      <c r="V126" s="53"/>
      <c r="W126" s="53"/>
    </row>
    <row r="127">
      <c r="A127" s="54"/>
      <c r="B127" s="55"/>
      <c r="C127" s="53"/>
      <c r="D127" s="56"/>
      <c r="E127" s="53"/>
      <c r="F127" s="53"/>
      <c r="G127" s="53"/>
      <c r="H127" s="53"/>
      <c r="I127" s="53"/>
      <c r="J127" s="53"/>
      <c r="K127" s="57"/>
      <c r="L127" s="53"/>
      <c r="M127" s="53"/>
      <c r="N127" s="53"/>
      <c r="O127" s="53"/>
      <c r="P127" s="53"/>
      <c r="Q127" s="53"/>
      <c r="R127" s="53"/>
      <c r="S127" s="53"/>
      <c r="T127" s="53"/>
      <c r="U127" s="58"/>
      <c r="V127" s="53"/>
      <c r="W127" s="53"/>
    </row>
    <row r="128">
      <c r="A128" s="54"/>
      <c r="B128" s="55"/>
      <c r="C128" s="53"/>
      <c r="D128" s="56"/>
      <c r="E128" s="53"/>
      <c r="F128" s="53"/>
      <c r="G128" s="53"/>
      <c r="H128" s="53"/>
      <c r="I128" s="53"/>
      <c r="J128" s="53"/>
      <c r="K128" s="57"/>
      <c r="L128" s="53"/>
      <c r="M128" s="53"/>
      <c r="N128" s="53"/>
      <c r="O128" s="53"/>
      <c r="P128" s="53"/>
      <c r="Q128" s="53"/>
      <c r="R128" s="53"/>
      <c r="S128" s="53"/>
      <c r="T128" s="53"/>
      <c r="U128" s="58"/>
      <c r="V128" s="53"/>
      <c r="W128" s="53"/>
    </row>
    <row r="129">
      <c r="A129" s="54"/>
      <c r="B129" s="55"/>
      <c r="C129" s="53"/>
      <c r="D129" s="56"/>
      <c r="E129" s="53"/>
      <c r="F129" s="53"/>
      <c r="G129" s="53"/>
      <c r="H129" s="53"/>
      <c r="I129" s="53"/>
      <c r="J129" s="53"/>
      <c r="K129" s="57"/>
      <c r="L129" s="53"/>
      <c r="M129" s="53"/>
      <c r="N129" s="53"/>
      <c r="O129" s="53"/>
      <c r="P129" s="53"/>
      <c r="Q129" s="53"/>
      <c r="R129" s="53"/>
      <c r="S129" s="53"/>
      <c r="T129" s="53"/>
      <c r="U129" s="58"/>
      <c r="V129" s="53"/>
      <c r="W129" s="53"/>
    </row>
    <row r="130">
      <c r="A130" s="54"/>
      <c r="B130" s="55"/>
      <c r="C130" s="53"/>
      <c r="D130" s="56"/>
      <c r="E130" s="53"/>
      <c r="F130" s="53"/>
      <c r="G130" s="53"/>
      <c r="H130" s="53"/>
      <c r="I130" s="53"/>
      <c r="J130" s="53"/>
      <c r="K130" s="57"/>
      <c r="L130" s="53"/>
      <c r="M130" s="53"/>
      <c r="N130" s="53"/>
      <c r="O130" s="53"/>
      <c r="P130" s="53"/>
      <c r="Q130" s="53"/>
      <c r="R130" s="53"/>
      <c r="S130" s="53"/>
      <c r="T130" s="53"/>
      <c r="U130" s="58"/>
      <c r="V130" s="53"/>
      <c r="W130" s="53"/>
    </row>
    <row r="131">
      <c r="A131" s="54"/>
      <c r="B131" s="55"/>
      <c r="C131" s="53"/>
      <c r="D131" s="56"/>
      <c r="E131" s="53"/>
      <c r="F131" s="53"/>
      <c r="G131" s="53"/>
      <c r="H131" s="53"/>
      <c r="I131" s="53"/>
      <c r="J131" s="53"/>
      <c r="K131" s="57"/>
      <c r="L131" s="53"/>
      <c r="M131" s="53"/>
      <c r="N131" s="53"/>
      <c r="O131" s="53"/>
      <c r="P131" s="53"/>
      <c r="Q131" s="53"/>
      <c r="R131" s="53"/>
      <c r="S131" s="53"/>
      <c r="T131" s="53"/>
      <c r="U131" s="58"/>
      <c r="V131" s="53"/>
      <c r="W131" s="53"/>
    </row>
    <row r="132">
      <c r="A132" s="54"/>
      <c r="B132" s="55"/>
      <c r="C132" s="53"/>
      <c r="D132" s="56"/>
      <c r="E132" s="53"/>
      <c r="F132" s="53"/>
      <c r="G132" s="53"/>
      <c r="H132" s="53"/>
      <c r="I132" s="53"/>
      <c r="J132" s="53"/>
      <c r="K132" s="57"/>
      <c r="L132" s="53"/>
      <c r="M132" s="53"/>
      <c r="N132" s="53"/>
      <c r="O132" s="53"/>
      <c r="P132" s="53"/>
      <c r="Q132" s="53"/>
      <c r="R132" s="53"/>
      <c r="S132" s="53"/>
      <c r="T132" s="53"/>
      <c r="U132" s="58"/>
      <c r="V132" s="53"/>
      <c r="W132" s="53"/>
    </row>
    <row r="133">
      <c r="A133" s="54"/>
      <c r="B133" s="55"/>
      <c r="C133" s="53"/>
      <c r="D133" s="56"/>
      <c r="E133" s="53"/>
      <c r="F133" s="53"/>
      <c r="G133" s="53"/>
      <c r="H133" s="53"/>
      <c r="I133" s="53"/>
      <c r="J133" s="53"/>
      <c r="K133" s="57"/>
      <c r="L133" s="53"/>
      <c r="M133" s="53"/>
      <c r="N133" s="53"/>
      <c r="O133" s="53"/>
      <c r="P133" s="53"/>
      <c r="Q133" s="53"/>
      <c r="R133" s="53"/>
      <c r="S133" s="53"/>
      <c r="T133" s="53"/>
      <c r="U133" s="58"/>
      <c r="V133" s="53"/>
      <c r="W133" s="53"/>
    </row>
    <row r="134">
      <c r="A134" s="54"/>
      <c r="B134" s="55"/>
      <c r="C134" s="53"/>
      <c r="D134" s="56"/>
      <c r="E134" s="53"/>
      <c r="F134" s="53"/>
      <c r="G134" s="53"/>
      <c r="H134" s="53"/>
      <c r="I134" s="53"/>
      <c r="J134" s="53"/>
      <c r="K134" s="57"/>
      <c r="L134" s="53"/>
      <c r="M134" s="53"/>
      <c r="N134" s="53"/>
      <c r="O134" s="53"/>
      <c r="P134" s="53"/>
      <c r="Q134" s="53"/>
      <c r="R134" s="53"/>
      <c r="S134" s="53"/>
      <c r="T134" s="53"/>
      <c r="U134" s="58"/>
      <c r="V134" s="53"/>
      <c r="W134" s="53"/>
    </row>
    <row r="135">
      <c r="A135" s="54"/>
      <c r="B135" s="55"/>
      <c r="C135" s="53"/>
      <c r="D135" s="56"/>
      <c r="E135" s="53"/>
      <c r="F135" s="53"/>
      <c r="G135" s="53"/>
      <c r="H135" s="53"/>
      <c r="I135" s="53"/>
      <c r="J135" s="53"/>
      <c r="K135" s="57"/>
      <c r="L135" s="53"/>
      <c r="M135" s="53"/>
      <c r="N135" s="53"/>
      <c r="O135" s="53"/>
      <c r="P135" s="53"/>
      <c r="Q135" s="53"/>
      <c r="R135" s="53"/>
      <c r="S135" s="53"/>
      <c r="T135" s="53"/>
      <c r="U135" s="58"/>
      <c r="V135" s="53"/>
      <c r="W135" s="53"/>
    </row>
    <row r="136">
      <c r="A136" s="54"/>
      <c r="B136" s="55"/>
      <c r="C136" s="53"/>
      <c r="D136" s="56"/>
      <c r="E136" s="53"/>
      <c r="F136" s="53"/>
      <c r="G136" s="53"/>
      <c r="H136" s="53"/>
      <c r="I136" s="53"/>
      <c r="J136" s="53"/>
      <c r="K136" s="57"/>
      <c r="L136" s="53"/>
      <c r="M136" s="53"/>
      <c r="N136" s="53"/>
      <c r="O136" s="53"/>
      <c r="P136" s="53"/>
      <c r="Q136" s="53"/>
      <c r="R136" s="53"/>
      <c r="S136" s="53"/>
      <c r="T136" s="53"/>
      <c r="U136" s="58"/>
      <c r="V136" s="53"/>
      <c r="W136" s="53"/>
    </row>
    <row r="137">
      <c r="A137" s="54"/>
      <c r="B137" s="55"/>
      <c r="C137" s="53"/>
      <c r="D137" s="56"/>
      <c r="E137" s="53"/>
      <c r="F137" s="53"/>
      <c r="G137" s="53"/>
      <c r="H137" s="53"/>
      <c r="I137" s="53"/>
      <c r="J137" s="53"/>
      <c r="K137" s="57"/>
      <c r="L137" s="53"/>
      <c r="M137" s="53"/>
      <c r="N137" s="53"/>
      <c r="O137" s="53"/>
      <c r="P137" s="53"/>
      <c r="Q137" s="53"/>
      <c r="R137" s="53"/>
      <c r="S137" s="53"/>
      <c r="T137" s="53"/>
      <c r="U137" s="58"/>
      <c r="V137" s="53"/>
      <c r="W137" s="53"/>
    </row>
    <row r="138">
      <c r="A138" s="54"/>
      <c r="B138" s="55"/>
      <c r="C138" s="53"/>
      <c r="D138" s="56"/>
      <c r="E138" s="53"/>
      <c r="F138" s="53"/>
      <c r="G138" s="53"/>
      <c r="H138" s="53"/>
      <c r="I138" s="53"/>
      <c r="J138" s="53"/>
      <c r="K138" s="57"/>
      <c r="L138" s="53"/>
      <c r="M138" s="53"/>
      <c r="N138" s="53"/>
      <c r="O138" s="53"/>
      <c r="P138" s="53"/>
      <c r="Q138" s="53"/>
      <c r="R138" s="53"/>
      <c r="S138" s="53"/>
      <c r="T138" s="53"/>
      <c r="U138" s="58"/>
      <c r="V138" s="53"/>
      <c r="W138" s="53"/>
    </row>
    <row r="139">
      <c r="A139" s="54"/>
      <c r="B139" s="55"/>
      <c r="C139" s="53"/>
      <c r="D139" s="56"/>
      <c r="E139" s="53"/>
      <c r="F139" s="53"/>
      <c r="G139" s="53"/>
      <c r="H139" s="53"/>
      <c r="I139" s="53"/>
      <c r="J139" s="53"/>
      <c r="K139" s="57"/>
      <c r="L139" s="53"/>
      <c r="M139" s="53"/>
      <c r="N139" s="53"/>
      <c r="O139" s="53"/>
      <c r="P139" s="53"/>
      <c r="Q139" s="53"/>
      <c r="R139" s="53"/>
      <c r="S139" s="53"/>
      <c r="T139" s="53"/>
      <c r="U139" s="58"/>
      <c r="V139" s="53"/>
      <c r="W139" s="53"/>
    </row>
    <row r="140">
      <c r="A140" s="54"/>
      <c r="B140" s="55"/>
      <c r="C140" s="53"/>
      <c r="D140" s="56"/>
      <c r="E140" s="53"/>
      <c r="F140" s="53"/>
      <c r="G140" s="53"/>
      <c r="H140" s="53"/>
      <c r="I140" s="53"/>
      <c r="J140" s="53"/>
      <c r="K140" s="57"/>
      <c r="L140" s="53"/>
      <c r="M140" s="53"/>
      <c r="N140" s="53"/>
      <c r="O140" s="53"/>
      <c r="P140" s="53"/>
      <c r="Q140" s="53"/>
      <c r="R140" s="53"/>
      <c r="S140" s="53"/>
      <c r="T140" s="53"/>
      <c r="U140" s="58"/>
      <c r="V140" s="53"/>
      <c r="W140" s="53"/>
    </row>
    <row r="141">
      <c r="A141" s="54"/>
      <c r="B141" s="55"/>
      <c r="C141" s="53"/>
      <c r="D141" s="56"/>
      <c r="E141" s="53"/>
      <c r="F141" s="53"/>
      <c r="G141" s="53"/>
      <c r="H141" s="53"/>
      <c r="I141" s="53"/>
      <c r="J141" s="53"/>
      <c r="K141" s="57"/>
      <c r="L141" s="53"/>
      <c r="M141" s="53"/>
      <c r="N141" s="53"/>
      <c r="O141" s="53"/>
      <c r="P141" s="53"/>
      <c r="Q141" s="53"/>
      <c r="R141" s="53"/>
      <c r="S141" s="53"/>
      <c r="T141" s="53"/>
      <c r="U141" s="58"/>
      <c r="V141" s="53"/>
      <c r="W141" s="53"/>
    </row>
    <row r="142">
      <c r="A142" s="54"/>
      <c r="B142" s="55"/>
      <c r="C142" s="53"/>
      <c r="D142" s="56"/>
      <c r="E142" s="53"/>
      <c r="F142" s="53"/>
      <c r="G142" s="53"/>
      <c r="H142" s="53"/>
      <c r="I142" s="53"/>
      <c r="J142" s="53"/>
      <c r="K142" s="57"/>
      <c r="L142" s="53"/>
      <c r="M142" s="53"/>
      <c r="N142" s="53"/>
      <c r="O142" s="53"/>
      <c r="P142" s="53"/>
      <c r="Q142" s="53"/>
      <c r="R142" s="53"/>
      <c r="S142" s="53"/>
      <c r="T142" s="53"/>
      <c r="U142" s="58"/>
      <c r="V142" s="53"/>
      <c r="W142" s="53"/>
    </row>
    <row r="143">
      <c r="A143" s="54"/>
      <c r="B143" s="55"/>
      <c r="C143" s="53"/>
      <c r="D143" s="56"/>
      <c r="E143" s="53"/>
      <c r="F143" s="53"/>
      <c r="G143" s="53"/>
      <c r="H143" s="53"/>
      <c r="I143" s="53"/>
      <c r="J143" s="53"/>
      <c r="K143" s="57"/>
      <c r="L143" s="53"/>
      <c r="M143" s="53"/>
      <c r="N143" s="53"/>
      <c r="O143" s="53"/>
      <c r="P143" s="53"/>
      <c r="Q143" s="53"/>
      <c r="R143" s="53"/>
      <c r="S143" s="53"/>
      <c r="T143" s="53"/>
      <c r="U143" s="58"/>
      <c r="V143" s="53"/>
      <c r="W143" s="53"/>
    </row>
    <row r="144">
      <c r="A144" s="54"/>
      <c r="B144" s="55"/>
      <c r="C144" s="53"/>
      <c r="D144" s="56"/>
      <c r="E144" s="53"/>
      <c r="F144" s="53"/>
      <c r="G144" s="53"/>
      <c r="H144" s="53"/>
      <c r="I144" s="53"/>
      <c r="J144" s="53"/>
      <c r="K144" s="57"/>
      <c r="L144" s="53"/>
      <c r="M144" s="53"/>
      <c r="N144" s="53"/>
      <c r="O144" s="53"/>
      <c r="P144" s="53"/>
      <c r="Q144" s="53"/>
      <c r="R144" s="53"/>
      <c r="S144" s="53"/>
      <c r="T144" s="53"/>
      <c r="U144" s="58"/>
      <c r="V144" s="53"/>
      <c r="W144" s="53"/>
    </row>
    <row r="145">
      <c r="A145" s="54"/>
      <c r="B145" s="55"/>
      <c r="C145" s="53"/>
      <c r="D145" s="56"/>
      <c r="E145" s="53"/>
      <c r="F145" s="53"/>
      <c r="G145" s="53"/>
      <c r="H145" s="53"/>
      <c r="I145" s="53"/>
      <c r="J145" s="53"/>
      <c r="K145" s="57"/>
      <c r="L145" s="53"/>
      <c r="M145" s="53"/>
      <c r="N145" s="53"/>
      <c r="O145" s="53"/>
      <c r="P145" s="53"/>
      <c r="Q145" s="53"/>
      <c r="R145" s="53"/>
      <c r="S145" s="53"/>
      <c r="T145" s="53"/>
      <c r="U145" s="58"/>
      <c r="V145" s="53"/>
      <c r="W145" s="53"/>
    </row>
    <row r="146">
      <c r="A146" s="54"/>
      <c r="B146" s="55"/>
      <c r="C146" s="53"/>
      <c r="D146" s="56"/>
      <c r="E146" s="53"/>
      <c r="F146" s="53"/>
      <c r="G146" s="53"/>
      <c r="H146" s="53"/>
      <c r="I146" s="53"/>
      <c r="J146" s="53"/>
      <c r="K146" s="57"/>
      <c r="L146" s="53"/>
      <c r="M146" s="53"/>
      <c r="N146" s="53"/>
      <c r="O146" s="53"/>
      <c r="P146" s="53"/>
      <c r="Q146" s="53"/>
      <c r="R146" s="53"/>
      <c r="S146" s="53"/>
      <c r="T146" s="53"/>
      <c r="U146" s="58"/>
      <c r="V146" s="53"/>
      <c r="W146" s="53"/>
    </row>
    <row r="147">
      <c r="A147" s="54"/>
      <c r="B147" s="55"/>
      <c r="C147" s="53"/>
      <c r="D147" s="56"/>
      <c r="E147" s="53"/>
      <c r="F147" s="53"/>
      <c r="G147" s="53"/>
      <c r="H147" s="53"/>
      <c r="I147" s="53"/>
      <c r="J147" s="53"/>
      <c r="K147" s="57"/>
      <c r="L147" s="53"/>
      <c r="M147" s="53"/>
      <c r="N147" s="53"/>
      <c r="O147" s="53"/>
      <c r="P147" s="53"/>
      <c r="Q147" s="53"/>
      <c r="R147" s="53"/>
      <c r="S147" s="53"/>
      <c r="T147" s="53"/>
      <c r="U147" s="58"/>
      <c r="V147" s="53"/>
      <c r="W147" s="53"/>
    </row>
    <row r="148">
      <c r="A148" s="54"/>
      <c r="B148" s="55"/>
      <c r="C148" s="53"/>
      <c r="D148" s="56"/>
      <c r="E148" s="53"/>
      <c r="F148" s="53"/>
      <c r="G148" s="53"/>
      <c r="H148" s="53"/>
      <c r="I148" s="53"/>
      <c r="J148" s="53"/>
      <c r="K148" s="57"/>
      <c r="L148" s="53"/>
      <c r="M148" s="53"/>
      <c r="N148" s="53"/>
      <c r="O148" s="53"/>
      <c r="P148" s="53"/>
      <c r="Q148" s="53"/>
      <c r="R148" s="53"/>
      <c r="S148" s="53"/>
      <c r="T148" s="53"/>
      <c r="U148" s="58"/>
      <c r="V148" s="53"/>
      <c r="W148" s="53"/>
    </row>
    <row r="149">
      <c r="A149" s="54"/>
      <c r="B149" s="55"/>
      <c r="C149" s="53"/>
      <c r="D149" s="56"/>
      <c r="E149" s="53"/>
      <c r="F149" s="53"/>
      <c r="G149" s="53"/>
      <c r="H149" s="53"/>
      <c r="I149" s="53"/>
      <c r="J149" s="53"/>
      <c r="K149" s="57"/>
      <c r="L149" s="53"/>
      <c r="M149" s="53"/>
      <c r="N149" s="53"/>
      <c r="O149" s="53"/>
      <c r="P149" s="53"/>
      <c r="Q149" s="53"/>
      <c r="R149" s="53"/>
      <c r="S149" s="53"/>
      <c r="T149" s="53"/>
      <c r="U149" s="58"/>
      <c r="V149" s="53"/>
      <c r="W149" s="53"/>
    </row>
    <row r="150">
      <c r="A150" s="54"/>
      <c r="B150" s="55"/>
      <c r="C150" s="53"/>
      <c r="D150" s="56"/>
      <c r="E150" s="53"/>
      <c r="F150" s="53"/>
      <c r="G150" s="53"/>
      <c r="H150" s="53"/>
      <c r="I150" s="53"/>
      <c r="J150" s="53"/>
      <c r="K150" s="57"/>
      <c r="L150" s="53"/>
      <c r="M150" s="53"/>
      <c r="N150" s="53"/>
      <c r="O150" s="53"/>
      <c r="P150" s="53"/>
      <c r="Q150" s="53"/>
      <c r="R150" s="53"/>
      <c r="S150" s="53"/>
      <c r="T150" s="53"/>
      <c r="U150" s="58"/>
      <c r="V150" s="53"/>
      <c r="W150" s="53"/>
    </row>
    <row r="151">
      <c r="A151" s="54"/>
      <c r="B151" s="55"/>
      <c r="C151" s="53"/>
      <c r="D151" s="56"/>
      <c r="E151" s="53"/>
      <c r="F151" s="53"/>
      <c r="G151" s="53"/>
      <c r="H151" s="53"/>
      <c r="I151" s="53"/>
      <c r="J151" s="53"/>
      <c r="K151" s="57"/>
      <c r="L151" s="53"/>
      <c r="M151" s="53"/>
      <c r="N151" s="53"/>
      <c r="O151" s="53"/>
      <c r="P151" s="53"/>
      <c r="Q151" s="53"/>
      <c r="R151" s="53"/>
      <c r="S151" s="53"/>
      <c r="T151" s="53"/>
      <c r="U151" s="58"/>
      <c r="V151" s="53"/>
      <c r="W151" s="53"/>
    </row>
    <row r="152">
      <c r="A152" s="54"/>
      <c r="B152" s="55"/>
      <c r="C152" s="53"/>
      <c r="D152" s="56"/>
      <c r="E152" s="53"/>
      <c r="F152" s="53"/>
      <c r="G152" s="53"/>
      <c r="H152" s="53"/>
      <c r="I152" s="53"/>
      <c r="J152" s="53"/>
      <c r="K152" s="57"/>
      <c r="L152" s="53"/>
      <c r="M152" s="53"/>
      <c r="N152" s="53"/>
      <c r="O152" s="53"/>
      <c r="P152" s="53"/>
      <c r="Q152" s="53"/>
      <c r="R152" s="53"/>
      <c r="S152" s="53"/>
      <c r="T152" s="53"/>
      <c r="U152" s="58"/>
      <c r="V152" s="53"/>
      <c r="W152" s="53"/>
    </row>
    <row r="153">
      <c r="A153" s="54"/>
      <c r="B153" s="55"/>
      <c r="C153" s="53"/>
      <c r="D153" s="56"/>
      <c r="E153" s="53"/>
      <c r="F153" s="53"/>
      <c r="G153" s="53"/>
      <c r="H153" s="53"/>
      <c r="I153" s="53"/>
      <c r="J153" s="53"/>
      <c r="K153" s="57"/>
      <c r="L153" s="53"/>
      <c r="M153" s="53"/>
      <c r="N153" s="53"/>
      <c r="O153" s="53"/>
      <c r="P153" s="53"/>
      <c r="Q153" s="53"/>
      <c r="R153" s="53"/>
      <c r="S153" s="53"/>
      <c r="T153" s="53"/>
      <c r="U153" s="58"/>
      <c r="V153" s="53"/>
      <c r="W153" s="53"/>
    </row>
    <row r="154">
      <c r="A154" s="54"/>
      <c r="B154" s="55"/>
      <c r="C154" s="53"/>
      <c r="D154" s="56"/>
      <c r="E154" s="53"/>
      <c r="F154" s="53"/>
      <c r="G154" s="53"/>
      <c r="H154" s="53"/>
      <c r="I154" s="53"/>
      <c r="J154" s="53"/>
      <c r="K154" s="57"/>
      <c r="L154" s="53"/>
      <c r="M154" s="53"/>
      <c r="N154" s="53"/>
      <c r="O154" s="53"/>
      <c r="P154" s="53"/>
      <c r="Q154" s="53"/>
      <c r="R154" s="53"/>
      <c r="S154" s="53"/>
      <c r="T154" s="53"/>
      <c r="U154" s="58"/>
      <c r="V154" s="53"/>
      <c r="W154" s="53"/>
    </row>
    <row r="155">
      <c r="A155" s="54"/>
      <c r="B155" s="55"/>
      <c r="C155" s="53"/>
      <c r="D155" s="56"/>
      <c r="E155" s="53"/>
      <c r="F155" s="53"/>
      <c r="G155" s="53"/>
      <c r="H155" s="53"/>
      <c r="I155" s="53"/>
      <c r="J155" s="53"/>
      <c r="K155" s="57"/>
      <c r="L155" s="53"/>
      <c r="M155" s="53"/>
      <c r="N155" s="53"/>
      <c r="O155" s="53"/>
      <c r="P155" s="53"/>
      <c r="Q155" s="53"/>
      <c r="R155" s="53"/>
      <c r="S155" s="53"/>
      <c r="T155" s="53"/>
      <c r="U155" s="58"/>
      <c r="V155" s="53"/>
      <c r="W155" s="53"/>
    </row>
    <row r="156">
      <c r="A156" s="54"/>
      <c r="B156" s="55"/>
      <c r="C156" s="53"/>
      <c r="D156" s="56"/>
      <c r="E156" s="53"/>
      <c r="F156" s="53"/>
      <c r="G156" s="53"/>
      <c r="H156" s="53"/>
      <c r="I156" s="53"/>
      <c r="J156" s="53"/>
      <c r="K156" s="57"/>
      <c r="L156" s="53"/>
      <c r="M156" s="53"/>
      <c r="N156" s="53"/>
      <c r="O156" s="53"/>
      <c r="P156" s="53"/>
      <c r="Q156" s="53"/>
      <c r="R156" s="53"/>
      <c r="S156" s="53"/>
      <c r="T156" s="53"/>
      <c r="U156" s="58"/>
      <c r="V156" s="53"/>
      <c r="W156" s="53"/>
    </row>
    <row r="157">
      <c r="A157" s="54"/>
      <c r="B157" s="55"/>
      <c r="C157" s="53"/>
      <c r="D157" s="56"/>
      <c r="E157" s="53"/>
      <c r="F157" s="53"/>
      <c r="G157" s="53"/>
      <c r="H157" s="53"/>
      <c r="I157" s="53"/>
      <c r="J157" s="53"/>
      <c r="K157" s="57"/>
      <c r="L157" s="53"/>
      <c r="M157" s="53"/>
      <c r="N157" s="53"/>
      <c r="O157" s="53"/>
      <c r="P157" s="53"/>
      <c r="Q157" s="53"/>
      <c r="R157" s="53"/>
      <c r="S157" s="53"/>
      <c r="T157" s="53"/>
      <c r="U157" s="58"/>
      <c r="V157" s="53"/>
      <c r="W157" s="53"/>
    </row>
    <row r="158">
      <c r="A158" s="54"/>
      <c r="B158" s="55"/>
      <c r="C158" s="53"/>
      <c r="D158" s="56"/>
      <c r="E158" s="53"/>
      <c r="F158" s="53"/>
      <c r="G158" s="53"/>
      <c r="H158" s="53"/>
      <c r="I158" s="53"/>
      <c r="J158" s="53"/>
      <c r="K158" s="57"/>
      <c r="L158" s="53"/>
      <c r="M158" s="53"/>
      <c r="N158" s="53"/>
      <c r="O158" s="53"/>
      <c r="P158" s="53"/>
      <c r="Q158" s="53"/>
      <c r="R158" s="53"/>
      <c r="S158" s="53"/>
      <c r="T158" s="53"/>
      <c r="U158" s="58"/>
      <c r="V158" s="53"/>
      <c r="W158" s="53"/>
    </row>
    <row r="159">
      <c r="A159" s="54"/>
      <c r="B159" s="55"/>
      <c r="C159" s="53"/>
      <c r="D159" s="56"/>
      <c r="E159" s="53"/>
      <c r="F159" s="53"/>
      <c r="G159" s="53"/>
      <c r="H159" s="53"/>
      <c r="I159" s="53"/>
      <c r="J159" s="53"/>
      <c r="K159" s="57"/>
      <c r="L159" s="53"/>
      <c r="M159" s="53"/>
      <c r="N159" s="53"/>
      <c r="O159" s="53"/>
      <c r="P159" s="53"/>
      <c r="Q159" s="53"/>
      <c r="R159" s="53"/>
      <c r="S159" s="53"/>
      <c r="T159" s="53"/>
      <c r="U159" s="58"/>
      <c r="V159" s="53"/>
      <c r="W159" s="53"/>
    </row>
    <row r="160">
      <c r="A160" s="54"/>
      <c r="B160" s="55"/>
      <c r="C160" s="53"/>
      <c r="D160" s="56"/>
      <c r="E160" s="53"/>
      <c r="F160" s="53"/>
      <c r="G160" s="53"/>
      <c r="H160" s="53"/>
      <c r="I160" s="53"/>
      <c r="J160" s="53"/>
      <c r="K160" s="57"/>
      <c r="L160" s="53"/>
      <c r="M160" s="53"/>
      <c r="N160" s="53"/>
      <c r="O160" s="53"/>
      <c r="P160" s="53"/>
      <c r="Q160" s="53"/>
      <c r="R160" s="53"/>
      <c r="S160" s="53"/>
      <c r="T160" s="53"/>
      <c r="U160" s="58"/>
      <c r="V160" s="53"/>
      <c r="W160" s="53"/>
    </row>
    <row r="161">
      <c r="A161" s="54"/>
      <c r="B161" s="55"/>
      <c r="C161" s="53"/>
      <c r="D161" s="56"/>
      <c r="E161" s="53"/>
      <c r="F161" s="53"/>
      <c r="G161" s="53"/>
      <c r="H161" s="53"/>
      <c r="I161" s="53"/>
      <c r="J161" s="53"/>
      <c r="K161" s="57"/>
      <c r="L161" s="53"/>
      <c r="M161" s="53"/>
      <c r="N161" s="53"/>
      <c r="O161" s="53"/>
      <c r="P161" s="53"/>
      <c r="Q161" s="53"/>
      <c r="R161" s="53"/>
      <c r="S161" s="53"/>
      <c r="T161" s="53"/>
      <c r="U161" s="58"/>
      <c r="V161" s="53"/>
      <c r="W161" s="53"/>
    </row>
    <row r="162">
      <c r="A162" s="54"/>
      <c r="B162" s="55"/>
      <c r="C162" s="53"/>
      <c r="D162" s="56"/>
      <c r="E162" s="53"/>
      <c r="F162" s="53"/>
      <c r="G162" s="53"/>
      <c r="H162" s="53"/>
      <c r="I162" s="53"/>
      <c r="J162" s="53"/>
      <c r="K162" s="57"/>
      <c r="L162" s="53"/>
      <c r="M162" s="53"/>
      <c r="N162" s="53"/>
      <c r="O162" s="53"/>
      <c r="P162" s="53"/>
      <c r="Q162" s="53"/>
      <c r="R162" s="53"/>
      <c r="S162" s="53"/>
      <c r="T162" s="53"/>
      <c r="U162" s="58"/>
      <c r="V162" s="53"/>
      <c r="W162" s="53"/>
    </row>
    <row r="163">
      <c r="A163" s="54"/>
      <c r="B163" s="55"/>
      <c r="C163" s="53"/>
      <c r="D163" s="56"/>
      <c r="E163" s="53"/>
      <c r="F163" s="53"/>
      <c r="G163" s="53"/>
      <c r="H163" s="53"/>
      <c r="I163" s="53"/>
      <c r="J163" s="53"/>
      <c r="K163" s="57"/>
      <c r="L163" s="53"/>
      <c r="M163" s="53"/>
      <c r="N163" s="53"/>
      <c r="O163" s="53"/>
      <c r="P163" s="53"/>
      <c r="Q163" s="53"/>
      <c r="R163" s="53"/>
      <c r="S163" s="53"/>
      <c r="T163" s="53"/>
      <c r="U163" s="58"/>
      <c r="V163" s="53"/>
      <c r="W163" s="53"/>
    </row>
    <row r="164">
      <c r="A164" s="54"/>
      <c r="B164" s="55"/>
      <c r="C164" s="53"/>
      <c r="D164" s="56"/>
      <c r="E164" s="53"/>
      <c r="F164" s="53"/>
      <c r="G164" s="53"/>
      <c r="H164" s="53"/>
      <c r="I164" s="53"/>
      <c r="J164" s="53"/>
      <c r="K164" s="57"/>
      <c r="L164" s="53"/>
      <c r="M164" s="53"/>
      <c r="N164" s="53"/>
      <c r="O164" s="53"/>
      <c r="P164" s="53"/>
      <c r="Q164" s="53"/>
      <c r="R164" s="53"/>
      <c r="S164" s="53"/>
      <c r="T164" s="53"/>
      <c r="U164" s="58"/>
      <c r="V164" s="53"/>
      <c r="W164" s="53"/>
    </row>
    <row r="165">
      <c r="A165" s="54"/>
      <c r="B165" s="55"/>
      <c r="C165" s="53"/>
      <c r="D165" s="56"/>
      <c r="E165" s="53"/>
      <c r="F165" s="53"/>
      <c r="G165" s="53"/>
      <c r="H165" s="53"/>
      <c r="I165" s="53"/>
      <c r="J165" s="53"/>
      <c r="K165" s="57"/>
      <c r="L165" s="53"/>
      <c r="M165" s="53"/>
      <c r="N165" s="53"/>
      <c r="O165" s="53"/>
      <c r="P165" s="53"/>
      <c r="Q165" s="53"/>
      <c r="R165" s="53"/>
      <c r="S165" s="53"/>
      <c r="T165" s="53"/>
      <c r="U165" s="58"/>
      <c r="V165" s="53"/>
      <c r="W165" s="53"/>
    </row>
    <row r="166">
      <c r="A166" s="54"/>
      <c r="B166" s="55"/>
      <c r="C166" s="53"/>
      <c r="D166" s="56"/>
      <c r="E166" s="53"/>
      <c r="F166" s="53"/>
      <c r="G166" s="53"/>
      <c r="H166" s="53"/>
      <c r="I166" s="53"/>
      <c r="J166" s="53"/>
      <c r="K166" s="57"/>
      <c r="L166" s="53"/>
      <c r="M166" s="53"/>
      <c r="N166" s="53"/>
      <c r="O166" s="53"/>
      <c r="P166" s="53"/>
      <c r="Q166" s="53"/>
      <c r="R166" s="53"/>
      <c r="S166" s="53"/>
      <c r="T166" s="53"/>
      <c r="U166" s="58"/>
      <c r="V166" s="53"/>
      <c r="W166" s="53"/>
    </row>
    <row r="167">
      <c r="A167" s="54"/>
      <c r="B167" s="55"/>
      <c r="C167" s="53"/>
      <c r="D167" s="56"/>
      <c r="E167" s="53"/>
      <c r="F167" s="53"/>
      <c r="G167" s="53"/>
      <c r="H167" s="53"/>
      <c r="I167" s="53"/>
      <c r="J167" s="53"/>
      <c r="K167" s="57"/>
      <c r="L167" s="53"/>
      <c r="M167" s="53"/>
      <c r="N167" s="53"/>
      <c r="O167" s="53"/>
      <c r="P167" s="53"/>
      <c r="Q167" s="53"/>
      <c r="R167" s="53"/>
      <c r="S167" s="53"/>
      <c r="T167" s="53"/>
      <c r="U167" s="58"/>
      <c r="V167" s="53"/>
      <c r="W167" s="53"/>
    </row>
    <row r="168">
      <c r="A168" s="54"/>
      <c r="B168" s="55"/>
      <c r="C168" s="53"/>
      <c r="D168" s="56"/>
      <c r="E168" s="53"/>
      <c r="F168" s="53"/>
      <c r="G168" s="53"/>
      <c r="H168" s="53"/>
      <c r="I168" s="53"/>
      <c r="J168" s="53"/>
      <c r="K168" s="57"/>
      <c r="L168" s="53"/>
      <c r="M168" s="53"/>
      <c r="N168" s="53"/>
      <c r="O168" s="53"/>
      <c r="P168" s="53"/>
      <c r="Q168" s="53"/>
      <c r="R168" s="53"/>
      <c r="S168" s="53"/>
      <c r="T168" s="53"/>
      <c r="U168" s="58"/>
      <c r="V168" s="53"/>
      <c r="W168" s="53"/>
    </row>
    <row r="169">
      <c r="A169" s="54"/>
      <c r="B169" s="55"/>
      <c r="C169" s="53"/>
      <c r="D169" s="56"/>
      <c r="E169" s="53"/>
      <c r="F169" s="53"/>
      <c r="G169" s="53"/>
      <c r="H169" s="53"/>
      <c r="I169" s="53"/>
      <c r="J169" s="53"/>
      <c r="K169" s="57"/>
      <c r="L169" s="53"/>
      <c r="M169" s="53"/>
      <c r="N169" s="53"/>
      <c r="O169" s="53"/>
      <c r="P169" s="53"/>
      <c r="Q169" s="53"/>
      <c r="R169" s="53"/>
      <c r="S169" s="53"/>
      <c r="T169" s="53"/>
      <c r="U169" s="58"/>
      <c r="V169" s="53"/>
      <c r="W169" s="53"/>
    </row>
    <row r="170">
      <c r="A170" s="54"/>
      <c r="B170" s="55"/>
      <c r="C170" s="53"/>
      <c r="D170" s="56"/>
      <c r="E170" s="53"/>
      <c r="F170" s="53"/>
      <c r="G170" s="53"/>
      <c r="H170" s="53"/>
      <c r="I170" s="53"/>
      <c r="J170" s="53"/>
      <c r="K170" s="57"/>
      <c r="L170" s="53"/>
      <c r="M170" s="53"/>
      <c r="N170" s="53"/>
      <c r="O170" s="53"/>
      <c r="P170" s="53"/>
      <c r="Q170" s="53"/>
      <c r="R170" s="53"/>
      <c r="S170" s="53"/>
      <c r="T170" s="53"/>
      <c r="U170" s="58"/>
      <c r="V170" s="53"/>
      <c r="W170" s="53"/>
    </row>
    <row r="171">
      <c r="A171" s="54"/>
      <c r="B171" s="55"/>
      <c r="C171" s="53"/>
      <c r="D171" s="56"/>
      <c r="E171" s="53"/>
      <c r="F171" s="53"/>
      <c r="G171" s="53"/>
      <c r="H171" s="53"/>
      <c r="I171" s="53"/>
      <c r="J171" s="53"/>
      <c r="K171" s="57"/>
      <c r="L171" s="53"/>
      <c r="M171" s="53"/>
      <c r="N171" s="53"/>
      <c r="O171" s="53"/>
      <c r="P171" s="53"/>
      <c r="Q171" s="53"/>
      <c r="R171" s="53"/>
      <c r="S171" s="53"/>
      <c r="T171" s="53"/>
      <c r="U171" s="58"/>
      <c r="V171" s="53"/>
      <c r="W171" s="53"/>
    </row>
    <row r="172">
      <c r="A172" s="54"/>
      <c r="B172" s="55"/>
      <c r="C172" s="53"/>
      <c r="D172" s="56"/>
      <c r="E172" s="53"/>
      <c r="F172" s="53"/>
      <c r="G172" s="53"/>
      <c r="H172" s="53"/>
      <c r="I172" s="53"/>
      <c r="J172" s="53"/>
      <c r="K172" s="57"/>
      <c r="L172" s="53"/>
      <c r="M172" s="53"/>
      <c r="N172" s="53"/>
      <c r="O172" s="53"/>
      <c r="P172" s="53"/>
      <c r="Q172" s="53"/>
      <c r="R172" s="53"/>
      <c r="S172" s="53"/>
      <c r="T172" s="53"/>
      <c r="U172" s="58"/>
      <c r="V172" s="53"/>
      <c r="W172" s="53"/>
    </row>
    <row r="173">
      <c r="A173" s="54"/>
      <c r="B173" s="55"/>
      <c r="C173" s="53"/>
      <c r="D173" s="56"/>
      <c r="E173" s="53"/>
      <c r="F173" s="53"/>
      <c r="G173" s="53"/>
      <c r="H173" s="53"/>
      <c r="I173" s="53"/>
      <c r="J173" s="53"/>
      <c r="K173" s="57"/>
      <c r="L173" s="53"/>
      <c r="M173" s="53"/>
      <c r="N173" s="53"/>
      <c r="O173" s="53"/>
      <c r="P173" s="53"/>
      <c r="Q173" s="53"/>
      <c r="R173" s="53"/>
      <c r="S173" s="53"/>
      <c r="T173" s="53"/>
      <c r="U173" s="58"/>
      <c r="V173" s="53"/>
      <c r="W173" s="53"/>
    </row>
    <row r="174">
      <c r="A174" s="54"/>
      <c r="B174" s="55"/>
      <c r="C174" s="53"/>
      <c r="D174" s="56"/>
      <c r="E174" s="53"/>
      <c r="F174" s="53"/>
      <c r="G174" s="53"/>
      <c r="H174" s="53"/>
      <c r="I174" s="53"/>
      <c r="J174" s="53"/>
      <c r="K174" s="57"/>
      <c r="L174" s="53"/>
      <c r="M174" s="53"/>
      <c r="N174" s="53"/>
      <c r="O174" s="53"/>
      <c r="P174" s="53"/>
      <c r="Q174" s="53"/>
      <c r="R174" s="53"/>
      <c r="S174" s="53"/>
      <c r="T174" s="53"/>
      <c r="U174" s="58"/>
      <c r="V174" s="53"/>
      <c r="W174" s="53"/>
    </row>
    <row r="175">
      <c r="A175" s="54"/>
      <c r="B175" s="55"/>
      <c r="C175" s="53"/>
      <c r="D175" s="56"/>
      <c r="E175" s="53"/>
      <c r="F175" s="53"/>
      <c r="G175" s="53"/>
      <c r="H175" s="53"/>
      <c r="I175" s="53"/>
      <c r="J175" s="53"/>
      <c r="K175" s="57"/>
      <c r="L175" s="53"/>
      <c r="M175" s="53"/>
      <c r="N175" s="53"/>
      <c r="O175" s="53"/>
      <c r="P175" s="53"/>
      <c r="Q175" s="53"/>
      <c r="R175" s="53"/>
      <c r="S175" s="53"/>
      <c r="T175" s="53"/>
      <c r="U175" s="58"/>
      <c r="V175" s="53"/>
      <c r="W175" s="53"/>
    </row>
    <row r="176">
      <c r="A176" s="54"/>
      <c r="B176" s="55"/>
      <c r="C176" s="53"/>
      <c r="D176" s="56"/>
      <c r="E176" s="53"/>
      <c r="F176" s="53"/>
      <c r="G176" s="53"/>
      <c r="H176" s="53"/>
      <c r="I176" s="53"/>
      <c r="J176" s="53"/>
      <c r="K176" s="57"/>
      <c r="L176" s="53"/>
      <c r="M176" s="53"/>
      <c r="N176" s="53"/>
      <c r="O176" s="53"/>
      <c r="P176" s="53"/>
      <c r="Q176" s="53"/>
      <c r="R176" s="53"/>
      <c r="S176" s="53"/>
      <c r="T176" s="53"/>
      <c r="U176" s="58"/>
      <c r="V176" s="53"/>
      <c r="W176" s="53"/>
    </row>
    <row r="177">
      <c r="A177" s="54"/>
      <c r="B177" s="55"/>
      <c r="C177" s="53"/>
      <c r="D177" s="56"/>
      <c r="E177" s="53"/>
      <c r="F177" s="53"/>
      <c r="G177" s="53"/>
      <c r="H177" s="53"/>
      <c r="I177" s="53"/>
      <c r="J177" s="53"/>
      <c r="K177" s="57"/>
      <c r="L177" s="53"/>
      <c r="M177" s="53"/>
      <c r="N177" s="53"/>
      <c r="O177" s="53"/>
      <c r="P177" s="53"/>
      <c r="Q177" s="53"/>
      <c r="R177" s="53"/>
      <c r="S177" s="53"/>
      <c r="T177" s="53"/>
      <c r="U177" s="58"/>
      <c r="V177" s="53"/>
      <c r="W177" s="53"/>
    </row>
    <row r="178">
      <c r="A178" s="54"/>
      <c r="B178" s="55"/>
      <c r="C178" s="53"/>
      <c r="D178" s="56"/>
      <c r="E178" s="53"/>
      <c r="F178" s="53"/>
      <c r="G178" s="53"/>
      <c r="H178" s="53"/>
      <c r="I178" s="53"/>
      <c r="J178" s="53"/>
      <c r="K178" s="57"/>
      <c r="L178" s="53"/>
      <c r="M178" s="53"/>
      <c r="N178" s="53"/>
      <c r="O178" s="53"/>
      <c r="P178" s="53"/>
      <c r="Q178" s="53"/>
      <c r="R178" s="53"/>
      <c r="S178" s="53"/>
      <c r="T178" s="53"/>
      <c r="U178" s="58"/>
      <c r="V178" s="53"/>
      <c r="W178" s="53"/>
    </row>
    <row r="179">
      <c r="A179" s="54"/>
      <c r="B179" s="55"/>
      <c r="C179" s="53"/>
      <c r="D179" s="56"/>
      <c r="E179" s="53"/>
      <c r="F179" s="53"/>
      <c r="G179" s="53"/>
      <c r="H179" s="53"/>
      <c r="I179" s="53"/>
      <c r="J179" s="53"/>
      <c r="K179" s="57"/>
      <c r="L179" s="53"/>
      <c r="M179" s="53"/>
      <c r="N179" s="53"/>
      <c r="O179" s="53"/>
      <c r="P179" s="53"/>
      <c r="Q179" s="53"/>
      <c r="R179" s="53"/>
      <c r="S179" s="53"/>
      <c r="T179" s="53"/>
      <c r="U179" s="58"/>
      <c r="V179" s="53"/>
      <c r="W179" s="53"/>
    </row>
    <row r="180">
      <c r="A180" s="54"/>
      <c r="B180" s="55"/>
      <c r="C180" s="53"/>
      <c r="D180" s="56"/>
      <c r="E180" s="53"/>
      <c r="F180" s="53"/>
      <c r="G180" s="53"/>
      <c r="H180" s="53"/>
      <c r="I180" s="53"/>
      <c r="J180" s="53"/>
      <c r="K180" s="57"/>
      <c r="L180" s="53"/>
      <c r="M180" s="53"/>
      <c r="N180" s="53"/>
      <c r="O180" s="53"/>
      <c r="P180" s="53"/>
      <c r="Q180" s="53"/>
      <c r="R180" s="53"/>
      <c r="S180" s="53"/>
      <c r="T180" s="53"/>
      <c r="U180" s="58"/>
      <c r="V180" s="53"/>
      <c r="W180" s="53"/>
    </row>
    <row r="181">
      <c r="A181" s="54"/>
      <c r="B181" s="55"/>
      <c r="C181" s="53"/>
      <c r="D181" s="56"/>
      <c r="E181" s="53"/>
      <c r="F181" s="53"/>
      <c r="G181" s="53"/>
      <c r="H181" s="53"/>
      <c r="I181" s="53"/>
      <c r="J181" s="53"/>
      <c r="K181" s="57"/>
      <c r="L181" s="53"/>
      <c r="M181" s="53"/>
      <c r="N181" s="53"/>
      <c r="O181" s="53"/>
      <c r="P181" s="53"/>
      <c r="Q181" s="53"/>
      <c r="R181" s="53"/>
      <c r="S181" s="53"/>
      <c r="T181" s="53"/>
      <c r="U181" s="58"/>
      <c r="V181" s="53"/>
      <c r="W181" s="53"/>
    </row>
    <row r="182">
      <c r="A182" s="54"/>
      <c r="B182" s="55"/>
      <c r="C182" s="53"/>
      <c r="D182" s="56"/>
      <c r="E182" s="53"/>
      <c r="F182" s="53"/>
      <c r="G182" s="53"/>
      <c r="H182" s="53"/>
      <c r="I182" s="53"/>
      <c r="J182" s="53"/>
      <c r="K182" s="57"/>
      <c r="L182" s="53"/>
      <c r="M182" s="53"/>
      <c r="N182" s="53"/>
      <c r="O182" s="53"/>
      <c r="P182" s="53"/>
      <c r="Q182" s="53"/>
      <c r="R182" s="53"/>
      <c r="S182" s="53"/>
      <c r="T182" s="53"/>
      <c r="U182" s="58"/>
      <c r="V182" s="53"/>
      <c r="W182" s="53"/>
    </row>
    <row r="183">
      <c r="A183" s="54"/>
      <c r="B183" s="55"/>
      <c r="C183" s="53"/>
      <c r="D183" s="56"/>
      <c r="E183" s="53"/>
      <c r="F183" s="53"/>
      <c r="G183" s="53"/>
      <c r="H183" s="53"/>
      <c r="I183" s="53"/>
      <c r="J183" s="53"/>
      <c r="K183" s="57"/>
      <c r="L183" s="53"/>
      <c r="M183" s="53"/>
      <c r="N183" s="53"/>
      <c r="O183" s="53"/>
      <c r="P183" s="53"/>
      <c r="Q183" s="53"/>
      <c r="R183" s="53"/>
      <c r="S183" s="53"/>
      <c r="T183" s="53"/>
      <c r="U183" s="58"/>
      <c r="V183" s="53"/>
      <c r="W183" s="53"/>
    </row>
    <row r="184">
      <c r="A184" s="54"/>
      <c r="B184" s="55"/>
      <c r="C184" s="53"/>
      <c r="D184" s="56"/>
      <c r="E184" s="53"/>
      <c r="F184" s="53"/>
      <c r="G184" s="53"/>
      <c r="H184" s="53"/>
      <c r="I184" s="53"/>
      <c r="J184" s="53"/>
      <c r="K184" s="57"/>
      <c r="L184" s="53"/>
      <c r="M184" s="53"/>
      <c r="N184" s="53"/>
      <c r="O184" s="53"/>
      <c r="P184" s="53"/>
      <c r="Q184" s="53"/>
      <c r="R184" s="53"/>
      <c r="S184" s="53"/>
      <c r="T184" s="53"/>
      <c r="U184" s="58"/>
      <c r="V184" s="53"/>
      <c r="W184" s="53"/>
    </row>
    <row r="185">
      <c r="A185" s="54"/>
      <c r="B185" s="55"/>
      <c r="C185" s="53"/>
      <c r="D185" s="56"/>
      <c r="E185" s="53"/>
      <c r="F185" s="53"/>
      <c r="G185" s="53"/>
      <c r="H185" s="53"/>
      <c r="I185" s="53"/>
      <c r="J185" s="53"/>
      <c r="K185" s="57"/>
      <c r="L185" s="53"/>
      <c r="M185" s="53"/>
      <c r="N185" s="53"/>
      <c r="O185" s="53"/>
      <c r="P185" s="53"/>
      <c r="Q185" s="53"/>
      <c r="R185" s="53"/>
      <c r="S185" s="53"/>
      <c r="T185" s="53"/>
      <c r="U185" s="58"/>
      <c r="V185" s="53"/>
      <c r="W185" s="53"/>
    </row>
    <row r="186">
      <c r="A186" s="54"/>
      <c r="B186" s="55"/>
      <c r="C186" s="53"/>
      <c r="D186" s="56"/>
      <c r="E186" s="53"/>
      <c r="F186" s="53"/>
      <c r="G186" s="53"/>
      <c r="H186" s="53"/>
      <c r="I186" s="53"/>
      <c r="J186" s="53"/>
      <c r="K186" s="57"/>
      <c r="L186" s="53"/>
      <c r="M186" s="53"/>
      <c r="N186" s="53"/>
      <c r="O186" s="53"/>
      <c r="P186" s="53"/>
      <c r="Q186" s="53"/>
      <c r="R186" s="53"/>
      <c r="S186" s="53"/>
      <c r="T186" s="53"/>
      <c r="U186" s="58"/>
      <c r="V186" s="53"/>
      <c r="W186" s="53"/>
    </row>
    <row r="187">
      <c r="A187" s="54"/>
      <c r="B187" s="55"/>
      <c r="C187" s="53"/>
      <c r="D187" s="56"/>
      <c r="E187" s="53"/>
      <c r="F187" s="53"/>
      <c r="G187" s="53"/>
      <c r="H187" s="53"/>
      <c r="I187" s="53"/>
      <c r="J187" s="53"/>
      <c r="K187" s="57"/>
      <c r="L187" s="53"/>
      <c r="M187" s="53"/>
      <c r="N187" s="53"/>
      <c r="O187" s="53"/>
      <c r="P187" s="53"/>
      <c r="Q187" s="53"/>
      <c r="R187" s="53"/>
      <c r="S187" s="53"/>
      <c r="T187" s="53"/>
      <c r="U187" s="58"/>
      <c r="V187" s="53"/>
      <c r="W187" s="53"/>
    </row>
    <row r="188">
      <c r="A188" s="54"/>
      <c r="B188" s="55"/>
      <c r="C188" s="53"/>
      <c r="D188" s="56"/>
      <c r="E188" s="53"/>
      <c r="F188" s="53"/>
      <c r="G188" s="53"/>
      <c r="H188" s="53"/>
      <c r="I188" s="53"/>
      <c r="J188" s="53"/>
      <c r="K188" s="57"/>
      <c r="L188" s="53"/>
      <c r="M188" s="53"/>
      <c r="N188" s="53"/>
      <c r="O188" s="53"/>
      <c r="P188" s="53"/>
      <c r="Q188" s="53"/>
      <c r="R188" s="53"/>
      <c r="S188" s="53"/>
      <c r="T188" s="53"/>
      <c r="U188" s="58"/>
      <c r="V188" s="53"/>
      <c r="W188" s="53"/>
    </row>
    <row r="189">
      <c r="A189" s="54"/>
      <c r="B189" s="55"/>
      <c r="C189" s="53"/>
      <c r="D189" s="56"/>
      <c r="E189" s="53"/>
      <c r="F189" s="53"/>
      <c r="G189" s="53"/>
      <c r="H189" s="53"/>
      <c r="I189" s="53"/>
      <c r="J189" s="53"/>
      <c r="K189" s="57"/>
      <c r="L189" s="53"/>
      <c r="M189" s="53"/>
      <c r="N189" s="53"/>
      <c r="O189" s="53"/>
      <c r="P189" s="53"/>
      <c r="Q189" s="53"/>
      <c r="R189" s="53"/>
      <c r="S189" s="53"/>
      <c r="T189" s="53"/>
      <c r="U189" s="58"/>
      <c r="V189" s="53"/>
      <c r="W189" s="53"/>
    </row>
    <row r="190">
      <c r="A190" s="54"/>
      <c r="B190" s="55"/>
      <c r="C190" s="53"/>
      <c r="D190" s="56"/>
      <c r="E190" s="53"/>
      <c r="F190" s="53"/>
      <c r="G190" s="53"/>
      <c r="H190" s="53"/>
      <c r="I190" s="53"/>
      <c r="J190" s="53"/>
      <c r="K190" s="57"/>
      <c r="L190" s="53"/>
      <c r="M190" s="53"/>
      <c r="N190" s="53"/>
      <c r="O190" s="53"/>
      <c r="P190" s="53"/>
      <c r="Q190" s="53"/>
      <c r="R190" s="53"/>
      <c r="S190" s="53"/>
      <c r="T190" s="53"/>
      <c r="U190" s="58"/>
      <c r="V190" s="53"/>
      <c r="W190" s="53"/>
    </row>
    <row r="191">
      <c r="A191" s="54"/>
      <c r="B191" s="55"/>
      <c r="C191" s="53"/>
      <c r="D191" s="56"/>
      <c r="E191" s="53"/>
      <c r="F191" s="53"/>
      <c r="G191" s="53"/>
      <c r="H191" s="53"/>
      <c r="I191" s="53"/>
      <c r="J191" s="53"/>
      <c r="K191" s="57"/>
      <c r="L191" s="53"/>
      <c r="M191" s="53"/>
      <c r="N191" s="53"/>
      <c r="O191" s="53"/>
      <c r="P191" s="53"/>
      <c r="Q191" s="53"/>
      <c r="R191" s="53"/>
      <c r="S191" s="53"/>
      <c r="T191" s="53"/>
      <c r="U191" s="58"/>
      <c r="V191" s="53"/>
      <c r="W191" s="53"/>
    </row>
    <row r="192">
      <c r="A192" s="54"/>
      <c r="B192" s="55"/>
      <c r="C192" s="53"/>
      <c r="D192" s="56"/>
      <c r="E192" s="53"/>
      <c r="F192" s="53"/>
      <c r="G192" s="53"/>
      <c r="H192" s="53"/>
      <c r="I192" s="53"/>
      <c r="J192" s="53"/>
      <c r="K192" s="57"/>
      <c r="L192" s="53"/>
      <c r="M192" s="53"/>
      <c r="N192" s="53"/>
      <c r="O192" s="53"/>
      <c r="P192" s="53"/>
      <c r="Q192" s="53"/>
      <c r="R192" s="53"/>
      <c r="S192" s="53"/>
      <c r="T192" s="53"/>
      <c r="U192" s="58"/>
      <c r="V192" s="53"/>
      <c r="W192" s="53"/>
    </row>
    <row r="193">
      <c r="A193" s="54"/>
      <c r="B193" s="55"/>
      <c r="C193" s="53"/>
      <c r="D193" s="56"/>
      <c r="E193" s="53"/>
      <c r="F193" s="53"/>
      <c r="G193" s="53"/>
      <c r="H193" s="53"/>
      <c r="I193" s="53"/>
      <c r="J193" s="53"/>
      <c r="K193" s="57"/>
      <c r="L193" s="53"/>
      <c r="M193" s="53"/>
      <c r="N193" s="53"/>
      <c r="O193" s="53"/>
      <c r="P193" s="53"/>
      <c r="Q193" s="53"/>
      <c r="R193" s="53"/>
      <c r="S193" s="53"/>
      <c r="T193" s="53"/>
      <c r="U193" s="58"/>
      <c r="V193" s="53"/>
      <c r="W193" s="53"/>
    </row>
    <row r="194">
      <c r="A194" s="54"/>
      <c r="B194" s="55"/>
      <c r="C194" s="53"/>
      <c r="D194" s="56"/>
      <c r="E194" s="53"/>
      <c r="F194" s="53"/>
      <c r="G194" s="53"/>
      <c r="H194" s="53"/>
      <c r="I194" s="53"/>
      <c r="J194" s="53"/>
      <c r="K194" s="57"/>
      <c r="L194" s="53"/>
      <c r="M194" s="53"/>
      <c r="N194" s="53"/>
      <c r="O194" s="53"/>
      <c r="P194" s="53"/>
      <c r="Q194" s="53"/>
      <c r="R194" s="53"/>
      <c r="S194" s="53"/>
      <c r="T194" s="53"/>
      <c r="U194" s="58"/>
      <c r="V194" s="53"/>
      <c r="W194" s="53"/>
    </row>
    <row r="195">
      <c r="A195" s="54"/>
      <c r="B195" s="55"/>
      <c r="C195" s="53"/>
      <c r="D195" s="56"/>
      <c r="E195" s="53"/>
      <c r="F195" s="53"/>
      <c r="G195" s="53"/>
      <c r="H195" s="53"/>
      <c r="I195" s="53"/>
      <c r="J195" s="53"/>
      <c r="K195" s="57"/>
      <c r="L195" s="53"/>
      <c r="M195" s="53"/>
      <c r="N195" s="53"/>
      <c r="O195" s="53"/>
      <c r="P195" s="53"/>
      <c r="Q195" s="53"/>
      <c r="R195" s="53"/>
      <c r="S195" s="53"/>
      <c r="T195" s="53"/>
      <c r="U195" s="58"/>
      <c r="V195" s="53"/>
      <c r="W195" s="53"/>
    </row>
    <row r="196">
      <c r="A196" s="59"/>
      <c r="B196" s="60"/>
      <c r="K196" s="61"/>
    </row>
    <row r="197">
      <c r="A197" s="59"/>
      <c r="B197" s="60"/>
      <c r="K197" s="61"/>
    </row>
    <row r="198">
      <c r="A198" s="59"/>
      <c r="B198" s="60"/>
      <c r="K198" s="61"/>
    </row>
    <row r="199">
      <c r="A199" s="59"/>
      <c r="B199" s="60"/>
      <c r="K199" s="61"/>
    </row>
    <row r="200">
      <c r="A200" s="59"/>
      <c r="B200" s="60"/>
      <c r="K200" s="61"/>
    </row>
    <row r="201">
      <c r="A201" s="59"/>
      <c r="B201" s="60"/>
      <c r="K201" s="61"/>
    </row>
    <row r="202">
      <c r="A202" s="59"/>
      <c r="B202" s="60"/>
      <c r="K202" s="61"/>
    </row>
    <row r="203">
      <c r="A203" s="59"/>
      <c r="B203" s="60"/>
      <c r="K203" s="61"/>
    </row>
    <row r="204">
      <c r="A204" s="59"/>
      <c r="B204" s="60"/>
      <c r="K204" s="6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71">
      <formula1>"Action,IC,BRD,Ner,CV,CMS"</formula1>
    </dataValidation>
    <dataValidation type="list" allowBlank="1" sqref="S3:S71">
      <formula1>"Out of scope,Processing,Fixed,To be processed"</formula1>
    </dataValidation>
    <dataValidation type="list" allowBlank="1" sqref="O3:O71">
      <formula1>"Succeeded,Failed,Out of scope,Not sure,Trash"</formula1>
    </dataValidation>
    <dataValidation type="list" allowBlank="1" sqref="T3:T71">
      <formula1>"Ok,Not as expected,Not ok"</formula1>
    </dataValidation>
    <dataValidation type="list" allowBlank="1" sqref="Q3:Q71">
      <formula1>"Succeeded,As expected,Failed,Out of scope,Not sure,Trash"</formula1>
    </dataValidation>
  </dataValidations>
  <hyperlinks>
    <hyperlink r:id="rId2" ref="E3"/>
    <hyperlink r:id="rId3" ref="E9"/>
    <hyperlink r:id="rId4" ref="E19"/>
    <hyperlink r:id="rId5" ref="E25"/>
    <hyperlink r:id="rId6" ref="E34"/>
    <hyperlink r:id="rId7" ref="E35"/>
    <hyperlink r:id="rId8" ref="E40"/>
    <hyperlink r:id="rId9" ref="E47"/>
    <hyperlink r:id="rId10" ref="E50"/>
    <hyperlink r:id="rId11" ref="E64"/>
    <hyperlink r:id="rId12" ref="E67"/>
    <hyperlink r:id="rId13" ref="E69"/>
  </hyperlinks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9.0"/>
    <col customWidth="1" min="4" max="4" width="18.86"/>
    <col customWidth="1" min="5" max="5" width="29.43"/>
    <col customWidth="1" min="6" max="6" width="16.14"/>
    <col customWidth="1" min="7" max="7" width="22.14"/>
    <col customWidth="1" min="8" max="8" width="17.29"/>
    <col hidden="1" min="10" max="10" width="14.43"/>
    <col customWidth="1" min="11" max="11" width="32.57"/>
    <col customWidth="1" min="13" max="13" width="11.14"/>
    <col customWidth="1" min="14" max="14" width="11.0"/>
  </cols>
  <sheetData>
    <row r="1">
      <c r="A1" s="62" t="s">
        <v>0</v>
      </c>
      <c r="B1" s="62" t="s">
        <v>1</v>
      </c>
      <c r="C1" s="63" t="s">
        <v>2</v>
      </c>
      <c r="D1" s="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4" t="s">
        <v>10</v>
      </c>
      <c r="L1" s="62" t="s">
        <v>11</v>
      </c>
      <c r="M1" s="62" t="s">
        <v>12</v>
      </c>
      <c r="N1" s="62" t="s">
        <v>254</v>
      </c>
      <c r="O1" s="65" t="s">
        <v>13</v>
      </c>
      <c r="P1" s="6"/>
      <c r="Q1" s="62" t="s">
        <v>14</v>
      </c>
      <c r="R1" s="66" t="s">
        <v>15</v>
      </c>
      <c r="S1" s="66" t="s">
        <v>16</v>
      </c>
      <c r="T1" s="62" t="s">
        <v>17</v>
      </c>
      <c r="U1" s="66" t="s">
        <v>18</v>
      </c>
      <c r="V1" s="66" t="s">
        <v>19</v>
      </c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7" t="s">
        <v>20</v>
      </c>
      <c r="P2" s="67" t="s">
        <v>21</v>
      </c>
      <c r="Q2" s="9"/>
      <c r="R2" s="9"/>
      <c r="S2" s="9"/>
      <c r="T2" s="9"/>
      <c r="U2" s="9"/>
      <c r="V2" s="9"/>
    </row>
    <row r="3" ht="29.25" customHeight="1">
      <c r="A3" s="68">
        <v>1.0</v>
      </c>
      <c r="B3" s="69" t="s">
        <v>255</v>
      </c>
      <c r="C3" s="70">
        <v>43970.716516203705</v>
      </c>
      <c r="D3" s="71" t="s">
        <v>256</v>
      </c>
      <c r="E3" s="72" t="s">
        <v>56</v>
      </c>
      <c r="F3" s="73" t="str">
        <f t="shared" ref="F3:F8" si="1">image("")</f>
        <v/>
      </c>
      <c r="G3" s="74" t="s">
        <v>57</v>
      </c>
      <c r="H3" s="73"/>
      <c r="I3" s="74" t="s">
        <v>58</v>
      </c>
      <c r="J3" s="74" t="s">
        <v>38</v>
      </c>
      <c r="K3" s="72" t="s">
        <v>257</v>
      </c>
      <c r="L3" s="73"/>
      <c r="M3" s="73"/>
      <c r="N3" s="75"/>
      <c r="O3" s="74" t="s">
        <v>40</v>
      </c>
      <c r="P3" s="73"/>
      <c r="Q3" s="74" t="s">
        <v>114</v>
      </c>
      <c r="R3" s="75"/>
      <c r="S3" s="75"/>
      <c r="T3" s="74"/>
      <c r="U3" s="75"/>
      <c r="V3" s="75"/>
    </row>
    <row r="4" ht="29.25" customHeight="1">
      <c r="A4" s="68">
        <f t="shared" ref="A4:A83" si="2">if(left(D4,16)=left(D3,16),A3,A3+1)</f>
        <v>1</v>
      </c>
      <c r="B4" s="69" t="s">
        <v>255</v>
      </c>
      <c r="C4" s="70">
        <v>43970.721875</v>
      </c>
      <c r="D4" s="71" t="s">
        <v>256</v>
      </c>
      <c r="E4" s="72" t="s">
        <v>258</v>
      </c>
      <c r="F4" s="73" t="str">
        <f t="shared" si="1"/>
        <v/>
      </c>
      <c r="G4" s="74" t="s">
        <v>25</v>
      </c>
      <c r="H4" s="74" t="s">
        <v>259</v>
      </c>
      <c r="I4" s="74" t="s">
        <v>49</v>
      </c>
      <c r="J4" s="74" t="s">
        <v>44</v>
      </c>
      <c r="K4" s="76"/>
      <c r="L4" s="74" t="s">
        <v>260</v>
      </c>
      <c r="M4" s="73"/>
      <c r="N4" s="75"/>
      <c r="O4" s="74" t="s">
        <v>40</v>
      </c>
      <c r="P4" s="74"/>
      <c r="Q4" s="74" t="s">
        <v>114</v>
      </c>
      <c r="R4" s="75"/>
      <c r="S4" s="75"/>
      <c r="T4" s="74"/>
      <c r="U4" s="75"/>
      <c r="V4" s="75"/>
    </row>
    <row r="5" ht="29.25" customHeight="1">
      <c r="A5" s="68">
        <f t="shared" si="2"/>
        <v>1</v>
      </c>
      <c r="B5" s="69" t="s">
        <v>255</v>
      </c>
      <c r="C5" s="70">
        <v>43970.72269675926</v>
      </c>
      <c r="D5" s="71" t="s">
        <v>256</v>
      </c>
      <c r="E5" s="72" t="s">
        <v>261</v>
      </c>
      <c r="F5" s="73" t="str">
        <f t="shared" si="1"/>
        <v/>
      </c>
      <c r="G5" s="74" t="s">
        <v>25</v>
      </c>
      <c r="H5" s="74" t="s">
        <v>262</v>
      </c>
      <c r="I5" s="74" t="s">
        <v>49</v>
      </c>
      <c r="J5" s="74" t="s">
        <v>50</v>
      </c>
      <c r="K5" s="76"/>
      <c r="L5" s="74" t="s">
        <v>260</v>
      </c>
      <c r="M5" s="75"/>
      <c r="N5" s="75"/>
      <c r="O5" s="74" t="s">
        <v>40</v>
      </c>
      <c r="P5" s="75"/>
      <c r="Q5" s="74" t="s">
        <v>114</v>
      </c>
      <c r="R5" s="75"/>
      <c r="S5" s="75"/>
      <c r="T5" s="74"/>
      <c r="U5" s="74"/>
      <c r="V5" s="75"/>
    </row>
    <row r="6" ht="29.25" customHeight="1">
      <c r="A6" s="68">
        <f t="shared" si="2"/>
        <v>1</v>
      </c>
      <c r="B6" s="69" t="s">
        <v>255</v>
      </c>
      <c r="C6" s="70">
        <v>43970.722916666666</v>
      </c>
      <c r="D6" s="71" t="s">
        <v>256</v>
      </c>
      <c r="E6" s="72" t="s">
        <v>263</v>
      </c>
      <c r="F6" s="73" t="str">
        <f t="shared" si="1"/>
        <v/>
      </c>
      <c r="G6" s="74" t="s">
        <v>264</v>
      </c>
      <c r="H6" s="75"/>
      <c r="I6" s="74" t="s">
        <v>265</v>
      </c>
      <c r="J6" s="74" t="s">
        <v>28</v>
      </c>
      <c r="K6" s="76"/>
      <c r="L6" s="75"/>
      <c r="M6" s="75"/>
      <c r="N6" s="75"/>
      <c r="O6" s="74" t="s">
        <v>40</v>
      </c>
      <c r="P6" s="75"/>
      <c r="Q6" s="74" t="s">
        <v>114</v>
      </c>
      <c r="R6" s="75"/>
      <c r="S6" s="75"/>
      <c r="T6" s="74"/>
      <c r="U6" s="75"/>
      <c r="V6" s="75"/>
    </row>
    <row r="7" ht="29.25" customHeight="1">
      <c r="A7" s="68">
        <f t="shared" si="2"/>
        <v>1</v>
      </c>
      <c r="B7" s="69" t="s">
        <v>255</v>
      </c>
      <c r="C7" s="70">
        <v>43970.72300925926</v>
      </c>
      <c r="D7" s="71" t="s">
        <v>256</v>
      </c>
      <c r="E7" s="72" t="s">
        <v>266</v>
      </c>
      <c r="F7" s="73" t="str">
        <f t="shared" si="1"/>
        <v/>
      </c>
      <c r="G7" s="74" t="s">
        <v>25</v>
      </c>
      <c r="H7" s="73"/>
      <c r="I7" s="74" t="s">
        <v>49</v>
      </c>
      <c r="J7" s="74" t="s">
        <v>50</v>
      </c>
      <c r="K7" s="77"/>
      <c r="L7" s="78" t="s">
        <v>260</v>
      </c>
      <c r="M7" s="75"/>
      <c r="N7" s="75"/>
      <c r="O7" s="74" t="s">
        <v>40</v>
      </c>
      <c r="P7" s="75"/>
      <c r="Q7" s="74" t="s">
        <v>114</v>
      </c>
      <c r="R7" s="75"/>
      <c r="S7" s="75"/>
      <c r="T7" s="74"/>
      <c r="U7" s="75"/>
      <c r="V7" s="75"/>
    </row>
    <row r="8" ht="29.25" customHeight="1">
      <c r="A8" s="68">
        <f t="shared" si="2"/>
        <v>1</v>
      </c>
      <c r="B8" s="69" t="s">
        <v>255</v>
      </c>
      <c r="C8" s="70">
        <v>43970.72384259259</v>
      </c>
      <c r="D8" s="71" t="s">
        <v>256</v>
      </c>
      <c r="E8" s="72" t="s">
        <v>267</v>
      </c>
      <c r="F8" s="73" t="str">
        <f t="shared" si="1"/>
        <v/>
      </c>
      <c r="G8" s="74" t="s">
        <v>205</v>
      </c>
      <c r="H8" s="78" t="s">
        <v>268</v>
      </c>
      <c r="I8" s="78" t="s">
        <v>27</v>
      </c>
      <c r="J8" s="78" t="s">
        <v>106</v>
      </c>
      <c r="K8" s="79" t="s">
        <v>269</v>
      </c>
      <c r="L8" s="78" t="s">
        <v>270</v>
      </c>
      <c r="M8" s="75"/>
      <c r="N8" s="75"/>
      <c r="O8" s="74" t="s">
        <v>40</v>
      </c>
      <c r="P8" s="74"/>
      <c r="Q8" s="74" t="s">
        <v>114</v>
      </c>
      <c r="R8" s="75"/>
      <c r="S8" s="75"/>
      <c r="T8" s="74"/>
      <c r="U8" s="75"/>
      <c r="V8" s="75"/>
    </row>
    <row r="9" ht="29.25" customHeight="1">
      <c r="A9" s="68">
        <f t="shared" si="2"/>
        <v>1</v>
      </c>
      <c r="B9" s="69" t="s">
        <v>255</v>
      </c>
      <c r="C9" s="70">
        <v>43970.723969907405</v>
      </c>
      <c r="D9" s="71" t="s">
        <v>256</v>
      </c>
      <c r="E9" s="80" t="s">
        <v>271</v>
      </c>
      <c r="F9" s="73" t="str">
        <f>image("https://scontent.xx.fbcdn.net/v/t1.15752-9/85070134_1442333355945107_307809603045818368_n.jpg?_nc_cat=102&amp;_nc_sid=b96e70&amp;_nc_ohc=h7uykHYiFg0AX-jqSlM&amp;_nc_ad=z-m&amp;_nc_cid=0&amp;_nc_zor=9&amp;_nc_ht=scontent.xx&amp;oh=93e6141adac0281a7f07e1659552daf8&amp;oe=5EE76ABC")</f>
        <v/>
      </c>
      <c r="G9" s="78" t="s">
        <v>103</v>
      </c>
      <c r="H9" s="78" t="s">
        <v>272</v>
      </c>
      <c r="I9" s="74" t="s">
        <v>105</v>
      </c>
      <c r="J9" s="74" t="s">
        <v>106</v>
      </c>
      <c r="K9" s="72" t="s">
        <v>107</v>
      </c>
      <c r="L9" s="75"/>
      <c r="M9" s="75"/>
      <c r="N9" s="75"/>
      <c r="O9" s="74" t="s">
        <v>40</v>
      </c>
      <c r="P9" s="74"/>
      <c r="Q9" s="74" t="s">
        <v>114</v>
      </c>
      <c r="R9" s="75"/>
      <c r="S9" s="75"/>
      <c r="T9" s="74"/>
      <c r="U9" s="75"/>
      <c r="V9" s="75"/>
      <c r="W9" s="52"/>
      <c r="X9" s="52"/>
      <c r="Y9" s="52"/>
    </row>
    <row r="10" ht="29.25" customHeight="1">
      <c r="A10" s="68">
        <f t="shared" si="2"/>
        <v>1</v>
      </c>
      <c r="B10" s="69" t="s">
        <v>255</v>
      </c>
      <c r="C10" s="70">
        <v>43970.724756944444</v>
      </c>
      <c r="D10" s="71" t="s">
        <v>256</v>
      </c>
      <c r="E10" s="81" t="s">
        <v>273</v>
      </c>
      <c r="F10" s="73" t="str">
        <f t="shared" ref="F10:F12" si="3">image("")</f>
        <v/>
      </c>
      <c r="G10" s="74" t="s">
        <v>25</v>
      </c>
      <c r="H10" s="74" t="s">
        <v>189</v>
      </c>
      <c r="I10" s="74" t="s">
        <v>27</v>
      </c>
      <c r="J10" s="74" t="s">
        <v>28</v>
      </c>
      <c r="K10" s="72" t="s">
        <v>274</v>
      </c>
      <c r="L10" s="78" t="s">
        <v>275</v>
      </c>
      <c r="M10" s="78" t="s">
        <v>276</v>
      </c>
      <c r="N10" s="75"/>
      <c r="O10" s="74" t="s">
        <v>40</v>
      </c>
      <c r="P10" s="74"/>
      <c r="Q10" s="74" t="s">
        <v>114</v>
      </c>
      <c r="R10" s="75"/>
      <c r="S10" s="75"/>
      <c r="T10" s="74"/>
      <c r="U10" s="75"/>
      <c r="V10" s="75"/>
    </row>
    <row r="11" ht="29.25" customHeight="1">
      <c r="A11" s="68">
        <f t="shared" si="2"/>
        <v>1</v>
      </c>
      <c r="B11" s="69" t="s">
        <v>255</v>
      </c>
      <c r="C11" s="70">
        <v>43970.72476851852</v>
      </c>
      <c r="D11" s="71" t="s">
        <v>256</v>
      </c>
      <c r="E11" s="72" t="s">
        <v>277</v>
      </c>
      <c r="F11" s="73" t="str">
        <f t="shared" si="3"/>
        <v/>
      </c>
      <c r="G11" s="74" t="s">
        <v>53</v>
      </c>
      <c r="H11" s="73"/>
      <c r="I11" s="74" t="s">
        <v>54</v>
      </c>
      <c r="J11" s="74" t="s">
        <v>28</v>
      </c>
      <c r="K11" s="76"/>
      <c r="L11" s="73"/>
      <c r="M11" s="73"/>
      <c r="N11" s="75"/>
      <c r="O11" s="74" t="s">
        <v>40</v>
      </c>
      <c r="P11" s="74"/>
      <c r="Q11" s="74" t="s">
        <v>114</v>
      </c>
      <c r="R11" s="75"/>
      <c r="S11" s="75"/>
      <c r="T11" s="74"/>
      <c r="U11" s="74"/>
      <c r="V11" s="75"/>
    </row>
    <row r="12" ht="28.5" customHeight="1">
      <c r="A12" s="67">
        <f t="shared" si="2"/>
        <v>2</v>
      </c>
      <c r="B12" s="82" t="s">
        <v>255</v>
      </c>
      <c r="C12" s="83">
        <v>43970.7133912037</v>
      </c>
      <c r="D12" s="84" t="s">
        <v>278</v>
      </c>
      <c r="E12" s="85" t="s">
        <v>279</v>
      </c>
      <c r="F12" s="86" t="str">
        <f t="shared" si="3"/>
        <v/>
      </c>
      <c r="G12" s="87" t="s">
        <v>25</v>
      </c>
      <c r="H12" s="87" t="s">
        <v>280</v>
      </c>
      <c r="I12" s="87" t="s">
        <v>93</v>
      </c>
      <c r="J12" s="87" t="s">
        <v>94</v>
      </c>
      <c r="K12" s="88" t="s">
        <v>95</v>
      </c>
      <c r="L12" s="89"/>
      <c r="M12" s="89"/>
      <c r="N12" s="89"/>
      <c r="O12" s="87" t="s">
        <v>40</v>
      </c>
      <c r="P12" s="89"/>
      <c r="Q12" s="87" t="s">
        <v>114</v>
      </c>
      <c r="R12" s="89"/>
      <c r="S12" s="89"/>
      <c r="T12" s="87"/>
      <c r="U12" s="89"/>
      <c r="V12" s="89"/>
    </row>
    <row r="13" ht="72.0" customHeight="1">
      <c r="A13" s="67">
        <f t="shared" si="2"/>
        <v>2</v>
      </c>
      <c r="B13" s="82" t="s">
        <v>255</v>
      </c>
      <c r="C13" s="83">
        <v>43970.714155092595</v>
      </c>
      <c r="D13" s="84" t="s">
        <v>278</v>
      </c>
      <c r="E13" s="90" t="s">
        <v>281</v>
      </c>
      <c r="F13" s="86" t="str">
        <f>image("https://scontent.xx.fbcdn.net/v/t1.15752-9/98345522_1535916699919192_2659385952308297728_n.png?_nc_cat=105&amp;_nc_sid=b96e70&amp;_nc_ohc=zsnKH7T4dFIAX_MXhTP&amp;_nc_ad=z-m&amp;_nc_cid=0&amp;_nc_zor=9&amp;_nc_ht=scontent.xx&amp;oh=c849727710817f44d32806c0321cef6b&amp;oe=5EEB0DC6")</f>
        <v/>
      </c>
      <c r="G13" s="87" t="s">
        <v>25</v>
      </c>
      <c r="H13" s="87" t="s">
        <v>282</v>
      </c>
      <c r="I13" s="87" t="s">
        <v>27</v>
      </c>
      <c r="J13" s="87" t="s">
        <v>28</v>
      </c>
      <c r="K13" s="88" t="s">
        <v>283</v>
      </c>
      <c r="L13" s="91" t="s">
        <v>284</v>
      </c>
      <c r="M13" s="91" t="s">
        <v>285</v>
      </c>
      <c r="N13" s="89"/>
      <c r="O13" s="87" t="s">
        <v>40</v>
      </c>
      <c r="P13" s="87"/>
      <c r="Q13" s="87" t="s">
        <v>114</v>
      </c>
      <c r="R13" s="89"/>
      <c r="S13" s="89"/>
      <c r="T13" s="87"/>
      <c r="U13" s="89"/>
      <c r="V13" s="89"/>
    </row>
    <row r="14" ht="28.5" customHeight="1">
      <c r="A14" s="67">
        <f t="shared" si="2"/>
        <v>2</v>
      </c>
      <c r="B14" s="82" t="s">
        <v>255</v>
      </c>
      <c r="C14" s="83">
        <v>43970.714166666665</v>
      </c>
      <c r="D14" s="84" t="s">
        <v>278</v>
      </c>
      <c r="E14" s="85" t="s">
        <v>286</v>
      </c>
      <c r="F14" s="86" t="str">
        <f t="shared" ref="F14:F18" si="4">image("")</f>
        <v/>
      </c>
      <c r="G14" s="87" t="s">
        <v>53</v>
      </c>
      <c r="H14" s="91" t="s">
        <v>287</v>
      </c>
      <c r="I14" s="87" t="s">
        <v>54</v>
      </c>
      <c r="J14" s="87" t="s">
        <v>28</v>
      </c>
      <c r="K14" s="92"/>
      <c r="L14" s="89"/>
      <c r="M14" s="89"/>
      <c r="N14" s="89"/>
      <c r="O14" s="87" t="s">
        <v>40</v>
      </c>
      <c r="P14" s="89"/>
      <c r="Q14" s="87" t="s">
        <v>114</v>
      </c>
      <c r="R14" s="89"/>
      <c r="S14" s="89"/>
      <c r="T14" s="87"/>
      <c r="U14" s="89"/>
      <c r="V14" s="89"/>
    </row>
    <row r="15" ht="28.5" customHeight="1">
      <c r="A15" s="68">
        <f t="shared" si="2"/>
        <v>3</v>
      </c>
      <c r="B15" s="69" t="s">
        <v>255</v>
      </c>
      <c r="C15" s="70">
        <v>43970.7084837963</v>
      </c>
      <c r="D15" s="71" t="s">
        <v>288</v>
      </c>
      <c r="E15" s="72" t="s">
        <v>289</v>
      </c>
      <c r="F15" s="73" t="str">
        <f t="shared" si="4"/>
        <v/>
      </c>
      <c r="G15" s="74" t="s">
        <v>25</v>
      </c>
      <c r="H15" s="74" t="s">
        <v>290</v>
      </c>
      <c r="I15" s="74" t="s">
        <v>49</v>
      </c>
      <c r="J15" s="74" t="s">
        <v>44</v>
      </c>
      <c r="K15" s="76"/>
      <c r="L15" s="78" t="s">
        <v>291</v>
      </c>
      <c r="M15" s="75"/>
      <c r="N15" s="73"/>
      <c r="O15" s="74" t="s">
        <v>40</v>
      </c>
      <c r="P15" s="74"/>
      <c r="Q15" s="74" t="s">
        <v>114</v>
      </c>
      <c r="R15" s="75"/>
      <c r="S15" s="75"/>
      <c r="T15" s="74"/>
      <c r="U15" s="75"/>
      <c r="V15" s="75"/>
    </row>
    <row r="16" ht="28.5" customHeight="1">
      <c r="A16" s="68">
        <f t="shared" si="2"/>
        <v>3</v>
      </c>
      <c r="B16" s="69" t="s">
        <v>255</v>
      </c>
      <c r="C16" s="70">
        <v>43970.709340277775</v>
      </c>
      <c r="D16" s="71" t="s">
        <v>288</v>
      </c>
      <c r="E16" s="72" t="s">
        <v>292</v>
      </c>
      <c r="F16" s="73" t="str">
        <f t="shared" si="4"/>
        <v/>
      </c>
      <c r="G16" s="74" t="s">
        <v>205</v>
      </c>
      <c r="H16" s="74" t="s">
        <v>293</v>
      </c>
      <c r="I16" s="74" t="s">
        <v>27</v>
      </c>
      <c r="J16" s="74" t="s">
        <v>106</v>
      </c>
      <c r="K16" s="79" t="s">
        <v>294</v>
      </c>
      <c r="L16" s="78" t="s">
        <v>295</v>
      </c>
      <c r="M16" s="75"/>
      <c r="N16" s="75"/>
      <c r="O16" s="74" t="s">
        <v>40</v>
      </c>
      <c r="P16" s="75"/>
      <c r="Q16" s="74" t="s">
        <v>114</v>
      </c>
      <c r="R16" s="75"/>
      <c r="S16" s="75"/>
      <c r="T16" s="74"/>
      <c r="U16" s="75"/>
      <c r="V16" s="75"/>
    </row>
    <row r="17" ht="28.5" customHeight="1">
      <c r="A17" s="68">
        <f t="shared" si="2"/>
        <v>3</v>
      </c>
      <c r="B17" s="69" t="s">
        <v>255</v>
      </c>
      <c r="C17" s="70">
        <v>43970.7097337963</v>
      </c>
      <c r="D17" s="71" t="s">
        <v>288</v>
      </c>
      <c r="E17" s="72" t="s">
        <v>296</v>
      </c>
      <c r="F17" s="73" t="str">
        <f t="shared" si="4"/>
        <v/>
      </c>
      <c r="G17" s="74" t="s">
        <v>25</v>
      </c>
      <c r="H17" s="74" t="s">
        <v>297</v>
      </c>
      <c r="I17" s="74" t="s">
        <v>27</v>
      </c>
      <c r="J17" s="74" t="s">
        <v>28</v>
      </c>
      <c r="K17" s="79" t="s">
        <v>298</v>
      </c>
      <c r="L17" s="78" t="s">
        <v>299</v>
      </c>
      <c r="M17" s="75"/>
      <c r="N17" s="75"/>
      <c r="O17" s="74" t="s">
        <v>40</v>
      </c>
      <c r="P17" s="75"/>
      <c r="Q17" s="74" t="s">
        <v>114</v>
      </c>
      <c r="R17" s="75"/>
      <c r="S17" s="75"/>
      <c r="T17" s="74"/>
      <c r="U17" s="75"/>
      <c r="V17" s="75"/>
    </row>
    <row r="18" ht="28.5" customHeight="1">
      <c r="A18" s="68">
        <f t="shared" si="2"/>
        <v>3</v>
      </c>
      <c r="B18" s="69" t="s">
        <v>255</v>
      </c>
      <c r="C18" s="70">
        <v>43970.7097337963</v>
      </c>
      <c r="D18" s="71" t="s">
        <v>288</v>
      </c>
      <c r="E18" s="72" t="s">
        <v>300</v>
      </c>
      <c r="F18" s="73" t="str">
        <f t="shared" si="4"/>
        <v/>
      </c>
      <c r="G18" s="74" t="s">
        <v>53</v>
      </c>
      <c r="H18" s="78" t="s">
        <v>301</v>
      </c>
      <c r="I18" s="78" t="s">
        <v>54</v>
      </c>
      <c r="J18" s="78" t="s">
        <v>28</v>
      </c>
      <c r="K18" s="77"/>
      <c r="L18" s="75"/>
      <c r="M18" s="75"/>
      <c r="N18" s="75"/>
      <c r="O18" s="74" t="s">
        <v>40</v>
      </c>
      <c r="P18" s="75"/>
      <c r="Q18" s="74" t="s">
        <v>114</v>
      </c>
      <c r="R18" s="75"/>
      <c r="S18" s="75"/>
      <c r="T18" s="74"/>
      <c r="U18" s="75"/>
      <c r="V18" s="75"/>
    </row>
    <row r="19" ht="81.0" customHeight="1">
      <c r="A19" s="67">
        <f t="shared" si="2"/>
        <v>4</v>
      </c>
      <c r="B19" s="82" t="s">
        <v>255</v>
      </c>
      <c r="C19" s="83">
        <v>43970.68306712963</v>
      </c>
      <c r="D19" s="84" t="s">
        <v>302</v>
      </c>
      <c r="E19" s="90" t="s">
        <v>303</v>
      </c>
      <c r="F19" s="86" t="str">
        <f>image("https://scontent.xx.fbcdn.net/v/t1.15752-9/99399218_622103485185171_5369058936496324608_n.jpg?_nc_cat=108&amp;_nc_sid=b96e70&amp;_nc_ohc=7y6ZE0GDLIgAX9G6CPA&amp;_nc_ad=z-m&amp;_nc_cid=0&amp;_nc_zor=9&amp;_nc_ht=scontent.xx&amp;oh=5db05ec8072100a18dff947aa0b6fcea&amp;oe=5EE874B3")</f>
        <v/>
      </c>
      <c r="G19" s="91" t="s">
        <v>25</v>
      </c>
      <c r="H19" s="91" t="s">
        <v>304</v>
      </c>
      <c r="I19" s="87" t="s">
        <v>27</v>
      </c>
      <c r="J19" s="87" t="s">
        <v>28</v>
      </c>
      <c r="K19" s="85" t="s">
        <v>29</v>
      </c>
      <c r="L19" s="91" t="s">
        <v>305</v>
      </c>
      <c r="M19" s="91" t="s">
        <v>306</v>
      </c>
      <c r="N19" s="89"/>
      <c r="O19" s="87" t="s">
        <v>60</v>
      </c>
      <c r="P19" s="87"/>
      <c r="Q19" s="87" t="s">
        <v>60</v>
      </c>
      <c r="R19" s="87" t="s">
        <v>66</v>
      </c>
      <c r="S19" s="87" t="s">
        <v>67</v>
      </c>
      <c r="T19" s="87" t="s">
        <v>68</v>
      </c>
      <c r="U19" s="87" t="s">
        <v>307</v>
      </c>
      <c r="V19" s="89"/>
    </row>
    <row r="20" ht="28.5" customHeight="1">
      <c r="A20" s="68">
        <f t="shared" si="2"/>
        <v>5</v>
      </c>
      <c r="B20" s="69" t="s">
        <v>255</v>
      </c>
      <c r="C20" s="70">
        <v>43970.65293981481</v>
      </c>
      <c r="D20" s="71" t="s">
        <v>308</v>
      </c>
      <c r="E20" s="72" t="s">
        <v>56</v>
      </c>
      <c r="F20" s="73" t="str">
        <f t="shared" ref="F20:F21" si="5">image("")</f>
        <v/>
      </c>
      <c r="G20" s="74" t="s">
        <v>57</v>
      </c>
      <c r="H20" s="75"/>
      <c r="I20" s="74" t="s">
        <v>58</v>
      </c>
      <c r="J20" s="74" t="s">
        <v>38</v>
      </c>
      <c r="K20" s="72" t="s">
        <v>309</v>
      </c>
      <c r="L20" s="75"/>
      <c r="M20" s="75"/>
      <c r="N20" s="75"/>
      <c r="O20" s="74" t="s">
        <v>40</v>
      </c>
      <c r="P20" s="74"/>
      <c r="Q20" s="74" t="s">
        <v>32</v>
      </c>
      <c r="R20" s="74"/>
      <c r="S20" s="74"/>
      <c r="T20" s="74"/>
      <c r="U20" s="74"/>
      <c r="V20" s="75"/>
    </row>
    <row r="21" ht="28.5" customHeight="1">
      <c r="A21" s="68">
        <f t="shared" si="2"/>
        <v>5</v>
      </c>
      <c r="B21" s="69" t="s">
        <v>255</v>
      </c>
      <c r="C21" s="70">
        <v>43970.65295138889</v>
      </c>
      <c r="D21" s="71" t="s">
        <v>308</v>
      </c>
      <c r="E21" s="93" t="s">
        <v>310</v>
      </c>
      <c r="F21" s="73" t="str">
        <f t="shared" si="5"/>
        <v/>
      </c>
      <c r="G21" s="74" t="s">
        <v>25</v>
      </c>
      <c r="H21" s="73"/>
      <c r="I21" s="74" t="s">
        <v>93</v>
      </c>
      <c r="J21" s="74" t="s">
        <v>94</v>
      </c>
      <c r="K21" s="72" t="s">
        <v>95</v>
      </c>
      <c r="L21" s="73"/>
      <c r="M21" s="73"/>
      <c r="N21" s="75"/>
      <c r="O21" s="74" t="s">
        <v>32</v>
      </c>
      <c r="P21" s="74"/>
      <c r="Q21" s="74" t="s">
        <v>32</v>
      </c>
      <c r="R21" s="74"/>
      <c r="S21" s="75"/>
      <c r="T21" s="74"/>
      <c r="U21" s="74" t="s">
        <v>311</v>
      </c>
      <c r="V21" s="75"/>
    </row>
    <row r="22" ht="51.75" customHeight="1">
      <c r="A22" s="67">
        <f t="shared" si="2"/>
        <v>6</v>
      </c>
      <c r="B22" s="82" t="s">
        <v>255</v>
      </c>
      <c r="C22" s="83">
        <v>43970.61935185185</v>
      </c>
      <c r="D22" s="84" t="s">
        <v>312</v>
      </c>
      <c r="E22" s="85" t="s">
        <v>313</v>
      </c>
      <c r="F22" s="86" t="str">
        <f>image("https://scontent.xx.fbcdn.net/v/t1.15752-9/97741785_861483521010951_7673995299588669440_n.jpg?_nc_cat=106&amp;_nc_sid=b96e70&amp;_nc_ohc=24wR5pL-m-8AX9jWldM&amp;_nc_ad=z-m&amp;_nc_cid=0&amp;_nc_zor=9&amp;_nc_ht=scontent.xx&amp;oh=4b48f504db2bb077bdd9d553e07bcbc4&amp;oe=5EE9C403")</f>
        <v/>
      </c>
      <c r="G22" s="87" t="s">
        <v>25</v>
      </c>
      <c r="H22" s="87" t="s">
        <v>314</v>
      </c>
      <c r="I22" s="87" t="s">
        <v>27</v>
      </c>
      <c r="J22" s="87" t="s">
        <v>28</v>
      </c>
      <c r="K22" s="85" t="s">
        <v>29</v>
      </c>
      <c r="L22" s="87" t="s">
        <v>315</v>
      </c>
      <c r="M22" s="87" t="s">
        <v>316</v>
      </c>
      <c r="N22" s="89"/>
      <c r="O22" s="87" t="s">
        <v>40</v>
      </c>
      <c r="P22" s="87"/>
      <c r="Q22" s="87" t="s">
        <v>114</v>
      </c>
      <c r="R22" s="89"/>
      <c r="S22" s="89"/>
      <c r="T22" s="87"/>
      <c r="U22" s="89"/>
      <c r="V22" s="89"/>
    </row>
    <row r="23" ht="70.5" customHeight="1">
      <c r="A23" s="68">
        <f t="shared" si="2"/>
        <v>7</v>
      </c>
      <c r="B23" s="69" t="s">
        <v>255</v>
      </c>
      <c r="C23" s="70">
        <v>43970.61336805556</v>
      </c>
      <c r="D23" s="71" t="s">
        <v>317</v>
      </c>
      <c r="E23" s="80" t="s">
        <v>318</v>
      </c>
      <c r="F23" s="73" t="str">
        <f>image("https://scontent.xx.fbcdn.net/v/t1.15752-9/97841485_285842779088851_5274558867026477056_n.jpg?_nc_cat=108&amp;_nc_sid=b96e70&amp;_nc_ohc=LGVAM48x34gAX-_-B0q&amp;_nc_ad=z-m&amp;_nc_cid=0&amp;_nc_zor=9&amp;_nc_ht=scontent.xx&amp;oh=dbf35bd966aa46e76ec78416d9889b81&amp;oe=5EE80A7B")</f>
        <v/>
      </c>
      <c r="G23" s="74" t="s">
        <v>25</v>
      </c>
      <c r="H23" s="74" t="s">
        <v>319</v>
      </c>
      <c r="I23" s="74" t="s">
        <v>27</v>
      </c>
      <c r="J23" s="74" t="s">
        <v>28</v>
      </c>
      <c r="K23" s="72" t="s">
        <v>29</v>
      </c>
      <c r="L23" s="74" t="s">
        <v>320</v>
      </c>
      <c r="M23" s="74" t="s">
        <v>321</v>
      </c>
      <c r="N23" s="75"/>
      <c r="O23" s="74" t="s">
        <v>60</v>
      </c>
      <c r="P23" s="74"/>
      <c r="Q23" s="74" t="s">
        <v>60</v>
      </c>
      <c r="R23" s="74" t="s">
        <v>66</v>
      </c>
      <c r="S23" s="74" t="s">
        <v>159</v>
      </c>
      <c r="T23" s="74"/>
      <c r="U23" s="74" t="s">
        <v>322</v>
      </c>
      <c r="V23" s="75"/>
    </row>
    <row r="24" ht="28.5" customHeight="1">
      <c r="A24" s="68">
        <f t="shared" si="2"/>
        <v>7</v>
      </c>
      <c r="B24" s="69" t="s">
        <v>255</v>
      </c>
      <c r="C24" s="70">
        <v>43970.61347222222</v>
      </c>
      <c r="D24" s="71" t="s">
        <v>317</v>
      </c>
      <c r="E24" s="72" t="s">
        <v>127</v>
      </c>
      <c r="F24" s="73" t="str">
        <f t="shared" ref="F24:F25" si="6">image("")</f>
        <v/>
      </c>
      <c r="G24" s="74" t="s">
        <v>128</v>
      </c>
      <c r="H24" s="78" t="s">
        <v>129</v>
      </c>
      <c r="I24" s="74" t="s">
        <v>130</v>
      </c>
      <c r="J24" s="74" t="s">
        <v>106</v>
      </c>
      <c r="K24" s="79" t="s">
        <v>131</v>
      </c>
      <c r="L24" s="75"/>
      <c r="M24" s="75"/>
      <c r="N24" s="75"/>
      <c r="O24" s="74" t="s">
        <v>40</v>
      </c>
      <c r="P24" s="75"/>
      <c r="Q24" s="74" t="s">
        <v>60</v>
      </c>
      <c r="R24" s="75"/>
      <c r="S24" s="75"/>
      <c r="T24" s="74"/>
      <c r="U24" s="75"/>
      <c r="V24" s="75"/>
    </row>
    <row r="25" ht="28.5" customHeight="1">
      <c r="A25" s="68">
        <f t="shared" si="2"/>
        <v>7</v>
      </c>
      <c r="B25" s="69" t="s">
        <v>255</v>
      </c>
      <c r="C25" s="70">
        <v>43970.613483796296</v>
      </c>
      <c r="D25" s="71" t="s">
        <v>317</v>
      </c>
      <c r="E25" s="72" t="s">
        <v>132</v>
      </c>
      <c r="F25" s="73" t="str">
        <f t="shared" si="6"/>
        <v/>
      </c>
      <c r="G25" s="74" t="s">
        <v>133</v>
      </c>
      <c r="H25" s="73"/>
      <c r="I25" s="74" t="s">
        <v>54</v>
      </c>
      <c r="J25" s="74" t="s">
        <v>106</v>
      </c>
      <c r="K25" s="76"/>
      <c r="L25" s="75"/>
      <c r="M25" s="75"/>
      <c r="N25" s="75"/>
      <c r="O25" s="74" t="s">
        <v>40</v>
      </c>
      <c r="P25" s="74"/>
      <c r="Q25" s="74" t="s">
        <v>60</v>
      </c>
      <c r="R25" s="75"/>
      <c r="S25" s="75"/>
      <c r="T25" s="74"/>
      <c r="U25" s="75"/>
      <c r="V25" s="75"/>
    </row>
    <row r="26" ht="107.25" customHeight="1">
      <c r="A26" s="67">
        <f t="shared" si="2"/>
        <v>8</v>
      </c>
      <c r="B26" s="82" t="s">
        <v>255</v>
      </c>
      <c r="C26" s="83">
        <v>43970.610243055555</v>
      </c>
      <c r="D26" s="84" t="s">
        <v>323</v>
      </c>
      <c r="E26" s="90" t="s">
        <v>324</v>
      </c>
      <c r="F26" s="86" t="str">
        <f>image("https://scontent.xx.fbcdn.net/v/t1.15752-9/98036743_701633640585010_6270098051054960640_n.jpg?_nc_cat=108&amp;_nc_sid=b96e70&amp;_nc_ohc=FjUtDSrefhkAX-OCI7J&amp;_nc_ad=z-m&amp;_nc_cid=0&amp;_nc_zor=9&amp;_nc_ht=scontent.xx&amp;oh=8342e94e233f62f9f8a29b1ba22f840a&amp;oe=5EEB07C2")</f>
        <v/>
      </c>
      <c r="G26" s="87" t="s">
        <v>25</v>
      </c>
      <c r="H26" s="87" t="s">
        <v>325</v>
      </c>
      <c r="I26" s="87" t="s">
        <v>27</v>
      </c>
      <c r="J26" s="87" t="s">
        <v>28</v>
      </c>
      <c r="K26" s="85" t="s">
        <v>29</v>
      </c>
      <c r="L26" s="91" t="s">
        <v>326</v>
      </c>
      <c r="M26" s="91" t="s">
        <v>327</v>
      </c>
      <c r="N26" s="89"/>
      <c r="O26" s="87" t="s">
        <v>60</v>
      </c>
      <c r="P26" s="89"/>
      <c r="Q26" s="87" t="s">
        <v>60</v>
      </c>
      <c r="R26" s="87" t="s">
        <v>66</v>
      </c>
      <c r="S26" s="87" t="s">
        <v>159</v>
      </c>
      <c r="T26" s="87"/>
      <c r="U26" s="87" t="s">
        <v>322</v>
      </c>
      <c r="V26" s="89"/>
    </row>
    <row r="27" ht="28.5" customHeight="1">
      <c r="A27" s="67">
        <f t="shared" si="2"/>
        <v>8</v>
      </c>
      <c r="B27" s="82" t="s">
        <v>255</v>
      </c>
      <c r="C27" s="83">
        <v>43970.61025462963</v>
      </c>
      <c r="D27" s="84" t="s">
        <v>323</v>
      </c>
      <c r="E27" s="85" t="s">
        <v>328</v>
      </c>
      <c r="F27" s="86" t="str">
        <f>image("")</f>
        <v/>
      </c>
      <c r="G27" s="87" t="s">
        <v>53</v>
      </c>
      <c r="H27" s="86"/>
      <c r="I27" s="87" t="s">
        <v>54</v>
      </c>
      <c r="J27" s="87" t="s">
        <v>28</v>
      </c>
      <c r="K27" s="92"/>
      <c r="L27" s="89"/>
      <c r="M27" s="89"/>
      <c r="N27" s="89"/>
      <c r="O27" s="87" t="s">
        <v>40</v>
      </c>
      <c r="P27" s="89"/>
      <c r="Q27" s="87" t="s">
        <v>60</v>
      </c>
      <c r="R27" s="89"/>
      <c r="S27" s="89"/>
      <c r="T27" s="87"/>
      <c r="U27" s="89"/>
      <c r="V27" s="89"/>
    </row>
    <row r="28" ht="54.0" customHeight="1">
      <c r="A28" s="68">
        <f t="shared" si="2"/>
        <v>9</v>
      </c>
      <c r="B28" s="69" t="s">
        <v>255</v>
      </c>
      <c r="C28" s="70">
        <v>43970.60857638889</v>
      </c>
      <c r="D28" s="71" t="s">
        <v>329</v>
      </c>
      <c r="E28" s="80" t="s">
        <v>330</v>
      </c>
      <c r="F28" s="73" t="str">
        <f>image("https://scontent.xx.fbcdn.net/v/t1.15752-9/97826558_618748682050333_3880487928140398592_n.jpg?_nc_cat=105&amp;_nc_sid=b96e70&amp;_nc_ohc=ITmyOD-8oysAX_cnM9L&amp;_nc_ad=z-m&amp;_nc_cid=0&amp;_nc_zor=9&amp;_nc_ht=scontent.xx&amp;oh=e8c19ead7b9af7f411ba975417412dad&amp;oe=5EEA426B")</f>
        <v/>
      </c>
      <c r="G28" s="74" t="s">
        <v>25</v>
      </c>
      <c r="H28" s="78" t="s">
        <v>331</v>
      </c>
      <c r="I28" s="74" t="s">
        <v>27</v>
      </c>
      <c r="J28" s="74" t="s">
        <v>28</v>
      </c>
      <c r="K28" s="79" t="s">
        <v>332</v>
      </c>
      <c r="L28" s="78" t="s">
        <v>333</v>
      </c>
      <c r="M28" s="78" t="s">
        <v>334</v>
      </c>
      <c r="N28" s="75"/>
      <c r="O28" s="74" t="s">
        <v>40</v>
      </c>
      <c r="P28" s="75"/>
      <c r="Q28" s="74" t="s">
        <v>40</v>
      </c>
      <c r="R28" s="75"/>
      <c r="S28" s="75"/>
      <c r="T28" s="74"/>
      <c r="U28" s="75"/>
      <c r="V28" s="75"/>
    </row>
    <row r="29" ht="28.5" customHeight="1">
      <c r="A29" s="67">
        <f t="shared" si="2"/>
        <v>10</v>
      </c>
      <c r="B29" s="82" t="s">
        <v>255</v>
      </c>
      <c r="C29" s="83">
        <v>43970.58907407407</v>
      </c>
      <c r="D29" s="84" t="s">
        <v>335</v>
      </c>
      <c r="E29" s="85" t="s">
        <v>336</v>
      </c>
      <c r="F29" s="86" t="str">
        <f t="shared" ref="F29:F35" si="7">image("")</f>
        <v/>
      </c>
      <c r="G29" s="87" t="s">
        <v>36</v>
      </c>
      <c r="H29" s="86"/>
      <c r="I29" s="87" t="s">
        <v>37</v>
      </c>
      <c r="J29" s="87" t="s">
        <v>38</v>
      </c>
      <c r="K29" s="88" t="s">
        <v>39</v>
      </c>
      <c r="L29" s="89"/>
      <c r="M29" s="89"/>
      <c r="N29" s="89"/>
      <c r="O29" s="87" t="s">
        <v>40</v>
      </c>
      <c r="P29" s="89"/>
      <c r="Q29" s="87" t="s">
        <v>114</v>
      </c>
      <c r="R29" s="89"/>
      <c r="S29" s="89"/>
      <c r="T29" s="87"/>
      <c r="U29" s="89"/>
      <c r="V29" s="89"/>
    </row>
    <row r="30" ht="40.5" customHeight="1">
      <c r="A30" s="67">
        <f t="shared" si="2"/>
        <v>10</v>
      </c>
      <c r="B30" s="82" t="s">
        <v>255</v>
      </c>
      <c r="C30" s="83">
        <v>43970.58907407407</v>
      </c>
      <c r="D30" s="84" t="s">
        <v>335</v>
      </c>
      <c r="E30" s="85" t="s">
        <v>337</v>
      </c>
      <c r="F30" s="86" t="str">
        <f t="shared" si="7"/>
        <v/>
      </c>
      <c r="G30" s="87" t="s">
        <v>25</v>
      </c>
      <c r="H30" s="87" t="s">
        <v>338</v>
      </c>
      <c r="I30" s="87" t="s">
        <v>27</v>
      </c>
      <c r="J30" s="87" t="s">
        <v>28</v>
      </c>
      <c r="K30" s="85" t="s">
        <v>339</v>
      </c>
      <c r="L30" s="87" t="s">
        <v>340</v>
      </c>
      <c r="M30" s="89"/>
      <c r="N30" s="89"/>
      <c r="O30" s="87" t="s">
        <v>40</v>
      </c>
      <c r="P30" s="89"/>
      <c r="Q30" s="87" t="s">
        <v>114</v>
      </c>
      <c r="R30" s="89"/>
      <c r="S30" s="89"/>
      <c r="T30" s="87"/>
      <c r="U30" s="89"/>
      <c r="V30" s="89"/>
    </row>
    <row r="31" ht="28.5" customHeight="1">
      <c r="A31" s="68">
        <f t="shared" si="2"/>
        <v>11</v>
      </c>
      <c r="B31" s="69" t="s">
        <v>255</v>
      </c>
      <c r="C31" s="70">
        <v>43970.58494212963</v>
      </c>
      <c r="D31" s="71" t="s">
        <v>341</v>
      </c>
      <c r="E31" s="72" t="s">
        <v>56</v>
      </c>
      <c r="F31" s="73" t="str">
        <f t="shared" si="7"/>
        <v/>
      </c>
      <c r="G31" s="74" t="s">
        <v>57</v>
      </c>
      <c r="H31" s="73"/>
      <c r="I31" s="74" t="s">
        <v>58</v>
      </c>
      <c r="J31" s="74" t="s">
        <v>38</v>
      </c>
      <c r="K31" s="79" t="s">
        <v>342</v>
      </c>
      <c r="L31" s="75"/>
      <c r="M31" s="75"/>
      <c r="N31" s="75"/>
      <c r="O31" s="74" t="s">
        <v>40</v>
      </c>
      <c r="P31" s="75"/>
      <c r="Q31" s="74" t="s">
        <v>114</v>
      </c>
      <c r="R31" s="75"/>
      <c r="S31" s="75"/>
      <c r="T31" s="74"/>
      <c r="U31" s="75"/>
      <c r="V31" s="75"/>
    </row>
    <row r="32" ht="28.5" customHeight="1">
      <c r="A32" s="68">
        <f t="shared" si="2"/>
        <v>11</v>
      </c>
      <c r="B32" s="69" t="s">
        <v>255</v>
      </c>
      <c r="C32" s="70">
        <v>43970.58525462963</v>
      </c>
      <c r="D32" s="71" t="s">
        <v>341</v>
      </c>
      <c r="E32" s="72" t="s">
        <v>343</v>
      </c>
      <c r="F32" s="73" t="str">
        <f t="shared" si="7"/>
        <v/>
      </c>
      <c r="G32" s="74" t="s">
        <v>25</v>
      </c>
      <c r="H32" s="74" t="s">
        <v>344</v>
      </c>
      <c r="I32" s="74" t="s">
        <v>49</v>
      </c>
      <c r="J32" s="74" t="s">
        <v>44</v>
      </c>
      <c r="K32" s="76"/>
      <c r="L32" s="78" t="s">
        <v>345</v>
      </c>
      <c r="M32" s="75"/>
      <c r="N32" s="73"/>
      <c r="O32" s="74" t="s">
        <v>40</v>
      </c>
      <c r="P32" s="74"/>
      <c r="Q32" s="74" t="s">
        <v>114</v>
      </c>
      <c r="R32" s="75"/>
      <c r="S32" s="75"/>
      <c r="T32" s="74"/>
      <c r="U32" s="74"/>
      <c r="V32" s="74"/>
    </row>
    <row r="33" ht="28.5" customHeight="1">
      <c r="A33" s="68">
        <f t="shared" si="2"/>
        <v>11</v>
      </c>
      <c r="B33" s="69" t="s">
        <v>255</v>
      </c>
      <c r="C33" s="70">
        <v>43970.58541666667</v>
      </c>
      <c r="D33" s="71" t="s">
        <v>341</v>
      </c>
      <c r="E33" s="72" t="s">
        <v>346</v>
      </c>
      <c r="F33" s="73" t="str">
        <f t="shared" si="7"/>
        <v/>
      </c>
      <c r="G33" s="74" t="s">
        <v>25</v>
      </c>
      <c r="H33" s="74" t="s">
        <v>347</v>
      </c>
      <c r="I33" s="74" t="s">
        <v>49</v>
      </c>
      <c r="J33" s="74" t="s">
        <v>50</v>
      </c>
      <c r="K33" s="76"/>
      <c r="L33" s="74" t="s">
        <v>348</v>
      </c>
      <c r="M33" s="73"/>
      <c r="N33" s="75"/>
      <c r="O33" s="74" t="s">
        <v>40</v>
      </c>
      <c r="P33" s="75"/>
      <c r="Q33" s="74" t="s">
        <v>114</v>
      </c>
      <c r="R33" s="75"/>
      <c r="S33" s="75"/>
      <c r="T33" s="74"/>
      <c r="U33" s="75"/>
      <c r="V33" s="75"/>
    </row>
    <row r="34" ht="28.5" customHeight="1">
      <c r="A34" s="68">
        <f t="shared" si="2"/>
        <v>11</v>
      </c>
      <c r="B34" s="69" t="s">
        <v>255</v>
      </c>
      <c r="C34" s="70">
        <v>43970.586493055554</v>
      </c>
      <c r="D34" s="71" t="s">
        <v>341</v>
      </c>
      <c r="E34" s="72" t="s">
        <v>349</v>
      </c>
      <c r="F34" s="73" t="str">
        <f t="shared" si="7"/>
        <v/>
      </c>
      <c r="G34" s="74" t="s">
        <v>205</v>
      </c>
      <c r="H34" s="74" t="s">
        <v>350</v>
      </c>
      <c r="I34" s="74" t="s">
        <v>27</v>
      </c>
      <c r="J34" s="74" t="s">
        <v>106</v>
      </c>
      <c r="K34" s="79" t="s">
        <v>351</v>
      </c>
      <c r="L34" s="78" t="s">
        <v>352</v>
      </c>
      <c r="M34" s="75"/>
      <c r="N34" s="75"/>
      <c r="O34" s="74" t="s">
        <v>40</v>
      </c>
      <c r="P34" s="75"/>
      <c r="Q34" s="74" t="s">
        <v>114</v>
      </c>
      <c r="R34" s="75"/>
      <c r="S34" s="75"/>
      <c r="T34" s="74"/>
      <c r="U34" s="75"/>
      <c r="V34" s="75"/>
    </row>
    <row r="35" ht="28.5" customHeight="1">
      <c r="A35" s="68">
        <f t="shared" si="2"/>
        <v>11</v>
      </c>
      <c r="B35" s="69" t="s">
        <v>255</v>
      </c>
      <c r="C35" s="70">
        <v>43970.586493055554</v>
      </c>
      <c r="D35" s="71" t="s">
        <v>341</v>
      </c>
      <c r="E35" s="72" t="s">
        <v>353</v>
      </c>
      <c r="F35" s="73" t="str">
        <f t="shared" si="7"/>
        <v/>
      </c>
      <c r="G35" s="74" t="s">
        <v>25</v>
      </c>
      <c r="H35" s="78" t="s">
        <v>354</v>
      </c>
      <c r="I35" s="78" t="s">
        <v>49</v>
      </c>
      <c r="J35" s="78" t="s">
        <v>50</v>
      </c>
      <c r="K35" s="77"/>
      <c r="L35" s="78" t="s">
        <v>348</v>
      </c>
      <c r="M35" s="75"/>
      <c r="N35" s="75"/>
      <c r="O35" s="74" t="s">
        <v>40</v>
      </c>
      <c r="P35" s="74"/>
      <c r="Q35" s="74" t="s">
        <v>114</v>
      </c>
      <c r="R35" s="75"/>
      <c r="S35" s="75"/>
      <c r="T35" s="74"/>
      <c r="U35" s="75"/>
      <c r="V35" s="75"/>
    </row>
    <row r="36" ht="119.25" customHeight="1">
      <c r="A36" s="67">
        <f t="shared" si="2"/>
        <v>12</v>
      </c>
      <c r="B36" s="82" t="s">
        <v>255</v>
      </c>
      <c r="C36" s="83">
        <v>43970.58609953704</v>
      </c>
      <c r="D36" s="84" t="s">
        <v>355</v>
      </c>
      <c r="E36" s="90" t="s">
        <v>356</v>
      </c>
      <c r="F36" s="86" t="str">
        <f>image("https://scontent.xx.fbcdn.net/v/t1.15752-9/98456280_554012612157730_3429538751724912640_n.jpg?_nc_cat=102&amp;_nc_sid=b96e70&amp;_nc_ohc=oH-fjtY3EYUAX_8BI1V&amp;_nc_ad=z-m&amp;_nc_cid=0&amp;_nc_zor=9&amp;_nc_ht=scontent.xx&amp;oh=82e3e60a1ad7fa6deb252818b47569c2&amp;oe=5EE96BA8")</f>
        <v/>
      </c>
      <c r="G36" s="91" t="s">
        <v>53</v>
      </c>
      <c r="H36" s="91" t="s">
        <v>357</v>
      </c>
      <c r="I36" s="87" t="s">
        <v>54</v>
      </c>
      <c r="J36" s="87" t="s">
        <v>28</v>
      </c>
      <c r="K36" s="92"/>
      <c r="L36" s="89"/>
      <c r="M36" s="89"/>
      <c r="N36" s="89"/>
      <c r="O36" s="89" t="s">
        <v>40</v>
      </c>
      <c r="P36" s="89"/>
      <c r="Q36" s="87" t="s">
        <v>114</v>
      </c>
      <c r="R36" s="89"/>
      <c r="S36" s="89"/>
      <c r="T36" s="87"/>
      <c r="U36" s="87" t="s">
        <v>358</v>
      </c>
      <c r="V36" s="89"/>
    </row>
    <row r="37" ht="28.5" customHeight="1">
      <c r="A37" s="68">
        <f t="shared" si="2"/>
        <v>13</v>
      </c>
      <c r="B37" s="69" t="s">
        <v>255</v>
      </c>
      <c r="C37" s="70">
        <v>43970.57434027778</v>
      </c>
      <c r="D37" s="71" t="s">
        <v>359</v>
      </c>
      <c r="E37" s="72" t="s">
        <v>56</v>
      </c>
      <c r="F37" s="73" t="str">
        <f t="shared" ref="F37:F48" si="8">image("")</f>
        <v/>
      </c>
      <c r="G37" s="74" t="s">
        <v>57</v>
      </c>
      <c r="H37" s="73"/>
      <c r="I37" s="74" t="s">
        <v>58</v>
      </c>
      <c r="J37" s="74" t="s">
        <v>38</v>
      </c>
      <c r="K37" s="72" t="s">
        <v>360</v>
      </c>
      <c r="L37" s="73"/>
      <c r="M37" s="73"/>
      <c r="N37" s="75"/>
      <c r="O37" s="74" t="s">
        <v>40</v>
      </c>
      <c r="P37" s="75"/>
      <c r="Q37" s="74" t="s">
        <v>40</v>
      </c>
      <c r="R37" s="75"/>
      <c r="S37" s="75"/>
      <c r="T37" s="74"/>
      <c r="U37" s="75"/>
      <c r="V37" s="75"/>
    </row>
    <row r="38" ht="81.0" customHeight="1">
      <c r="A38" s="68">
        <f t="shared" si="2"/>
        <v>13</v>
      </c>
      <c r="B38" s="69" t="s">
        <v>255</v>
      </c>
      <c r="C38" s="70">
        <v>43970.57634259259</v>
      </c>
      <c r="D38" s="71" t="s">
        <v>359</v>
      </c>
      <c r="E38" s="72" t="s">
        <v>361</v>
      </c>
      <c r="F38" s="73" t="str">
        <f t="shared" si="8"/>
        <v/>
      </c>
      <c r="G38" s="74" t="s">
        <v>25</v>
      </c>
      <c r="H38" s="74" t="s">
        <v>362</v>
      </c>
      <c r="I38" s="74" t="s">
        <v>27</v>
      </c>
      <c r="J38" s="74" t="s">
        <v>38</v>
      </c>
      <c r="K38" s="72" t="s">
        <v>363</v>
      </c>
      <c r="L38" s="74" t="s">
        <v>364</v>
      </c>
      <c r="M38" s="75"/>
      <c r="N38" s="75"/>
      <c r="O38" s="74" t="s">
        <v>40</v>
      </c>
      <c r="P38" s="75"/>
      <c r="Q38" s="74" t="s">
        <v>40</v>
      </c>
      <c r="R38" s="75"/>
      <c r="S38" s="75"/>
      <c r="T38" s="74"/>
      <c r="U38" s="75"/>
      <c r="V38" s="75"/>
    </row>
    <row r="39" ht="28.5" customHeight="1">
      <c r="A39" s="68">
        <f t="shared" si="2"/>
        <v>13</v>
      </c>
      <c r="B39" s="69" t="s">
        <v>255</v>
      </c>
      <c r="C39" s="70">
        <v>43970.57693287037</v>
      </c>
      <c r="D39" s="71" t="s">
        <v>359</v>
      </c>
      <c r="E39" s="72" t="s">
        <v>365</v>
      </c>
      <c r="F39" s="73" t="str">
        <f t="shared" si="8"/>
        <v/>
      </c>
      <c r="G39" s="74" t="s">
        <v>99</v>
      </c>
      <c r="H39" s="73"/>
      <c r="I39" s="74" t="s">
        <v>100</v>
      </c>
      <c r="J39" s="74" t="s">
        <v>28</v>
      </c>
      <c r="K39" s="72" t="s">
        <v>366</v>
      </c>
      <c r="L39" s="75"/>
      <c r="M39" s="75"/>
      <c r="N39" s="75"/>
      <c r="O39" s="74" t="s">
        <v>40</v>
      </c>
      <c r="P39" s="75"/>
      <c r="Q39" s="74" t="s">
        <v>40</v>
      </c>
      <c r="R39" s="74"/>
      <c r="S39" s="75"/>
      <c r="T39" s="74"/>
      <c r="U39" s="74"/>
      <c r="V39" s="75"/>
    </row>
    <row r="40" ht="28.5" customHeight="1">
      <c r="A40" s="68">
        <f t="shared" si="2"/>
        <v>13</v>
      </c>
      <c r="B40" s="69" t="s">
        <v>255</v>
      </c>
      <c r="C40" s="70">
        <v>43970.57732638889</v>
      </c>
      <c r="D40" s="71" t="s">
        <v>359</v>
      </c>
      <c r="E40" s="72" t="s">
        <v>367</v>
      </c>
      <c r="F40" s="73" t="str">
        <f t="shared" si="8"/>
        <v/>
      </c>
      <c r="G40" s="74" t="s">
        <v>25</v>
      </c>
      <c r="H40" s="78" t="s">
        <v>368</v>
      </c>
      <c r="I40" s="74" t="s">
        <v>49</v>
      </c>
      <c r="J40" s="74" t="s">
        <v>50</v>
      </c>
      <c r="K40" s="72" t="s">
        <v>369</v>
      </c>
      <c r="L40" s="78" t="s">
        <v>370</v>
      </c>
      <c r="M40" s="75"/>
      <c r="N40" s="73"/>
      <c r="O40" s="74" t="s">
        <v>40</v>
      </c>
      <c r="P40" s="75"/>
      <c r="Q40" s="74" t="s">
        <v>40</v>
      </c>
      <c r="R40" s="75"/>
      <c r="S40" s="75"/>
      <c r="T40" s="74"/>
      <c r="U40" s="74"/>
      <c r="V40" s="75"/>
    </row>
    <row r="41" ht="28.5" customHeight="1">
      <c r="A41" s="68">
        <f t="shared" si="2"/>
        <v>13</v>
      </c>
      <c r="B41" s="69" t="s">
        <v>255</v>
      </c>
      <c r="C41" s="70">
        <v>43970.57760416667</v>
      </c>
      <c r="D41" s="71" t="s">
        <v>359</v>
      </c>
      <c r="E41" s="72" t="s">
        <v>371</v>
      </c>
      <c r="F41" s="73" t="str">
        <f t="shared" si="8"/>
        <v/>
      </c>
      <c r="G41" s="74" t="s">
        <v>99</v>
      </c>
      <c r="H41" s="75"/>
      <c r="I41" s="78" t="s">
        <v>100</v>
      </c>
      <c r="J41" s="78" t="s">
        <v>28</v>
      </c>
      <c r="K41" s="79" t="s">
        <v>372</v>
      </c>
      <c r="L41" s="75"/>
      <c r="M41" s="75"/>
      <c r="N41" s="75"/>
      <c r="O41" s="74" t="s">
        <v>40</v>
      </c>
      <c r="P41" s="75"/>
      <c r="Q41" s="74" t="s">
        <v>40</v>
      </c>
      <c r="R41" s="75"/>
      <c r="S41" s="75"/>
      <c r="T41" s="74"/>
      <c r="U41" s="75"/>
      <c r="V41" s="75"/>
    </row>
    <row r="42" ht="28.5" customHeight="1">
      <c r="A42" s="68">
        <f t="shared" si="2"/>
        <v>13</v>
      </c>
      <c r="B42" s="69" t="s">
        <v>255</v>
      </c>
      <c r="C42" s="70">
        <v>43970.58449074074</v>
      </c>
      <c r="D42" s="71" t="s">
        <v>359</v>
      </c>
      <c r="E42" s="72" t="s">
        <v>373</v>
      </c>
      <c r="F42" s="73" t="str">
        <f t="shared" si="8"/>
        <v/>
      </c>
      <c r="G42" s="78" t="s">
        <v>25</v>
      </c>
      <c r="H42" s="78" t="s">
        <v>374</v>
      </c>
      <c r="I42" s="74" t="s">
        <v>27</v>
      </c>
      <c r="J42" s="74" t="s">
        <v>28</v>
      </c>
      <c r="K42" s="72" t="s">
        <v>375</v>
      </c>
      <c r="L42" s="78" t="s">
        <v>376</v>
      </c>
      <c r="M42" s="75"/>
      <c r="N42" s="75"/>
      <c r="O42" s="74" t="s">
        <v>40</v>
      </c>
      <c r="P42" s="75"/>
      <c r="Q42" s="74" t="s">
        <v>40</v>
      </c>
      <c r="R42" s="75"/>
      <c r="S42" s="75"/>
      <c r="T42" s="74"/>
      <c r="U42" s="75"/>
      <c r="V42" s="75"/>
    </row>
    <row r="43" ht="28.5" customHeight="1">
      <c r="A43" s="68">
        <f t="shared" si="2"/>
        <v>13</v>
      </c>
      <c r="B43" s="69" t="s">
        <v>255</v>
      </c>
      <c r="C43" s="70">
        <v>43970.58449074074</v>
      </c>
      <c r="D43" s="71" t="s">
        <v>359</v>
      </c>
      <c r="E43" s="72" t="s">
        <v>377</v>
      </c>
      <c r="F43" s="73" t="str">
        <f t="shared" si="8"/>
        <v/>
      </c>
      <c r="G43" s="74" t="s">
        <v>99</v>
      </c>
      <c r="H43" s="73"/>
      <c r="I43" s="74" t="s">
        <v>100</v>
      </c>
      <c r="J43" s="74" t="s">
        <v>28</v>
      </c>
      <c r="K43" s="72" t="s">
        <v>372</v>
      </c>
      <c r="L43" s="73"/>
      <c r="M43" s="73"/>
      <c r="N43" s="75"/>
      <c r="O43" s="74" t="s">
        <v>40</v>
      </c>
      <c r="P43" s="74"/>
      <c r="Q43" s="74" t="s">
        <v>40</v>
      </c>
      <c r="R43" s="75"/>
      <c r="S43" s="75"/>
      <c r="T43" s="74"/>
      <c r="U43" s="74"/>
      <c r="V43" s="75"/>
    </row>
    <row r="44" ht="28.5" customHeight="1">
      <c r="A44" s="67">
        <f t="shared" si="2"/>
        <v>14</v>
      </c>
      <c r="B44" s="82" t="s">
        <v>255</v>
      </c>
      <c r="C44" s="83">
        <v>43970.58415509259</v>
      </c>
      <c r="D44" s="84" t="s">
        <v>378</v>
      </c>
      <c r="E44" s="85" t="s">
        <v>379</v>
      </c>
      <c r="F44" s="86" t="str">
        <f t="shared" si="8"/>
        <v/>
      </c>
      <c r="G44" s="87" t="s">
        <v>25</v>
      </c>
      <c r="H44" s="87" t="s">
        <v>380</v>
      </c>
      <c r="I44" s="87" t="s">
        <v>93</v>
      </c>
      <c r="J44" s="87" t="s">
        <v>168</v>
      </c>
      <c r="K44" s="88" t="s">
        <v>95</v>
      </c>
      <c r="L44" s="89"/>
      <c r="M44" s="89"/>
      <c r="N44" s="89"/>
      <c r="O44" s="87" t="s">
        <v>40</v>
      </c>
      <c r="P44" s="89"/>
      <c r="Q44" s="87" t="s">
        <v>114</v>
      </c>
      <c r="R44" s="87"/>
      <c r="S44" s="87"/>
      <c r="T44" s="87"/>
      <c r="U44" s="87"/>
      <c r="V44" s="89"/>
    </row>
    <row r="45" ht="28.5" customHeight="1">
      <c r="A45" s="67">
        <f t="shared" si="2"/>
        <v>14</v>
      </c>
      <c r="B45" s="82" t="s">
        <v>255</v>
      </c>
      <c r="C45" s="83">
        <v>43970.584189814814</v>
      </c>
      <c r="D45" s="84" t="s">
        <v>378</v>
      </c>
      <c r="E45" s="85" t="s">
        <v>381</v>
      </c>
      <c r="F45" s="86" t="str">
        <f t="shared" si="8"/>
        <v/>
      </c>
      <c r="G45" s="87" t="s">
        <v>53</v>
      </c>
      <c r="H45" s="86"/>
      <c r="I45" s="87" t="s">
        <v>54</v>
      </c>
      <c r="J45" s="87" t="s">
        <v>28</v>
      </c>
      <c r="K45" s="94"/>
      <c r="L45" s="89"/>
      <c r="M45" s="89"/>
      <c r="N45" s="89"/>
      <c r="O45" s="87" t="s">
        <v>40</v>
      </c>
      <c r="P45" s="89"/>
      <c r="Q45" s="87" t="s">
        <v>114</v>
      </c>
      <c r="R45" s="89"/>
      <c r="S45" s="89"/>
      <c r="T45" s="87"/>
      <c r="U45" s="89"/>
      <c r="V45" s="89"/>
    </row>
    <row r="46" ht="28.5" customHeight="1">
      <c r="A46" s="68">
        <f t="shared" si="2"/>
        <v>15</v>
      </c>
      <c r="B46" s="69" t="s">
        <v>255</v>
      </c>
      <c r="C46" s="70">
        <v>43970.57450231481</v>
      </c>
      <c r="D46" s="71" t="s">
        <v>382</v>
      </c>
      <c r="E46" s="72" t="s">
        <v>383</v>
      </c>
      <c r="F46" s="73" t="str">
        <f t="shared" si="8"/>
        <v/>
      </c>
      <c r="G46" s="74" t="s">
        <v>53</v>
      </c>
      <c r="H46" s="74" t="s">
        <v>384</v>
      </c>
      <c r="I46" s="74" t="s">
        <v>54</v>
      </c>
      <c r="J46" s="74" t="s">
        <v>28</v>
      </c>
      <c r="K46" s="76"/>
      <c r="L46" s="73"/>
      <c r="M46" s="75"/>
      <c r="N46" s="75"/>
      <c r="O46" s="74" t="s">
        <v>40</v>
      </c>
      <c r="P46" s="75"/>
      <c r="Q46" s="74" t="s">
        <v>114</v>
      </c>
      <c r="R46" s="75"/>
      <c r="S46" s="75"/>
      <c r="T46" s="74"/>
      <c r="U46" s="75"/>
      <c r="V46" s="75"/>
    </row>
    <row r="47" ht="28.5" customHeight="1">
      <c r="A47" s="67">
        <f t="shared" si="2"/>
        <v>16</v>
      </c>
      <c r="B47" s="82" t="s">
        <v>255</v>
      </c>
      <c r="C47" s="83">
        <v>43970.56145833333</v>
      </c>
      <c r="D47" s="84" t="s">
        <v>385</v>
      </c>
      <c r="E47" s="85" t="s">
        <v>386</v>
      </c>
      <c r="F47" s="86" t="str">
        <f t="shared" si="8"/>
        <v/>
      </c>
      <c r="G47" s="87" t="s">
        <v>53</v>
      </c>
      <c r="H47" s="87" t="s">
        <v>387</v>
      </c>
      <c r="I47" s="87" t="s">
        <v>54</v>
      </c>
      <c r="J47" s="87" t="s">
        <v>28</v>
      </c>
      <c r="K47" s="92"/>
      <c r="L47" s="89"/>
      <c r="M47" s="89"/>
      <c r="N47" s="89"/>
      <c r="O47" s="87" t="s">
        <v>83</v>
      </c>
      <c r="P47" s="89"/>
      <c r="Q47" s="87" t="s">
        <v>83</v>
      </c>
      <c r="R47" s="89"/>
      <c r="S47" s="89"/>
      <c r="T47" s="87"/>
      <c r="U47" s="89"/>
      <c r="V47" s="89"/>
    </row>
    <row r="48" ht="28.5" customHeight="1">
      <c r="A48" s="68">
        <f t="shared" si="2"/>
        <v>17</v>
      </c>
      <c r="B48" s="69" t="s">
        <v>255</v>
      </c>
      <c r="C48" s="70">
        <v>43970.53534722222</v>
      </c>
      <c r="D48" s="71" t="s">
        <v>388</v>
      </c>
      <c r="E48" s="72" t="s">
        <v>56</v>
      </c>
      <c r="F48" s="73" t="str">
        <f t="shared" si="8"/>
        <v/>
      </c>
      <c r="G48" s="74" t="s">
        <v>57</v>
      </c>
      <c r="H48" s="75"/>
      <c r="I48" s="74" t="s">
        <v>58</v>
      </c>
      <c r="J48" s="74" t="s">
        <v>38</v>
      </c>
      <c r="K48" s="79" t="s">
        <v>389</v>
      </c>
      <c r="L48" s="75"/>
      <c r="M48" s="75"/>
      <c r="N48" s="75"/>
      <c r="O48" s="74" t="s">
        <v>40</v>
      </c>
      <c r="P48" s="75"/>
      <c r="Q48" s="74" t="s">
        <v>40</v>
      </c>
      <c r="R48" s="74"/>
      <c r="S48" s="74"/>
      <c r="T48" s="74"/>
      <c r="U48" s="74"/>
      <c r="V48" s="74"/>
    </row>
    <row r="49" ht="51.0" customHeight="1">
      <c r="A49" s="68">
        <f t="shared" si="2"/>
        <v>17</v>
      </c>
      <c r="B49" s="69" t="s">
        <v>255</v>
      </c>
      <c r="C49" s="70">
        <v>43970.536215277774</v>
      </c>
      <c r="D49" s="71" t="s">
        <v>388</v>
      </c>
      <c r="E49" s="80" t="s">
        <v>390</v>
      </c>
      <c r="F49" s="73" t="str">
        <f>image("https://scontent.xx.fbcdn.net/v/t1.15752-9/97852695_263136828140065_115300235307122688_n.jpg?_nc_cat=102&amp;_nc_sid=b96e70&amp;_nc_ohc=0mYizYMDGmwAX8uM7NC&amp;_nc_ad=z-m&amp;_nc_cid=0&amp;_nc_zor=9&amp;_nc_ht=scontent.xx&amp;oh=809b8d14dfadf7d2f5fcf616ac62134b&amp;oe=5EE9158A")</f>
        <v/>
      </c>
      <c r="G49" s="74" t="s">
        <v>25</v>
      </c>
      <c r="H49" s="78" t="s">
        <v>391</v>
      </c>
      <c r="I49" s="78" t="s">
        <v>27</v>
      </c>
      <c r="J49" s="78" t="s">
        <v>28</v>
      </c>
      <c r="K49" s="79" t="s">
        <v>392</v>
      </c>
      <c r="L49" s="78" t="s">
        <v>393</v>
      </c>
      <c r="M49" s="78" t="s">
        <v>394</v>
      </c>
      <c r="N49" s="75"/>
      <c r="O49" s="74" t="s">
        <v>40</v>
      </c>
      <c r="P49" s="75"/>
      <c r="Q49" s="74" t="s">
        <v>40</v>
      </c>
      <c r="R49" s="75"/>
      <c r="S49" s="75"/>
      <c r="T49" s="74"/>
      <c r="U49" s="75"/>
      <c r="V49" s="75"/>
    </row>
    <row r="50" ht="28.5" customHeight="1">
      <c r="A50" s="68">
        <f t="shared" si="2"/>
        <v>17</v>
      </c>
      <c r="B50" s="69" t="s">
        <v>255</v>
      </c>
      <c r="C50" s="70">
        <v>43970.53622685185</v>
      </c>
      <c r="D50" s="71" t="s">
        <v>388</v>
      </c>
      <c r="E50" s="72" t="s">
        <v>395</v>
      </c>
      <c r="F50" s="73" t="str">
        <f t="shared" ref="F50:F60" si="9">image("")</f>
        <v/>
      </c>
      <c r="G50" s="78" t="s">
        <v>53</v>
      </c>
      <c r="H50" s="75"/>
      <c r="I50" s="74" t="s">
        <v>54</v>
      </c>
      <c r="J50" s="74" t="s">
        <v>28</v>
      </c>
      <c r="K50" s="76"/>
      <c r="L50" s="75"/>
      <c r="M50" s="75"/>
      <c r="N50" s="75"/>
      <c r="O50" s="74" t="s">
        <v>40</v>
      </c>
      <c r="P50" s="75"/>
      <c r="Q50" s="74" t="s">
        <v>40</v>
      </c>
      <c r="R50" s="75"/>
      <c r="S50" s="75"/>
      <c r="T50" s="74"/>
      <c r="U50" s="75"/>
      <c r="V50" s="75"/>
    </row>
    <row r="51" ht="28.5" customHeight="1">
      <c r="A51" s="67">
        <f t="shared" si="2"/>
        <v>18</v>
      </c>
      <c r="B51" s="82" t="s">
        <v>255</v>
      </c>
      <c r="C51" s="83">
        <v>43970.52153935185</v>
      </c>
      <c r="D51" s="84" t="s">
        <v>396</v>
      </c>
      <c r="E51" s="90" t="s">
        <v>397</v>
      </c>
      <c r="F51" s="86" t="str">
        <f t="shared" si="9"/>
        <v/>
      </c>
      <c r="G51" s="87" t="s">
        <v>25</v>
      </c>
      <c r="H51" s="91" t="s">
        <v>398</v>
      </c>
      <c r="I51" s="91" t="s">
        <v>27</v>
      </c>
      <c r="J51" s="91" t="s">
        <v>28</v>
      </c>
      <c r="K51" s="88" t="s">
        <v>63</v>
      </c>
      <c r="L51" s="91" t="s">
        <v>230</v>
      </c>
      <c r="M51" s="91" t="s">
        <v>399</v>
      </c>
      <c r="N51" s="89"/>
      <c r="O51" s="87" t="s">
        <v>40</v>
      </c>
      <c r="P51" s="89"/>
      <c r="Q51" s="87" t="s">
        <v>114</v>
      </c>
      <c r="R51" s="89"/>
      <c r="S51" s="89"/>
      <c r="T51" s="87"/>
      <c r="U51" s="89"/>
      <c r="V51" s="89"/>
    </row>
    <row r="52" ht="28.5" customHeight="1">
      <c r="A52" s="67">
        <f t="shared" si="2"/>
        <v>18</v>
      </c>
      <c r="B52" s="82" t="s">
        <v>255</v>
      </c>
      <c r="C52" s="83">
        <v>43970.52179398148</v>
      </c>
      <c r="D52" s="84" t="s">
        <v>396</v>
      </c>
      <c r="E52" s="85" t="s">
        <v>400</v>
      </c>
      <c r="F52" s="86" t="str">
        <f t="shared" si="9"/>
        <v/>
      </c>
      <c r="G52" s="91" t="s">
        <v>25</v>
      </c>
      <c r="H52" s="91" t="s">
        <v>401</v>
      </c>
      <c r="I52" s="87" t="s">
        <v>49</v>
      </c>
      <c r="J52" s="87" t="s">
        <v>50</v>
      </c>
      <c r="K52" s="85" t="s">
        <v>402</v>
      </c>
      <c r="L52" s="91" t="s">
        <v>403</v>
      </c>
      <c r="M52" s="89"/>
      <c r="N52" s="89"/>
      <c r="O52" s="87" t="s">
        <v>40</v>
      </c>
      <c r="P52" s="89"/>
      <c r="Q52" s="87" t="s">
        <v>114</v>
      </c>
      <c r="R52" s="89"/>
      <c r="S52" s="89"/>
      <c r="T52" s="87"/>
      <c r="U52" s="89"/>
      <c r="V52" s="89"/>
    </row>
    <row r="53" ht="28.5" customHeight="1">
      <c r="A53" s="67">
        <f t="shared" si="2"/>
        <v>18</v>
      </c>
      <c r="B53" s="82" t="s">
        <v>255</v>
      </c>
      <c r="C53" s="83">
        <v>43970.52280092592</v>
      </c>
      <c r="D53" s="84" t="s">
        <v>396</v>
      </c>
      <c r="E53" s="85" t="s">
        <v>404</v>
      </c>
      <c r="F53" s="86" t="str">
        <f t="shared" si="9"/>
        <v/>
      </c>
      <c r="G53" s="87" t="s">
        <v>205</v>
      </c>
      <c r="H53" s="91" t="s">
        <v>405</v>
      </c>
      <c r="I53" s="91" t="s">
        <v>27</v>
      </c>
      <c r="J53" s="91" t="s">
        <v>106</v>
      </c>
      <c r="K53" s="88" t="s">
        <v>406</v>
      </c>
      <c r="L53" s="91" t="s">
        <v>407</v>
      </c>
      <c r="M53" s="89"/>
      <c r="N53" s="89"/>
      <c r="O53" s="87" t="s">
        <v>40</v>
      </c>
      <c r="P53" s="89"/>
      <c r="Q53" s="87" t="s">
        <v>114</v>
      </c>
      <c r="R53" s="89"/>
      <c r="S53" s="89"/>
      <c r="T53" s="87"/>
      <c r="U53" s="89"/>
      <c r="V53" s="89"/>
    </row>
    <row r="54" ht="28.5" customHeight="1">
      <c r="A54" s="67">
        <f t="shared" si="2"/>
        <v>18</v>
      </c>
      <c r="B54" s="82" t="s">
        <v>255</v>
      </c>
      <c r="C54" s="83">
        <v>43970.52587962963</v>
      </c>
      <c r="D54" s="84" t="s">
        <v>396</v>
      </c>
      <c r="E54" s="85" t="s">
        <v>408</v>
      </c>
      <c r="F54" s="86" t="str">
        <f t="shared" si="9"/>
        <v/>
      </c>
      <c r="G54" s="91" t="s">
        <v>25</v>
      </c>
      <c r="H54" s="91" t="s">
        <v>409</v>
      </c>
      <c r="I54" s="87" t="s">
        <v>27</v>
      </c>
      <c r="J54" s="87" t="s">
        <v>28</v>
      </c>
      <c r="K54" s="85" t="s">
        <v>410</v>
      </c>
      <c r="L54" s="91" t="s">
        <v>407</v>
      </c>
      <c r="M54" s="89"/>
      <c r="N54" s="89"/>
      <c r="O54" s="87" t="s">
        <v>40</v>
      </c>
      <c r="P54" s="89"/>
      <c r="Q54" s="87" t="s">
        <v>114</v>
      </c>
      <c r="R54" s="89"/>
      <c r="S54" s="89"/>
      <c r="T54" s="87"/>
      <c r="U54" s="89"/>
      <c r="V54" s="89"/>
    </row>
    <row r="55" ht="28.5" customHeight="1">
      <c r="A55" s="67">
        <f t="shared" si="2"/>
        <v>18</v>
      </c>
      <c r="B55" s="82" t="s">
        <v>255</v>
      </c>
      <c r="C55" s="83">
        <v>43970.530127314814</v>
      </c>
      <c r="D55" s="84" t="s">
        <v>396</v>
      </c>
      <c r="E55" s="85" t="s">
        <v>411</v>
      </c>
      <c r="F55" s="86" t="str">
        <f t="shared" si="9"/>
        <v/>
      </c>
      <c r="G55" s="87" t="s">
        <v>25</v>
      </c>
      <c r="H55" s="87" t="s">
        <v>412</v>
      </c>
      <c r="I55" s="87" t="s">
        <v>27</v>
      </c>
      <c r="J55" s="87" t="s">
        <v>28</v>
      </c>
      <c r="K55" s="85" t="s">
        <v>413</v>
      </c>
      <c r="L55" s="91" t="s">
        <v>407</v>
      </c>
      <c r="M55" s="89"/>
      <c r="N55" s="89"/>
      <c r="O55" s="87" t="s">
        <v>40</v>
      </c>
      <c r="P55" s="89"/>
      <c r="Q55" s="87" t="s">
        <v>114</v>
      </c>
      <c r="R55" s="89"/>
      <c r="S55" s="89"/>
      <c r="T55" s="87"/>
      <c r="U55" s="89"/>
      <c r="V55" s="89"/>
    </row>
    <row r="56" ht="28.5" customHeight="1">
      <c r="A56" s="67">
        <f t="shared" si="2"/>
        <v>18</v>
      </c>
      <c r="B56" s="82" t="s">
        <v>255</v>
      </c>
      <c r="C56" s="83">
        <v>43970.530277777776</v>
      </c>
      <c r="D56" s="84" t="s">
        <v>396</v>
      </c>
      <c r="E56" s="85" t="s">
        <v>414</v>
      </c>
      <c r="F56" s="86" t="str">
        <f t="shared" si="9"/>
        <v/>
      </c>
      <c r="G56" s="87" t="s">
        <v>25</v>
      </c>
      <c r="H56" s="87" t="s">
        <v>415</v>
      </c>
      <c r="I56" s="87" t="s">
        <v>27</v>
      </c>
      <c r="J56" s="87" t="s">
        <v>28</v>
      </c>
      <c r="K56" s="88" t="s">
        <v>416</v>
      </c>
      <c r="L56" s="91" t="s">
        <v>407</v>
      </c>
      <c r="M56" s="89"/>
      <c r="N56" s="89"/>
      <c r="O56" s="87" t="s">
        <v>40</v>
      </c>
      <c r="P56" s="89"/>
      <c r="Q56" s="87" t="s">
        <v>114</v>
      </c>
      <c r="R56" s="89"/>
      <c r="S56" s="89"/>
      <c r="T56" s="87"/>
      <c r="U56" s="89"/>
      <c r="V56" s="89"/>
    </row>
    <row r="57" ht="28.5" customHeight="1">
      <c r="A57" s="67">
        <f t="shared" si="2"/>
        <v>18</v>
      </c>
      <c r="B57" s="82" t="s">
        <v>255</v>
      </c>
      <c r="C57" s="83">
        <v>43970.53028935185</v>
      </c>
      <c r="D57" s="84" t="s">
        <v>396</v>
      </c>
      <c r="E57" s="85" t="s">
        <v>417</v>
      </c>
      <c r="F57" s="86" t="str">
        <f t="shared" si="9"/>
        <v/>
      </c>
      <c r="G57" s="87" t="s">
        <v>53</v>
      </c>
      <c r="H57" s="87" t="s">
        <v>418</v>
      </c>
      <c r="I57" s="87" t="s">
        <v>54</v>
      </c>
      <c r="J57" s="87" t="s">
        <v>28</v>
      </c>
      <c r="K57" s="92"/>
      <c r="L57" s="86"/>
      <c r="M57" s="86"/>
      <c r="N57" s="89"/>
      <c r="O57" s="87" t="s">
        <v>40</v>
      </c>
      <c r="P57" s="89"/>
      <c r="Q57" s="87" t="s">
        <v>114</v>
      </c>
      <c r="R57" s="89"/>
      <c r="S57" s="89"/>
      <c r="T57" s="87"/>
      <c r="U57" s="87"/>
      <c r="V57" s="89"/>
    </row>
    <row r="58" ht="28.5" customHeight="1">
      <c r="A58" s="68">
        <f t="shared" si="2"/>
        <v>19</v>
      </c>
      <c r="B58" s="69" t="s">
        <v>255</v>
      </c>
      <c r="C58" s="70">
        <v>43970.50991898148</v>
      </c>
      <c r="D58" s="71" t="s">
        <v>419</v>
      </c>
      <c r="E58" s="72" t="s">
        <v>420</v>
      </c>
      <c r="F58" s="73" t="str">
        <f t="shared" si="9"/>
        <v/>
      </c>
      <c r="G58" s="74" t="s">
        <v>221</v>
      </c>
      <c r="H58" s="73"/>
      <c r="I58" s="74" t="s">
        <v>222</v>
      </c>
      <c r="J58" s="74" t="s">
        <v>38</v>
      </c>
      <c r="K58" s="72" t="s">
        <v>223</v>
      </c>
      <c r="L58" s="75"/>
      <c r="M58" s="75"/>
      <c r="N58" s="75"/>
      <c r="O58" s="74" t="s">
        <v>40</v>
      </c>
      <c r="P58" s="75"/>
      <c r="Q58" s="74" t="s">
        <v>83</v>
      </c>
      <c r="R58" s="75"/>
      <c r="S58" s="75"/>
      <c r="T58" s="74"/>
      <c r="U58" s="74"/>
      <c r="V58" s="75"/>
    </row>
    <row r="59" ht="28.5" customHeight="1">
      <c r="A59" s="68">
        <f t="shared" si="2"/>
        <v>19</v>
      </c>
      <c r="B59" s="69" t="s">
        <v>255</v>
      </c>
      <c r="C59" s="70">
        <v>43970.50991898148</v>
      </c>
      <c r="D59" s="71" t="s">
        <v>419</v>
      </c>
      <c r="E59" s="72" t="s">
        <v>421</v>
      </c>
      <c r="F59" s="73" t="str">
        <f t="shared" si="9"/>
        <v/>
      </c>
      <c r="G59" s="74" t="s">
        <v>53</v>
      </c>
      <c r="H59" s="75"/>
      <c r="I59" s="74" t="s">
        <v>54</v>
      </c>
      <c r="J59" s="74" t="s">
        <v>28</v>
      </c>
      <c r="K59" s="77"/>
      <c r="L59" s="75"/>
      <c r="M59" s="75"/>
      <c r="N59" s="75"/>
      <c r="O59" s="74" t="s">
        <v>40</v>
      </c>
      <c r="P59" s="75"/>
      <c r="Q59" s="74" t="s">
        <v>83</v>
      </c>
      <c r="R59" s="75"/>
      <c r="S59" s="75"/>
      <c r="T59" s="74"/>
      <c r="U59" s="75"/>
      <c r="V59" s="75"/>
    </row>
    <row r="60" ht="28.5" customHeight="1">
      <c r="A60" s="67">
        <f t="shared" si="2"/>
        <v>20</v>
      </c>
      <c r="B60" s="82" t="s">
        <v>255</v>
      </c>
      <c r="C60" s="83">
        <v>43970.49318287037</v>
      </c>
      <c r="D60" s="84" t="s">
        <v>422</v>
      </c>
      <c r="E60" s="85" t="s">
        <v>56</v>
      </c>
      <c r="F60" s="86" t="str">
        <f t="shared" si="9"/>
        <v/>
      </c>
      <c r="G60" s="87" t="s">
        <v>57</v>
      </c>
      <c r="H60" s="86"/>
      <c r="I60" s="87" t="s">
        <v>58</v>
      </c>
      <c r="J60" s="87" t="s">
        <v>38</v>
      </c>
      <c r="K60" s="85" t="s">
        <v>423</v>
      </c>
      <c r="L60" s="89"/>
      <c r="M60" s="89"/>
      <c r="N60" s="89"/>
      <c r="O60" s="87" t="s">
        <v>40</v>
      </c>
      <c r="P60" s="89"/>
      <c r="Q60" s="87" t="s">
        <v>114</v>
      </c>
      <c r="R60" s="89"/>
      <c r="S60" s="89"/>
      <c r="T60" s="87"/>
      <c r="U60" s="87"/>
      <c r="V60" s="89"/>
    </row>
    <row r="61" ht="126.0" customHeight="1">
      <c r="A61" s="67">
        <f t="shared" si="2"/>
        <v>20</v>
      </c>
      <c r="B61" s="82" t="s">
        <v>255</v>
      </c>
      <c r="C61" s="83">
        <v>43970.49385416666</v>
      </c>
      <c r="D61" s="84" t="s">
        <v>422</v>
      </c>
      <c r="E61" s="85" t="s">
        <v>424</v>
      </c>
      <c r="F61" s="86" t="str">
        <f>image("https://scontent.xx.fbcdn.net/v/t1.15752-9/97994706_239865733964621_3284533693669965824_n.jpg?_nc_cat=108&amp;_nc_sid=b96e70&amp;_nc_ohc=VHXe4YfeLvYAX9eXeaT&amp;_nc_ad=z-m&amp;_nc_cid=0&amp;_nc_zor=9&amp;_nc_ht=scontent.xx&amp;oh=f462ff55364023347febebf32fbef75b&amp;oe=5EE722B2")</f>
        <v/>
      </c>
      <c r="G61" s="87" t="s">
        <v>25</v>
      </c>
      <c r="H61" s="87" t="s">
        <v>425</v>
      </c>
      <c r="I61" s="87" t="s">
        <v>27</v>
      </c>
      <c r="J61" s="87" t="s">
        <v>28</v>
      </c>
      <c r="K61" s="85" t="s">
        <v>426</v>
      </c>
      <c r="L61" s="87" t="s">
        <v>427</v>
      </c>
      <c r="M61" s="87" t="s">
        <v>428</v>
      </c>
      <c r="N61" s="89"/>
      <c r="O61" s="87" t="s">
        <v>40</v>
      </c>
      <c r="P61" s="89"/>
      <c r="Q61" s="87" t="s">
        <v>114</v>
      </c>
      <c r="R61" s="89"/>
      <c r="S61" s="89"/>
      <c r="T61" s="87"/>
      <c r="U61" s="89"/>
      <c r="V61" s="89"/>
    </row>
    <row r="62" ht="28.5" customHeight="1">
      <c r="A62" s="67">
        <f t="shared" si="2"/>
        <v>20</v>
      </c>
      <c r="B62" s="82" t="s">
        <v>255</v>
      </c>
      <c r="C62" s="83">
        <v>43970.493993055556</v>
      </c>
      <c r="D62" s="84" t="s">
        <v>422</v>
      </c>
      <c r="E62" s="85" t="s">
        <v>429</v>
      </c>
      <c r="F62" s="86" t="str">
        <f t="shared" ref="F62:F65" si="10">image("")</f>
        <v/>
      </c>
      <c r="G62" s="87" t="s">
        <v>53</v>
      </c>
      <c r="H62" s="89"/>
      <c r="I62" s="87" t="s">
        <v>54</v>
      </c>
      <c r="J62" s="87" t="s">
        <v>28</v>
      </c>
      <c r="K62" s="94"/>
      <c r="L62" s="89"/>
      <c r="M62" s="89"/>
      <c r="N62" s="89"/>
      <c r="O62" s="87" t="s">
        <v>40</v>
      </c>
      <c r="P62" s="89"/>
      <c r="Q62" s="87" t="s">
        <v>114</v>
      </c>
      <c r="R62" s="89"/>
      <c r="S62" s="89"/>
      <c r="T62" s="87"/>
      <c r="U62" s="87"/>
      <c r="V62" s="89"/>
    </row>
    <row r="63" ht="28.5" customHeight="1">
      <c r="A63" s="67">
        <f t="shared" si="2"/>
        <v>20</v>
      </c>
      <c r="B63" s="82" t="s">
        <v>255</v>
      </c>
      <c r="C63" s="83">
        <v>43970.493993055556</v>
      </c>
      <c r="D63" s="84" t="s">
        <v>422</v>
      </c>
      <c r="E63" s="85" t="s">
        <v>430</v>
      </c>
      <c r="F63" s="86" t="str">
        <f t="shared" si="10"/>
        <v/>
      </c>
      <c r="G63" s="87" t="s">
        <v>25</v>
      </c>
      <c r="H63" s="87" t="s">
        <v>431</v>
      </c>
      <c r="I63" s="87" t="s">
        <v>93</v>
      </c>
      <c r="J63" s="87" t="s">
        <v>168</v>
      </c>
      <c r="K63" s="88" t="s">
        <v>95</v>
      </c>
      <c r="L63" s="89"/>
      <c r="M63" s="89"/>
      <c r="N63" s="89"/>
      <c r="O63" s="87" t="s">
        <v>32</v>
      </c>
      <c r="P63" s="89"/>
      <c r="Q63" s="87" t="s">
        <v>114</v>
      </c>
      <c r="R63" s="89"/>
      <c r="S63" s="89"/>
      <c r="T63" s="87"/>
      <c r="U63" s="89"/>
      <c r="V63" s="89"/>
    </row>
    <row r="64" ht="28.5" customHeight="1">
      <c r="A64" s="68">
        <f t="shared" si="2"/>
        <v>21</v>
      </c>
      <c r="B64" s="69" t="s">
        <v>255</v>
      </c>
      <c r="C64" s="70">
        <v>43970.445081018515</v>
      </c>
      <c r="D64" s="71" t="s">
        <v>432</v>
      </c>
      <c r="E64" s="72" t="s">
        <v>433</v>
      </c>
      <c r="F64" s="73" t="str">
        <f t="shared" si="10"/>
        <v/>
      </c>
      <c r="G64" s="74" t="s">
        <v>36</v>
      </c>
      <c r="H64" s="73"/>
      <c r="I64" s="74" t="s">
        <v>37</v>
      </c>
      <c r="J64" s="74" t="s">
        <v>38</v>
      </c>
      <c r="K64" s="72" t="s">
        <v>39</v>
      </c>
      <c r="L64" s="75"/>
      <c r="M64" s="75"/>
      <c r="N64" s="75"/>
      <c r="O64" s="74" t="s">
        <v>40</v>
      </c>
      <c r="P64" s="74"/>
      <c r="Q64" s="74" t="s">
        <v>114</v>
      </c>
      <c r="R64" s="75"/>
      <c r="S64" s="75"/>
      <c r="T64" s="74"/>
      <c r="U64" s="74"/>
      <c r="V64" s="75"/>
    </row>
    <row r="65" ht="28.5" customHeight="1">
      <c r="A65" s="68">
        <f t="shared" si="2"/>
        <v>21</v>
      </c>
      <c r="B65" s="69" t="s">
        <v>255</v>
      </c>
      <c r="C65" s="70">
        <v>43970.44548611111</v>
      </c>
      <c r="D65" s="71" t="s">
        <v>432</v>
      </c>
      <c r="E65" s="72" t="s">
        <v>434</v>
      </c>
      <c r="F65" s="73" t="str">
        <f t="shared" si="10"/>
        <v/>
      </c>
      <c r="G65" s="74" t="s">
        <v>25</v>
      </c>
      <c r="H65" s="75"/>
      <c r="I65" s="74" t="s">
        <v>93</v>
      </c>
      <c r="J65" s="74" t="s">
        <v>168</v>
      </c>
      <c r="K65" s="79" t="s">
        <v>95</v>
      </c>
      <c r="L65" s="75"/>
      <c r="M65" s="75"/>
      <c r="N65" s="75"/>
      <c r="O65" s="74" t="s">
        <v>40</v>
      </c>
      <c r="P65" s="75"/>
      <c r="Q65" s="74" t="s">
        <v>114</v>
      </c>
      <c r="R65" s="75"/>
      <c r="S65" s="75"/>
      <c r="T65" s="74"/>
      <c r="U65" s="75"/>
      <c r="V65" s="75"/>
    </row>
    <row r="66" ht="187.5" customHeight="1">
      <c r="A66" s="68">
        <f t="shared" si="2"/>
        <v>21</v>
      </c>
      <c r="B66" s="69" t="s">
        <v>255</v>
      </c>
      <c r="C66" s="70">
        <v>43970.44571759259</v>
      </c>
      <c r="D66" s="71" t="s">
        <v>432</v>
      </c>
      <c r="E66" s="80" t="s">
        <v>435</v>
      </c>
      <c r="F66" s="73" t="str">
        <f>image("https://scontent.xx.fbcdn.net/v/t1.15752-9/96790229_1202292596779699_4212424802029273088_n.jpg?_nc_cat=105&amp;_nc_sid=b96e70&amp;_nc_ohc=I1dOfCa4bOkAX-ZRuNX&amp;_nc_ad=z-m&amp;_nc_cid=0&amp;_nc_zor=9&amp;_nc_ht=scontent.xx&amp;oh=160382b2f52a0981cf0834f0a3b30991&amp;oe=5EE78475")</f>
        <v/>
      </c>
      <c r="G66" s="74" t="s">
        <v>25</v>
      </c>
      <c r="H66" s="74" t="s">
        <v>436</v>
      </c>
      <c r="I66" s="74" t="s">
        <v>27</v>
      </c>
      <c r="J66" s="74" t="s">
        <v>28</v>
      </c>
      <c r="K66" s="72" t="s">
        <v>29</v>
      </c>
      <c r="L66" s="78" t="s">
        <v>437</v>
      </c>
      <c r="M66" s="78" t="s">
        <v>438</v>
      </c>
      <c r="N66" s="75"/>
      <c r="O66" s="74" t="s">
        <v>60</v>
      </c>
      <c r="P66" s="74"/>
      <c r="Q66" s="74" t="s">
        <v>114</v>
      </c>
      <c r="R66" s="74" t="s">
        <v>66</v>
      </c>
      <c r="S66" s="75"/>
      <c r="T66" s="74"/>
      <c r="U66" s="74" t="s">
        <v>439</v>
      </c>
      <c r="V66" s="75"/>
    </row>
    <row r="67" ht="28.5" customHeight="1">
      <c r="A67" s="68">
        <f t="shared" si="2"/>
        <v>21</v>
      </c>
      <c r="B67" s="69" t="s">
        <v>255</v>
      </c>
      <c r="C67" s="70">
        <v>43970.445810185185</v>
      </c>
      <c r="D67" s="71" t="s">
        <v>432</v>
      </c>
      <c r="E67" s="72" t="s">
        <v>127</v>
      </c>
      <c r="F67" s="73" t="str">
        <f t="shared" ref="F67:F68" si="11">image("")</f>
        <v/>
      </c>
      <c r="G67" s="74" t="s">
        <v>128</v>
      </c>
      <c r="H67" s="78" t="s">
        <v>129</v>
      </c>
      <c r="I67" s="74" t="s">
        <v>130</v>
      </c>
      <c r="J67" s="74" t="s">
        <v>106</v>
      </c>
      <c r="K67" s="72" t="s">
        <v>131</v>
      </c>
      <c r="L67" s="75"/>
      <c r="M67" s="75"/>
      <c r="N67" s="75"/>
      <c r="O67" s="74" t="s">
        <v>40</v>
      </c>
      <c r="P67" s="75"/>
      <c r="Q67" s="74" t="s">
        <v>114</v>
      </c>
      <c r="R67" s="75"/>
      <c r="S67" s="75"/>
      <c r="T67" s="74"/>
      <c r="U67" s="75"/>
      <c r="V67" s="75"/>
    </row>
    <row r="68" ht="28.5" customHeight="1">
      <c r="A68" s="68">
        <f t="shared" si="2"/>
        <v>21</v>
      </c>
      <c r="B68" s="69" t="s">
        <v>255</v>
      </c>
      <c r="C68" s="70">
        <v>43970.44582175926</v>
      </c>
      <c r="D68" s="71" t="s">
        <v>432</v>
      </c>
      <c r="E68" s="72" t="s">
        <v>132</v>
      </c>
      <c r="F68" s="73" t="str">
        <f t="shared" si="11"/>
        <v/>
      </c>
      <c r="G68" s="74" t="s">
        <v>133</v>
      </c>
      <c r="H68" s="73"/>
      <c r="I68" s="74" t="s">
        <v>54</v>
      </c>
      <c r="J68" s="74" t="s">
        <v>106</v>
      </c>
      <c r="K68" s="77"/>
      <c r="L68" s="75"/>
      <c r="M68" s="75"/>
      <c r="N68" s="75"/>
      <c r="O68" s="74" t="s">
        <v>40</v>
      </c>
      <c r="P68" s="75"/>
      <c r="Q68" s="74" t="s">
        <v>114</v>
      </c>
      <c r="R68" s="75"/>
      <c r="S68" s="75"/>
      <c r="T68" s="74"/>
      <c r="U68" s="75"/>
      <c r="V68" s="75"/>
    </row>
    <row r="69" ht="125.25" customHeight="1">
      <c r="A69" s="67">
        <f t="shared" si="2"/>
        <v>22</v>
      </c>
      <c r="B69" s="82" t="s">
        <v>255</v>
      </c>
      <c r="C69" s="83">
        <v>43970.444340277776</v>
      </c>
      <c r="D69" s="84" t="s">
        <v>440</v>
      </c>
      <c r="E69" s="90" t="s">
        <v>441</v>
      </c>
      <c r="F69" s="86" t="str">
        <f>image("https://scontent.xx.fbcdn.net/v/t1.15752-9/97004143_571584190405004_5728659939551870976_n.jpg?_nc_cat=109&amp;_nc_sid=b96e70&amp;_nc_ohc=OloTDYlV20gAX-aKIyO&amp;_nc_ad=z-m&amp;_nc_cid=0&amp;_nc_zor=9&amp;_nc_ht=scontent.xx&amp;oh=fdce07496ec4493bc0e438690b34a96a&amp;oe=5EE99292")</f>
        <v/>
      </c>
      <c r="G69" s="87" t="s">
        <v>25</v>
      </c>
      <c r="H69" s="91" t="s">
        <v>442</v>
      </c>
      <c r="I69" s="91" t="s">
        <v>27</v>
      </c>
      <c r="J69" s="91" t="s">
        <v>28</v>
      </c>
      <c r="K69" s="88" t="s">
        <v>29</v>
      </c>
      <c r="L69" s="91" t="s">
        <v>320</v>
      </c>
      <c r="M69" s="91" t="s">
        <v>321</v>
      </c>
      <c r="N69" s="89"/>
      <c r="O69" s="87" t="s">
        <v>60</v>
      </c>
      <c r="P69" s="87" t="s">
        <v>443</v>
      </c>
      <c r="Q69" s="87" t="s">
        <v>60</v>
      </c>
      <c r="R69" s="87" t="s">
        <v>66</v>
      </c>
      <c r="S69" s="87" t="s">
        <v>159</v>
      </c>
      <c r="T69" s="87"/>
      <c r="U69" s="87" t="s">
        <v>444</v>
      </c>
      <c r="V69" s="89"/>
    </row>
    <row r="70" ht="28.5" customHeight="1">
      <c r="A70" s="67">
        <f t="shared" si="2"/>
        <v>22</v>
      </c>
      <c r="B70" s="82" t="s">
        <v>255</v>
      </c>
      <c r="C70" s="83">
        <v>43970.444699074076</v>
      </c>
      <c r="D70" s="84" t="s">
        <v>440</v>
      </c>
      <c r="E70" s="85" t="s">
        <v>127</v>
      </c>
      <c r="F70" s="86" t="str">
        <f>image("")</f>
        <v/>
      </c>
      <c r="G70" s="91" t="s">
        <v>128</v>
      </c>
      <c r="H70" s="91" t="s">
        <v>129</v>
      </c>
      <c r="I70" s="87" t="s">
        <v>130</v>
      </c>
      <c r="J70" s="87" t="s">
        <v>106</v>
      </c>
      <c r="K70" s="85" t="s">
        <v>131</v>
      </c>
      <c r="L70" s="89"/>
      <c r="M70" s="89"/>
      <c r="N70" s="89"/>
      <c r="O70" s="87" t="s">
        <v>40</v>
      </c>
      <c r="P70" s="89"/>
      <c r="Q70" s="87" t="s">
        <v>60</v>
      </c>
      <c r="R70" s="89"/>
      <c r="S70" s="89"/>
      <c r="T70" s="87"/>
      <c r="U70" s="89"/>
      <c r="V70" s="89"/>
    </row>
    <row r="71" ht="122.25" customHeight="1">
      <c r="A71" s="67">
        <f t="shared" si="2"/>
        <v>22</v>
      </c>
      <c r="B71" s="82" t="s">
        <v>255</v>
      </c>
      <c r="C71" s="83">
        <v>43970.4447337963</v>
      </c>
      <c r="D71" s="84" t="s">
        <v>440</v>
      </c>
      <c r="E71" s="90" t="s">
        <v>445</v>
      </c>
      <c r="F71" s="86" t="str">
        <f>image("https://scontent.xx.fbcdn.net/v/t1.15752-9/97004143_571584190405004_5728659939551870976_n.jpg?_nc_cat=109&amp;_nc_sid=b96e70&amp;_nc_ohc=OloTDYlV20gAX-aKIyO&amp;_nc_ad=z-m&amp;_nc_cid=0&amp;_nc_zor=9&amp;_nc_ht=scontent.xx&amp;oh=fdce07496ec4493bc0e438690b34a96a&amp;oe=5EE99292")</f>
        <v/>
      </c>
      <c r="G71" s="87" t="s">
        <v>25</v>
      </c>
      <c r="H71" s="87" t="s">
        <v>446</v>
      </c>
      <c r="I71" s="87" t="s">
        <v>27</v>
      </c>
      <c r="J71" s="87" t="s">
        <v>28</v>
      </c>
      <c r="K71" s="85" t="s">
        <v>29</v>
      </c>
      <c r="L71" s="91" t="s">
        <v>320</v>
      </c>
      <c r="M71" s="91" t="s">
        <v>321</v>
      </c>
      <c r="N71" s="89"/>
      <c r="O71" s="87" t="s">
        <v>60</v>
      </c>
      <c r="P71" s="95" t="s">
        <v>443</v>
      </c>
      <c r="Q71" s="87" t="s">
        <v>60</v>
      </c>
      <c r="R71" s="87" t="s">
        <v>66</v>
      </c>
      <c r="S71" s="87" t="s">
        <v>159</v>
      </c>
      <c r="T71" s="87"/>
      <c r="U71" s="87" t="s">
        <v>444</v>
      </c>
      <c r="V71" s="89"/>
    </row>
    <row r="72" ht="189.0" customHeight="1">
      <c r="A72" s="68">
        <f t="shared" si="2"/>
        <v>23</v>
      </c>
      <c r="B72" s="69" t="s">
        <v>255</v>
      </c>
      <c r="C72" s="70">
        <v>43970.41092592593</v>
      </c>
      <c r="D72" s="71" t="s">
        <v>447</v>
      </c>
      <c r="E72" s="80" t="s">
        <v>448</v>
      </c>
      <c r="F72" s="73" t="str">
        <f>image("https://scontent.xx.fbcdn.net/v/t1.15752-9/98301574_2651196888457024_1927187538368266240_n.jpg?_nc_cat=110&amp;_nc_sid=b96e70&amp;_nc_ohc=dER8SCtEOmUAX9ILwRN&amp;_nc_ad=z-m&amp;_nc_cid=0&amp;_nc_zor=9&amp;_nc_ht=scontent.xx&amp;oh=ed0cc225db1f3e112fe8a611b4646236&amp;oe=5EEAAEF0")</f>
        <v/>
      </c>
      <c r="G72" s="74" t="s">
        <v>25</v>
      </c>
      <c r="H72" s="74" t="s">
        <v>449</v>
      </c>
      <c r="I72" s="74" t="s">
        <v>27</v>
      </c>
      <c r="J72" s="74" t="s">
        <v>28</v>
      </c>
      <c r="K72" s="79" t="s">
        <v>29</v>
      </c>
      <c r="L72" s="78" t="s">
        <v>450</v>
      </c>
      <c r="M72" s="78" t="s">
        <v>451</v>
      </c>
      <c r="N72" s="75"/>
      <c r="O72" s="74" t="s">
        <v>32</v>
      </c>
      <c r="P72" s="75"/>
      <c r="Q72" s="74" t="s">
        <v>32</v>
      </c>
      <c r="R72" s="75"/>
      <c r="S72" s="75"/>
      <c r="T72" s="74"/>
      <c r="U72" s="75"/>
      <c r="V72" s="75"/>
    </row>
    <row r="73" ht="174.0" customHeight="1">
      <c r="A73" s="67">
        <f t="shared" si="2"/>
        <v>24</v>
      </c>
      <c r="B73" s="82" t="s">
        <v>255</v>
      </c>
      <c r="C73" s="83">
        <v>43970.403495370374</v>
      </c>
      <c r="D73" s="84" t="s">
        <v>452</v>
      </c>
      <c r="E73" s="90" t="s">
        <v>453</v>
      </c>
      <c r="F73" s="86" t="str">
        <f>image("https://scontent.xx.fbcdn.net/v/t1.15752-9/96266985_285785742585111_6628280958988582912_n.jpg?_nc_cat=108&amp;_nc_sid=b96e70&amp;_nc_ohc=2AiVuRfmbvgAX8SMnCF&amp;_nc_ad=z-m&amp;_nc_cid=0&amp;_nc_zor=9&amp;_nc_ht=scontent.xx&amp;oh=90c1f8d78656fedac390773f3c2874cf&amp;oe=5EE76ABB")</f>
        <v/>
      </c>
      <c r="G73" s="87" t="s">
        <v>25</v>
      </c>
      <c r="H73" s="87" t="s">
        <v>454</v>
      </c>
      <c r="I73" s="87" t="s">
        <v>27</v>
      </c>
      <c r="J73" s="87" t="s">
        <v>28</v>
      </c>
      <c r="K73" s="85" t="s">
        <v>455</v>
      </c>
      <c r="L73" s="91" t="s">
        <v>456</v>
      </c>
      <c r="M73" s="91" t="s">
        <v>457</v>
      </c>
      <c r="N73" s="89"/>
      <c r="O73" s="87" t="s">
        <v>40</v>
      </c>
      <c r="P73" s="89"/>
      <c r="Q73" s="87" t="s">
        <v>40</v>
      </c>
      <c r="R73" s="89"/>
      <c r="S73" s="89"/>
      <c r="T73" s="87"/>
      <c r="U73" s="89"/>
      <c r="V73" s="89"/>
    </row>
    <row r="74" ht="169.5" customHeight="1">
      <c r="A74" s="68">
        <f t="shared" si="2"/>
        <v>25</v>
      </c>
      <c r="B74" s="69" t="s">
        <v>255</v>
      </c>
      <c r="C74" s="70">
        <v>43970.40332175926</v>
      </c>
      <c r="D74" s="71" t="s">
        <v>458</v>
      </c>
      <c r="E74" s="80" t="s">
        <v>459</v>
      </c>
      <c r="F74" s="73" t="str">
        <f>image("https://scontent.xx.fbcdn.net/v/t1.15752-9/98270920_596606370956531_1558415861012758528_n.png?_nc_cat=109&amp;_nc_sid=b96e70&amp;_nc_ohc=3QC6ppfi9WgAX91uLWY&amp;_nc_ad=z-m&amp;_nc_cid=0&amp;_nc_zor=9&amp;_nc_ht=scontent.xx&amp;oh=efc30aecc4b27150000c2d49ed0c3897&amp;oe=5EE9F0B1")</f>
        <v/>
      </c>
      <c r="G74" s="74" t="s">
        <v>25</v>
      </c>
      <c r="H74" s="78" t="s">
        <v>460</v>
      </c>
      <c r="I74" s="74" t="s">
        <v>27</v>
      </c>
      <c r="J74" s="74" t="s">
        <v>28</v>
      </c>
      <c r="K74" s="79" t="s">
        <v>461</v>
      </c>
      <c r="L74" s="78" t="s">
        <v>462</v>
      </c>
      <c r="M74" s="78" t="s">
        <v>463</v>
      </c>
      <c r="N74" s="75"/>
      <c r="O74" s="74" t="s">
        <v>60</v>
      </c>
      <c r="P74" s="74" t="s">
        <v>464</v>
      </c>
      <c r="Q74" s="74" t="s">
        <v>60</v>
      </c>
      <c r="R74" s="74" t="s">
        <v>248</v>
      </c>
      <c r="S74" s="74" t="s">
        <v>465</v>
      </c>
      <c r="T74" s="74"/>
      <c r="U74" s="74" t="s">
        <v>466</v>
      </c>
      <c r="V74" s="75"/>
    </row>
    <row r="75" ht="28.5" customHeight="1">
      <c r="A75" s="68">
        <f t="shared" si="2"/>
        <v>25</v>
      </c>
      <c r="B75" s="69" t="s">
        <v>255</v>
      </c>
      <c r="C75" s="70">
        <v>43970.40332175926</v>
      </c>
      <c r="D75" s="71" t="s">
        <v>458</v>
      </c>
      <c r="E75" s="72" t="s">
        <v>467</v>
      </c>
      <c r="F75" s="73" t="str">
        <f t="shared" ref="F75:F83" si="12">image("")</f>
        <v/>
      </c>
      <c r="G75" s="74" t="s">
        <v>25</v>
      </c>
      <c r="H75" s="78" t="s">
        <v>468</v>
      </c>
      <c r="I75" s="74" t="s">
        <v>93</v>
      </c>
      <c r="J75" s="74" t="s">
        <v>168</v>
      </c>
      <c r="K75" s="72" t="s">
        <v>95</v>
      </c>
      <c r="L75" s="75"/>
      <c r="M75" s="75"/>
      <c r="N75" s="75"/>
      <c r="O75" s="74" t="s">
        <v>60</v>
      </c>
      <c r="P75" s="74" t="s">
        <v>464</v>
      </c>
      <c r="Q75" s="74" t="s">
        <v>60</v>
      </c>
      <c r="R75" s="74" t="s">
        <v>248</v>
      </c>
      <c r="S75" s="74" t="s">
        <v>465</v>
      </c>
      <c r="T75" s="74"/>
      <c r="U75" s="74" t="s">
        <v>469</v>
      </c>
      <c r="V75" s="75"/>
    </row>
    <row r="76" ht="28.5" customHeight="1">
      <c r="A76" s="67">
        <f t="shared" si="2"/>
        <v>26</v>
      </c>
      <c r="B76" s="82" t="s">
        <v>255</v>
      </c>
      <c r="C76" s="83">
        <v>43970.387395833335</v>
      </c>
      <c r="D76" s="84" t="s">
        <v>470</v>
      </c>
      <c r="E76" s="85" t="s">
        <v>56</v>
      </c>
      <c r="F76" s="86" t="str">
        <f t="shared" si="12"/>
        <v/>
      </c>
      <c r="G76" s="87" t="s">
        <v>57</v>
      </c>
      <c r="H76" s="86"/>
      <c r="I76" s="87" t="s">
        <v>58</v>
      </c>
      <c r="J76" s="87" t="s">
        <v>38</v>
      </c>
      <c r="K76" s="85" t="s">
        <v>471</v>
      </c>
      <c r="L76" s="89"/>
      <c r="M76" s="89"/>
      <c r="N76" s="89"/>
      <c r="O76" s="87" t="s">
        <v>40</v>
      </c>
      <c r="P76" s="87"/>
      <c r="Q76" s="87" t="s">
        <v>40</v>
      </c>
      <c r="R76" s="89"/>
      <c r="S76" s="89"/>
      <c r="T76" s="87"/>
      <c r="U76" s="87"/>
      <c r="V76" s="89"/>
    </row>
    <row r="77" ht="28.5" customHeight="1">
      <c r="A77" s="67">
        <f t="shared" si="2"/>
        <v>26</v>
      </c>
      <c r="B77" s="82" t="s">
        <v>255</v>
      </c>
      <c r="C77" s="83">
        <v>43970.38752314815</v>
      </c>
      <c r="D77" s="84" t="s">
        <v>470</v>
      </c>
      <c r="E77" s="85" t="s">
        <v>472</v>
      </c>
      <c r="F77" s="86" t="str">
        <f t="shared" si="12"/>
        <v/>
      </c>
      <c r="G77" s="87" t="s">
        <v>25</v>
      </c>
      <c r="H77" s="87" t="s">
        <v>473</v>
      </c>
      <c r="I77" s="87" t="s">
        <v>49</v>
      </c>
      <c r="J77" s="87" t="s">
        <v>44</v>
      </c>
      <c r="K77" s="92"/>
      <c r="L77" s="91" t="s">
        <v>348</v>
      </c>
      <c r="M77" s="89"/>
      <c r="N77" s="89"/>
      <c r="O77" s="87" t="s">
        <v>40</v>
      </c>
      <c r="P77" s="89"/>
      <c r="Q77" s="87" t="s">
        <v>40</v>
      </c>
      <c r="R77" s="89"/>
      <c r="S77" s="89"/>
      <c r="T77" s="87"/>
      <c r="U77" s="89"/>
      <c r="V77" s="89"/>
    </row>
    <row r="78" ht="28.5" customHeight="1">
      <c r="A78" s="67">
        <f t="shared" si="2"/>
        <v>26</v>
      </c>
      <c r="B78" s="82" t="s">
        <v>255</v>
      </c>
      <c r="C78" s="83">
        <v>43970.38788194444</v>
      </c>
      <c r="D78" s="84" t="s">
        <v>470</v>
      </c>
      <c r="E78" s="85" t="s">
        <v>267</v>
      </c>
      <c r="F78" s="86" t="str">
        <f t="shared" si="12"/>
        <v/>
      </c>
      <c r="G78" s="87" t="s">
        <v>205</v>
      </c>
      <c r="H78" s="91" t="s">
        <v>268</v>
      </c>
      <c r="I78" s="87" t="s">
        <v>27</v>
      </c>
      <c r="J78" s="87" t="s">
        <v>106</v>
      </c>
      <c r="K78" s="85" t="s">
        <v>474</v>
      </c>
      <c r="L78" s="91" t="s">
        <v>475</v>
      </c>
      <c r="M78" s="89"/>
      <c r="N78" s="86"/>
      <c r="O78" s="87" t="s">
        <v>40</v>
      </c>
      <c r="P78" s="89"/>
      <c r="Q78" s="87" t="s">
        <v>40</v>
      </c>
      <c r="R78" s="87"/>
      <c r="S78" s="87"/>
      <c r="T78" s="87"/>
      <c r="U78" s="87"/>
      <c r="V78" s="89"/>
    </row>
    <row r="79" ht="28.5" customHeight="1">
      <c r="A79" s="67">
        <f t="shared" si="2"/>
        <v>26</v>
      </c>
      <c r="B79" s="82" t="s">
        <v>255</v>
      </c>
      <c r="C79" s="83">
        <v>43970.38788194444</v>
      </c>
      <c r="D79" s="84" t="s">
        <v>470</v>
      </c>
      <c r="E79" s="85" t="s">
        <v>476</v>
      </c>
      <c r="F79" s="86" t="str">
        <f t="shared" si="12"/>
        <v/>
      </c>
      <c r="G79" s="87" t="s">
        <v>25</v>
      </c>
      <c r="H79" s="87" t="s">
        <v>477</v>
      </c>
      <c r="I79" s="87" t="s">
        <v>49</v>
      </c>
      <c r="J79" s="87" t="s">
        <v>50</v>
      </c>
      <c r="K79" s="85" t="s">
        <v>478</v>
      </c>
      <c r="L79" s="87" t="s">
        <v>479</v>
      </c>
      <c r="M79" s="86"/>
      <c r="N79" s="89"/>
      <c r="O79" s="87" t="s">
        <v>40</v>
      </c>
      <c r="P79" s="89"/>
      <c r="Q79" s="87" t="s">
        <v>40</v>
      </c>
      <c r="R79" s="87"/>
      <c r="S79" s="87"/>
      <c r="T79" s="87"/>
      <c r="U79" s="87"/>
      <c r="V79" s="89"/>
    </row>
    <row r="80" ht="28.5" customHeight="1">
      <c r="A80" s="68">
        <f t="shared" si="2"/>
        <v>27</v>
      </c>
      <c r="B80" s="69" t="s">
        <v>255</v>
      </c>
      <c r="C80" s="70">
        <v>43970.38560185185</v>
      </c>
      <c r="D80" s="71" t="s">
        <v>480</v>
      </c>
      <c r="E80" s="72" t="s">
        <v>481</v>
      </c>
      <c r="F80" s="73" t="str">
        <f t="shared" si="12"/>
        <v/>
      </c>
      <c r="G80" s="74" t="s">
        <v>53</v>
      </c>
      <c r="H80" s="75"/>
      <c r="I80" s="74" t="s">
        <v>54</v>
      </c>
      <c r="J80" s="74" t="s">
        <v>38</v>
      </c>
      <c r="K80" s="77"/>
      <c r="L80" s="75"/>
      <c r="M80" s="75"/>
      <c r="N80" s="75"/>
      <c r="O80" s="74" t="s">
        <v>83</v>
      </c>
      <c r="P80" s="75"/>
      <c r="Q80" s="74" t="s">
        <v>83</v>
      </c>
      <c r="R80" s="75"/>
      <c r="S80" s="75"/>
      <c r="T80" s="74"/>
      <c r="U80" s="75"/>
      <c r="V80" s="75"/>
    </row>
    <row r="81" ht="28.5" customHeight="1">
      <c r="A81" s="67">
        <f t="shared" si="2"/>
        <v>28</v>
      </c>
      <c r="B81" s="82" t="s">
        <v>255</v>
      </c>
      <c r="C81" s="96">
        <v>43970.38298611111</v>
      </c>
      <c r="D81" s="97" t="s">
        <v>482</v>
      </c>
      <c r="E81" s="98" t="s">
        <v>56</v>
      </c>
      <c r="F81" s="99" t="str">
        <f t="shared" si="12"/>
        <v/>
      </c>
      <c r="G81" s="100" t="s">
        <v>57</v>
      </c>
      <c r="H81" s="101"/>
      <c r="I81" s="100" t="s">
        <v>58</v>
      </c>
      <c r="J81" s="100" t="s">
        <v>38</v>
      </c>
      <c r="K81" s="98" t="s">
        <v>483</v>
      </c>
      <c r="L81" s="101"/>
      <c r="M81" s="101"/>
      <c r="N81" s="101"/>
      <c r="O81" s="102" t="s">
        <v>40</v>
      </c>
      <c r="P81" s="89"/>
      <c r="Q81" s="87" t="s">
        <v>32</v>
      </c>
      <c r="R81" s="89"/>
      <c r="S81" s="89"/>
      <c r="T81" s="87"/>
      <c r="U81" s="89"/>
      <c r="V81" s="89"/>
    </row>
    <row r="82" ht="28.5" customHeight="1">
      <c r="A82" s="103">
        <f t="shared" si="2"/>
        <v>28</v>
      </c>
      <c r="B82" s="82" t="s">
        <v>255</v>
      </c>
      <c r="C82" s="104">
        <v>43970.38390046296</v>
      </c>
      <c r="D82" s="105" t="s">
        <v>482</v>
      </c>
      <c r="E82" s="106" t="s">
        <v>484</v>
      </c>
      <c r="F82" s="86" t="str">
        <f t="shared" si="12"/>
        <v/>
      </c>
      <c r="G82" s="107" t="s">
        <v>25</v>
      </c>
      <c r="H82" s="107" t="s">
        <v>485</v>
      </c>
      <c r="I82" s="107" t="s">
        <v>27</v>
      </c>
      <c r="J82" s="107" t="s">
        <v>38</v>
      </c>
      <c r="K82" s="106" t="s">
        <v>486</v>
      </c>
      <c r="L82" s="107" t="s">
        <v>487</v>
      </c>
      <c r="M82" s="108"/>
      <c r="N82" s="108"/>
      <c r="O82" s="87" t="s">
        <v>32</v>
      </c>
      <c r="P82" s="109"/>
      <c r="Q82" s="87" t="s">
        <v>32</v>
      </c>
      <c r="R82" s="87"/>
      <c r="S82" s="89"/>
      <c r="T82" s="87"/>
      <c r="U82" s="87" t="s">
        <v>488</v>
      </c>
      <c r="V82" s="89"/>
    </row>
    <row r="83" ht="28.5" customHeight="1">
      <c r="A83" s="103">
        <f t="shared" si="2"/>
        <v>28</v>
      </c>
      <c r="B83" s="82" t="s">
        <v>255</v>
      </c>
      <c r="C83" s="104">
        <v>43970.38391203704</v>
      </c>
      <c r="D83" s="105" t="s">
        <v>482</v>
      </c>
      <c r="E83" s="106" t="s">
        <v>489</v>
      </c>
      <c r="F83" s="86" t="str">
        <f t="shared" si="12"/>
        <v/>
      </c>
      <c r="G83" s="107" t="s">
        <v>53</v>
      </c>
      <c r="H83" s="107" t="s">
        <v>490</v>
      </c>
      <c r="I83" s="107" t="s">
        <v>54</v>
      </c>
      <c r="J83" s="107" t="s">
        <v>28</v>
      </c>
      <c r="K83" s="110"/>
      <c r="L83" s="108"/>
      <c r="M83" s="108"/>
      <c r="N83" s="108"/>
      <c r="O83" s="87" t="s">
        <v>40</v>
      </c>
      <c r="P83" s="111"/>
      <c r="Q83" s="87" t="s">
        <v>32</v>
      </c>
      <c r="R83" s="89"/>
      <c r="S83" s="89"/>
      <c r="T83" s="87"/>
      <c r="U83" s="89"/>
      <c r="V83" s="89"/>
    </row>
    <row r="84">
      <c r="A84" s="52"/>
      <c r="B84" s="112"/>
      <c r="C84" s="112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74"/>
      <c r="P84" s="115"/>
      <c r="Q84" s="74"/>
      <c r="R84" s="75"/>
      <c r="S84" s="75"/>
      <c r="T84" s="74"/>
      <c r="U84" s="75"/>
      <c r="V84" s="75"/>
    </row>
    <row r="85">
      <c r="B85" s="116"/>
      <c r="C85" s="116"/>
      <c r="D85" s="117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</row>
    <row r="86">
      <c r="B86" s="119"/>
      <c r="C86" s="119"/>
      <c r="D86" s="120"/>
    </row>
    <row r="87">
      <c r="B87" s="119"/>
      <c r="C87" s="119"/>
      <c r="D87" s="120"/>
    </row>
    <row r="88">
      <c r="B88" s="119"/>
      <c r="C88" s="119"/>
      <c r="D88" s="120"/>
    </row>
    <row r="89">
      <c r="B89" s="119"/>
      <c r="C89" s="119"/>
      <c r="D89" s="120"/>
    </row>
    <row r="90">
      <c r="B90" s="119"/>
      <c r="C90" s="119"/>
      <c r="D90" s="120"/>
    </row>
    <row r="91">
      <c r="B91" s="119"/>
      <c r="C91" s="119"/>
      <c r="D91" s="120"/>
    </row>
    <row r="92">
      <c r="B92" s="119"/>
      <c r="C92" s="119"/>
      <c r="D92" s="120"/>
    </row>
    <row r="93">
      <c r="B93" s="119"/>
      <c r="C93" s="119"/>
      <c r="D93" s="120"/>
    </row>
    <row r="94">
      <c r="B94" s="119"/>
      <c r="C94" s="119"/>
      <c r="D94" s="120"/>
    </row>
    <row r="95">
      <c r="B95" s="119"/>
      <c r="C95" s="119"/>
      <c r="D95" s="120"/>
    </row>
    <row r="96">
      <c r="B96" s="119"/>
      <c r="C96" s="119"/>
      <c r="D96" s="120"/>
    </row>
    <row r="97">
      <c r="B97" s="119"/>
      <c r="C97" s="119"/>
      <c r="D97" s="120"/>
    </row>
    <row r="98">
      <c r="B98" s="119"/>
      <c r="C98" s="119"/>
      <c r="D98" s="120"/>
    </row>
    <row r="99">
      <c r="B99" s="119"/>
      <c r="C99" s="119"/>
      <c r="D99" s="120"/>
    </row>
    <row r="100">
      <c r="B100" s="119"/>
      <c r="C100" s="119"/>
      <c r="D100" s="120"/>
    </row>
    <row r="101">
      <c r="B101" s="119"/>
      <c r="C101" s="119"/>
      <c r="D101" s="120"/>
    </row>
    <row r="102">
      <c r="B102" s="119"/>
      <c r="C102" s="119"/>
      <c r="D102" s="120"/>
    </row>
    <row r="103">
      <c r="B103" s="119"/>
      <c r="C103" s="119"/>
      <c r="D103" s="120"/>
    </row>
    <row r="104">
      <c r="B104" s="119"/>
      <c r="C104" s="119"/>
      <c r="D104" s="120"/>
    </row>
    <row r="105">
      <c r="B105" s="119"/>
      <c r="C105" s="119"/>
      <c r="D105" s="120"/>
    </row>
    <row r="106">
      <c r="B106" s="119"/>
      <c r="C106" s="119"/>
      <c r="D106" s="120"/>
    </row>
    <row r="107">
      <c r="B107" s="119"/>
      <c r="C107" s="119"/>
      <c r="D107" s="120"/>
    </row>
    <row r="108">
      <c r="B108" s="119"/>
      <c r="C108" s="119"/>
      <c r="D108" s="120"/>
    </row>
    <row r="109">
      <c r="B109" s="119"/>
      <c r="C109" s="119"/>
      <c r="D109" s="120"/>
    </row>
    <row r="110">
      <c r="B110" s="119"/>
      <c r="C110" s="119"/>
      <c r="D110" s="120"/>
    </row>
    <row r="111">
      <c r="B111" s="119"/>
      <c r="C111" s="119"/>
      <c r="D111" s="120"/>
    </row>
    <row r="112">
      <c r="B112" s="119"/>
      <c r="C112" s="119"/>
      <c r="D112" s="120"/>
    </row>
    <row r="113">
      <c r="B113" s="119"/>
      <c r="C113" s="119"/>
      <c r="D113" s="120"/>
    </row>
    <row r="114">
      <c r="B114" s="119"/>
      <c r="C114" s="119"/>
      <c r="D114" s="120"/>
    </row>
    <row r="115">
      <c r="B115" s="119"/>
      <c r="C115" s="119"/>
      <c r="D115" s="120"/>
    </row>
    <row r="116">
      <c r="B116" s="119"/>
      <c r="C116" s="119"/>
      <c r="D116" s="120"/>
    </row>
    <row r="117">
      <c r="B117" s="119"/>
      <c r="C117" s="119"/>
      <c r="D117" s="120"/>
    </row>
    <row r="118">
      <c r="B118" s="119"/>
      <c r="C118" s="119"/>
      <c r="D118" s="120"/>
    </row>
    <row r="119">
      <c r="B119" s="119"/>
      <c r="C119" s="119"/>
      <c r="D119" s="120"/>
    </row>
    <row r="120">
      <c r="B120" s="119"/>
      <c r="C120" s="119"/>
      <c r="D120" s="120"/>
    </row>
    <row r="121">
      <c r="B121" s="119"/>
      <c r="C121" s="119"/>
      <c r="D121" s="120"/>
    </row>
    <row r="122">
      <c r="B122" s="119"/>
      <c r="C122" s="119"/>
      <c r="D122" s="120"/>
    </row>
    <row r="123">
      <c r="B123" s="119"/>
      <c r="C123" s="119"/>
      <c r="D123" s="120"/>
    </row>
    <row r="124">
      <c r="B124" s="119"/>
      <c r="C124" s="119"/>
      <c r="D124" s="120"/>
    </row>
    <row r="125">
      <c r="B125" s="119"/>
      <c r="C125" s="119"/>
      <c r="D125" s="120"/>
    </row>
    <row r="126">
      <c r="B126" s="119"/>
      <c r="C126" s="119"/>
      <c r="D126" s="120"/>
    </row>
    <row r="127">
      <c r="B127" s="119"/>
      <c r="C127" s="119"/>
      <c r="D127" s="120"/>
    </row>
    <row r="128">
      <c r="B128" s="119"/>
      <c r="C128" s="119"/>
      <c r="D128" s="120"/>
    </row>
    <row r="129">
      <c r="B129" s="119"/>
      <c r="C129" s="119"/>
      <c r="D129" s="120"/>
    </row>
    <row r="130">
      <c r="B130" s="119"/>
      <c r="C130" s="119"/>
      <c r="D130" s="120"/>
    </row>
    <row r="131">
      <c r="B131" s="119"/>
      <c r="C131" s="119"/>
      <c r="D131" s="120"/>
    </row>
    <row r="132">
      <c r="B132" s="119"/>
      <c r="C132" s="119"/>
      <c r="D132" s="120"/>
    </row>
    <row r="133">
      <c r="B133" s="119"/>
      <c r="C133" s="119"/>
      <c r="D133" s="120"/>
    </row>
    <row r="134">
      <c r="B134" s="119"/>
      <c r="C134" s="119"/>
      <c r="D134" s="120"/>
    </row>
    <row r="135">
      <c r="B135" s="119"/>
      <c r="C135" s="119"/>
      <c r="D135" s="120"/>
    </row>
    <row r="136">
      <c r="B136" s="119"/>
      <c r="C136" s="119"/>
      <c r="D136" s="120"/>
    </row>
    <row r="137">
      <c r="B137" s="119"/>
      <c r="C137" s="119"/>
      <c r="D137" s="120"/>
    </row>
    <row r="138">
      <c r="B138" s="119"/>
      <c r="C138" s="119"/>
      <c r="D138" s="120"/>
    </row>
    <row r="139">
      <c r="B139" s="119"/>
      <c r="C139" s="119"/>
      <c r="D139" s="120"/>
    </row>
    <row r="140">
      <c r="B140" s="119"/>
      <c r="C140" s="119"/>
      <c r="D140" s="120"/>
    </row>
    <row r="141">
      <c r="B141" s="119"/>
      <c r="C141" s="119"/>
      <c r="D141" s="120"/>
    </row>
    <row r="142">
      <c r="B142" s="119"/>
      <c r="C142" s="119"/>
      <c r="D142" s="120"/>
    </row>
    <row r="143">
      <c r="B143" s="119"/>
      <c r="C143" s="119"/>
      <c r="D143" s="120"/>
    </row>
    <row r="144">
      <c r="B144" s="119"/>
      <c r="C144" s="119"/>
      <c r="D144" s="120"/>
    </row>
    <row r="145">
      <c r="B145" s="119"/>
      <c r="C145" s="119"/>
      <c r="D145" s="120"/>
    </row>
    <row r="146">
      <c r="B146" s="119"/>
      <c r="C146" s="119"/>
      <c r="D146" s="120"/>
    </row>
    <row r="147">
      <c r="B147" s="119"/>
      <c r="C147" s="119"/>
      <c r="D147" s="120"/>
    </row>
    <row r="148">
      <c r="B148" s="119"/>
      <c r="C148" s="119"/>
      <c r="D148" s="120"/>
    </row>
    <row r="149">
      <c r="B149" s="119"/>
      <c r="C149" s="119"/>
      <c r="D149" s="120"/>
    </row>
    <row r="150">
      <c r="B150" s="119"/>
      <c r="C150" s="119"/>
      <c r="D150" s="120"/>
    </row>
    <row r="151">
      <c r="B151" s="119"/>
      <c r="C151" s="119"/>
      <c r="D151" s="120"/>
    </row>
    <row r="152">
      <c r="B152" s="119"/>
      <c r="C152" s="119"/>
      <c r="D152" s="120"/>
    </row>
    <row r="153">
      <c r="B153" s="119"/>
      <c r="C153" s="119"/>
      <c r="D153" s="120"/>
    </row>
    <row r="154">
      <c r="B154" s="119"/>
      <c r="C154" s="119"/>
      <c r="D154" s="120"/>
    </row>
    <row r="155">
      <c r="B155" s="119"/>
      <c r="C155" s="119"/>
      <c r="D155" s="120"/>
    </row>
    <row r="156">
      <c r="B156" s="119"/>
      <c r="C156" s="119"/>
      <c r="D156" s="120"/>
    </row>
    <row r="157">
      <c r="B157" s="119"/>
      <c r="C157" s="119"/>
      <c r="D157" s="120"/>
    </row>
    <row r="158">
      <c r="B158" s="119"/>
      <c r="C158" s="119"/>
      <c r="D158" s="120"/>
    </row>
    <row r="159">
      <c r="B159" s="119"/>
      <c r="C159" s="119"/>
      <c r="D159" s="120"/>
    </row>
    <row r="160">
      <c r="B160" s="119"/>
      <c r="C160" s="119"/>
      <c r="D160" s="120"/>
    </row>
    <row r="161">
      <c r="B161" s="119"/>
      <c r="C161" s="119"/>
      <c r="D161" s="120"/>
    </row>
    <row r="162">
      <c r="B162" s="119"/>
      <c r="C162" s="119"/>
      <c r="D162" s="120"/>
    </row>
    <row r="163">
      <c r="B163" s="119"/>
      <c r="C163" s="119"/>
      <c r="D163" s="120"/>
    </row>
    <row r="164">
      <c r="B164" s="119"/>
      <c r="C164" s="119"/>
      <c r="D164" s="120"/>
    </row>
    <row r="165">
      <c r="B165" s="119"/>
      <c r="C165" s="119"/>
      <c r="D165" s="120"/>
    </row>
    <row r="166">
      <c r="B166" s="119"/>
      <c r="C166" s="119"/>
      <c r="D166" s="120"/>
    </row>
    <row r="167">
      <c r="B167" s="119"/>
      <c r="C167" s="119"/>
      <c r="D167" s="120"/>
    </row>
    <row r="168">
      <c r="B168" s="119"/>
      <c r="C168" s="119"/>
      <c r="D168" s="120"/>
    </row>
    <row r="169">
      <c r="B169" s="119"/>
      <c r="C169" s="119"/>
      <c r="D169" s="120"/>
    </row>
    <row r="170">
      <c r="B170" s="119"/>
      <c r="C170" s="119"/>
      <c r="D170" s="120"/>
    </row>
    <row r="171">
      <c r="B171" s="119"/>
      <c r="C171" s="119"/>
      <c r="D171" s="120"/>
    </row>
    <row r="172">
      <c r="B172" s="119"/>
      <c r="C172" s="119"/>
      <c r="D172" s="120"/>
    </row>
    <row r="173">
      <c r="B173" s="119"/>
      <c r="C173" s="119"/>
      <c r="D173" s="120"/>
    </row>
    <row r="174">
      <c r="B174" s="119"/>
      <c r="C174" s="119"/>
      <c r="D174" s="120"/>
    </row>
    <row r="175">
      <c r="B175" s="119"/>
      <c r="C175" s="119"/>
      <c r="D175" s="120"/>
    </row>
    <row r="176">
      <c r="B176" s="119"/>
      <c r="C176" s="119"/>
      <c r="D176" s="120"/>
    </row>
    <row r="177">
      <c r="B177" s="119"/>
      <c r="C177" s="119"/>
      <c r="D177" s="120"/>
    </row>
    <row r="178">
      <c r="B178" s="119"/>
      <c r="C178" s="119"/>
      <c r="D178" s="120"/>
    </row>
    <row r="179">
      <c r="B179" s="119"/>
      <c r="C179" s="119"/>
      <c r="D179" s="120"/>
    </row>
    <row r="180">
      <c r="B180" s="119"/>
      <c r="C180" s="119"/>
      <c r="D180" s="120"/>
    </row>
    <row r="181">
      <c r="B181" s="119"/>
      <c r="C181" s="119"/>
      <c r="D181" s="120"/>
    </row>
    <row r="182">
      <c r="B182" s="119"/>
      <c r="C182" s="119"/>
      <c r="D182" s="120"/>
    </row>
    <row r="183">
      <c r="B183" s="119"/>
      <c r="C183" s="119"/>
      <c r="D183" s="120"/>
    </row>
    <row r="184">
      <c r="B184" s="119"/>
      <c r="C184" s="119"/>
      <c r="D184" s="120"/>
    </row>
    <row r="185">
      <c r="B185" s="119"/>
      <c r="C185" s="119"/>
      <c r="D185" s="120"/>
    </row>
    <row r="186">
      <c r="B186" s="119"/>
      <c r="C186" s="119"/>
      <c r="D186" s="120"/>
    </row>
    <row r="187">
      <c r="B187" s="119"/>
      <c r="C187" s="119"/>
      <c r="D187" s="120"/>
    </row>
    <row r="188">
      <c r="B188" s="119"/>
      <c r="C188" s="119"/>
      <c r="D188" s="120"/>
    </row>
    <row r="189">
      <c r="B189" s="119"/>
      <c r="C189" s="119"/>
      <c r="D189" s="120"/>
    </row>
    <row r="190">
      <c r="B190" s="119"/>
      <c r="C190" s="119"/>
      <c r="D190" s="120"/>
    </row>
    <row r="191">
      <c r="B191" s="119"/>
      <c r="C191" s="119"/>
      <c r="D191" s="120"/>
    </row>
    <row r="192">
      <c r="B192" s="119"/>
      <c r="C192" s="119"/>
      <c r="D192" s="120"/>
    </row>
    <row r="193">
      <c r="B193" s="119"/>
      <c r="C193" s="119"/>
      <c r="D193" s="120"/>
    </row>
    <row r="194">
      <c r="B194" s="119"/>
      <c r="C194" s="119"/>
      <c r="D194" s="120"/>
    </row>
    <row r="195">
      <c r="B195" s="119"/>
      <c r="C195" s="119"/>
      <c r="D195" s="120"/>
    </row>
    <row r="196">
      <c r="B196" s="119"/>
      <c r="C196" s="119"/>
      <c r="D196" s="120"/>
    </row>
    <row r="197">
      <c r="B197" s="119"/>
      <c r="C197" s="119"/>
      <c r="D197" s="120"/>
    </row>
    <row r="198">
      <c r="B198" s="119"/>
      <c r="C198" s="119"/>
      <c r="D198" s="120"/>
    </row>
    <row r="199">
      <c r="B199" s="119"/>
      <c r="C199" s="119"/>
      <c r="D199" s="120"/>
    </row>
    <row r="200">
      <c r="B200" s="119"/>
      <c r="C200" s="119"/>
      <c r="D200" s="120"/>
    </row>
    <row r="201">
      <c r="B201" s="119"/>
      <c r="C201" s="119"/>
      <c r="D201" s="120"/>
    </row>
    <row r="202">
      <c r="B202" s="119"/>
      <c r="C202" s="119"/>
      <c r="D202" s="120"/>
    </row>
    <row r="203">
      <c r="B203" s="119"/>
      <c r="C203" s="119"/>
      <c r="D203" s="120"/>
    </row>
    <row r="204">
      <c r="B204" s="119"/>
      <c r="C204" s="119"/>
      <c r="D204" s="120"/>
    </row>
    <row r="205">
      <c r="B205" s="119"/>
      <c r="C205" s="119"/>
      <c r="D205" s="120"/>
    </row>
    <row r="206">
      <c r="B206" s="119"/>
      <c r="C206" s="119"/>
      <c r="D206" s="120"/>
    </row>
    <row r="207">
      <c r="B207" s="119"/>
      <c r="C207" s="119"/>
      <c r="D207" s="120"/>
    </row>
    <row r="208">
      <c r="B208" s="119"/>
      <c r="C208" s="119"/>
      <c r="D208" s="120"/>
    </row>
    <row r="209">
      <c r="B209" s="119"/>
      <c r="C209" s="119"/>
      <c r="D209" s="120"/>
    </row>
    <row r="210">
      <c r="B210" s="119"/>
      <c r="C210" s="119"/>
      <c r="D210" s="120"/>
    </row>
    <row r="211">
      <c r="B211" s="119"/>
      <c r="C211" s="119"/>
      <c r="D211" s="120"/>
    </row>
    <row r="212">
      <c r="B212" s="119"/>
      <c r="C212" s="119"/>
      <c r="D212" s="120"/>
    </row>
    <row r="213">
      <c r="B213" s="119"/>
      <c r="C213" s="119"/>
      <c r="D213" s="120"/>
    </row>
    <row r="214">
      <c r="B214" s="119"/>
      <c r="C214" s="119"/>
      <c r="D214" s="120"/>
    </row>
    <row r="215">
      <c r="B215" s="119"/>
      <c r="C215" s="119"/>
      <c r="D215" s="120"/>
    </row>
    <row r="216">
      <c r="B216" s="119"/>
      <c r="C216" s="119"/>
      <c r="D216" s="120"/>
    </row>
    <row r="217">
      <c r="B217" s="119"/>
      <c r="C217" s="119"/>
      <c r="D217" s="120"/>
    </row>
    <row r="218">
      <c r="B218" s="119"/>
      <c r="C218" s="119"/>
      <c r="D218" s="120"/>
    </row>
    <row r="219">
      <c r="B219" s="119"/>
      <c r="C219" s="119"/>
      <c r="D219" s="120"/>
    </row>
    <row r="220">
      <c r="B220" s="119"/>
      <c r="C220" s="119"/>
      <c r="D220" s="120"/>
    </row>
    <row r="221">
      <c r="B221" s="119"/>
      <c r="C221" s="119"/>
      <c r="D221" s="120"/>
    </row>
    <row r="222">
      <c r="B222" s="119"/>
      <c r="C222" s="119"/>
      <c r="D222" s="120"/>
    </row>
    <row r="223">
      <c r="B223" s="119"/>
      <c r="C223" s="119"/>
      <c r="D223" s="120"/>
    </row>
    <row r="224">
      <c r="B224" s="119"/>
      <c r="C224" s="119"/>
      <c r="D224" s="120"/>
    </row>
    <row r="225">
      <c r="B225" s="119"/>
      <c r="C225" s="119"/>
      <c r="D225" s="120"/>
    </row>
    <row r="226">
      <c r="B226" s="119"/>
      <c r="C226" s="119"/>
      <c r="D226" s="120"/>
    </row>
    <row r="227">
      <c r="B227" s="119"/>
      <c r="C227" s="119"/>
      <c r="D227" s="120"/>
    </row>
    <row r="228">
      <c r="B228" s="119"/>
      <c r="C228" s="119"/>
      <c r="D228" s="120"/>
    </row>
    <row r="229">
      <c r="B229" s="119"/>
      <c r="C229" s="119"/>
      <c r="D229" s="120"/>
    </row>
    <row r="230">
      <c r="B230" s="119"/>
      <c r="C230" s="119"/>
      <c r="D230" s="120"/>
    </row>
    <row r="231">
      <c r="B231" s="119"/>
      <c r="C231" s="119"/>
      <c r="D231" s="120"/>
    </row>
    <row r="232">
      <c r="B232" s="119"/>
      <c r="C232" s="119"/>
      <c r="D232" s="120"/>
    </row>
    <row r="233">
      <c r="B233" s="119"/>
      <c r="C233" s="119"/>
      <c r="D233" s="120"/>
    </row>
    <row r="234">
      <c r="B234" s="119"/>
      <c r="C234" s="119"/>
      <c r="D234" s="120"/>
    </row>
    <row r="235">
      <c r="B235" s="119"/>
      <c r="C235" s="119"/>
      <c r="D235" s="120"/>
    </row>
    <row r="236">
      <c r="B236" s="119"/>
      <c r="C236" s="119"/>
      <c r="D236" s="120"/>
    </row>
    <row r="237">
      <c r="B237" s="119"/>
      <c r="C237" s="119"/>
      <c r="D237" s="120"/>
    </row>
    <row r="238">
      <c r="B238" s="119"/>
      <c r="C238" s="119"/>
      <c r="D238" s="120"/>
    </row>
    <row r="239">
      <c r="B239" s="119"/>
      <c r="C239" s="119"/>
      <c r="D239" s="120"/>
    </row>
    <row r="240">
      <c r="B240" s="119"/>
      <c r="C240" s="119"/>
      <c r="D240" s="120"/>
    </row>
    <row r="241">
      <c r="B241" s="119"/>
      <c r="C241" s="119"/>
      <c r="D241" s="120"/>
    </row>
    <row r="242">
      <c r="B242" s="119"/>
      <c r="C242" s="119"/>
      <c r="D242" s="120"/>
    </row>
    <row r="243">
      <c r="B243" s="119"/>
      <c r="C243" s="119"/>
      <c r="D243" s="120"/>
    </row>
    <row r="244">
      <c r="B244" s="119"/>
      <c r="C244" s="119"/>
      <c r="D244" s="120"/>
    </row>
    <row r="245">
      <c r="B245" s="119"/>
      <c r="C245" s="119"/>
      <c r="D245" s="120"/>
    </row>
    <row r="246">
      <c r="B246" s="119"/>
      <c r="C246" s="119"/>
      <c r="D246" s="120"/>
    </row>
    <row r="247">
      <c r="B247" s="119"/>
      <c r="C247" s="119"/>
      <c r="D247" s="120"/>
    </row>
    <row r="248">
      <c r="B248" s="119"/>
      <c r="C248" s="119"/>
      <c r="D248" s="120"/>
    </row>
    <row r="249">
      <c r="B249" s="119"/>
      <c r="C249" s="119"/>
      <c r="D249" s="120"/>
    </row>
    <row r="250">
      <c r="B250" s="119"/>
      <c r="C250" s="119"/>
      <c r="D250" s="120"/>
    </row>
    <row r="251">
      <c r="B251" s="119"/>
      <c r="C251" s="119"/>
      <c r="D251" s="120"/>
    </row>
    <row r="252">
      <c r="B252" s="119"/>
      <c r="C252" s="119"/>
      <c r="D252" s="120"/>
    </row>
    <row r="253">
      <c r="B253" s="119"/>
      <c r="C253" s="119"/>
      <c r="D253" s="120"/>
    </row>
    <row r="254">
      <c r="B254" s="119"/>
      <c r="C254" s="119"/>
      <c r="D254" s="120"/>
    </row>
    <row r="255">
      <c r="B255" s="119"/>
      <c r="C255" s="119"/>
      <c r="D255" s="120"/>
    </row>
    <row r="256">
      <c r="B256" s="119"/>
      <c r="C256" s="119"/>
      <c r="D256" s="120"/>
    </row>
    <row r="257">
      <c r="B257" s="119"/>
      <c r="C257" s="119"/>
      <c r="D257" s="120"/>
    </row>
    <row r="258">
      <c r="B258" s="119"/>
      <c r="C258" s="119"/>
      <c r="D258" s="120"/>
    </row>
    <row r="259">
      <c r="B259" s="119"/>
      <c r="C259" s="119"/>
      <c r="D259" s="120"/>
    </row>
    <row r="260">
      <c r="B260" s="119"/>
      <c r="C260" s="119"/>
      <c r="D260" s="120"/>
    </row>
    <row r="261">
      <c r="B261" s="119"/>
      <c r="C261" s="119"/>
      <c r="D261" s="120"/>
    </row>
    <row r="262">
      <c r="B262" s="119"/>
      <c r="C262" s="119"/>
      <c r="D262" s="120"/>
    </row>
    <row r="263">
      <c r="B263" s="119"/>
      <c r="C263" s="119"/>
      <c r="D263" s="120"/>
    </row>
    <row r="264">
      <c r="B264" s="119"/>
      <c r="C264" s="119"/>
      <c r="D264" s="120"/>
    </row>
    <row r="265">
      <c r="B265" s="119"/>
      <c r="C265" s="119"/>
      <c r="D265" s="120"/>
    </row>
    <row r="266">
      <c r="B266" s="119"/>
      <c r="C266" s="119"/>
      <c r="D266" s="120"/>
    </row>
    <row r="267">
      <c r="B267" s="119"/>
      <c r="C267" s="119"/>
      <c r="D267" s="120"/>
    </row>
    <row r="268">
      <c r="B268" s="119"/>
      <c r="C268" s="119"/>
      <c r="D268" s="120"/>
    </row>
    <row r="269">
      <c r="B269" s="119"/>
      <c r="C269" s="119"/>
      <c r="D269" s="120"/>
    </row>
    <row r="270">
      <c r="B270" s="119"/>
      <c r="C270" s="119"/>
      <c r="D270" s="120"/>
    </row>
    <row r="271">
      <c r="B271" s="119"/>
      <c r="C271" s="119"/>
      <c r="D271" s="120"/>
    </row>
    <row r="272">
      <c r="B272" s="119"/>
      <c r="C272" s="119"/>
      <c r="D272" s="120"/>
    </row>
    <row r="273">
      <c r="B273" s="119"/>
      <c r="C273" s="119"/>
      <c r="D273" s="120"/>
    </row>
    <row r="274">
      <c r="B274" s="119"/>
      <c r="C274" s="119"/>
      <c r="D274" s="120"/>
    </row>
    <row r="275">
      <c r="B275" s="119"/>
      <c r="C275" s="119"/>
      <c r="D275" s="120"/>
    </row>
    <row r="276">
      <c r="B276" s="119"/>
      <c r="C276" s="119"/>
      <c r="D276" s="120"/>
    </row>
    <row r="277">
      <c r="B277" s="119"/>
      <c r="C277" s="119"/>
      <c r="D277" s="120"/>
    </row>
    <row r="278">
      <c r="B278" s="119"/>
      <c r="C278" s="119"/>
      <c r="D278" s="120"/>
    </row>
    <row r="279">
      <c r="B279" s="119"/>
      <c r="C279" s="119"/>
      <c r="D279" s="120"/>
    </row>
    <row r="280">
      <c r="B280" s="119"/>
      <c r="C280" s="119"/>
      <c r="D280" s="120"/>
    </row>
    <row r="281">
      <c r="B281" s="119"/>
      <c r="C281" s="119"/>
      <c r="D281" s="120"/>
    </row>
    <row r="282">
      <c r="B282" s="119"/>
      <c r="C282" s="119"/>
      <c r="D282" s="120"/>
    </row>
    <row r="283">
      <c r="B283" s="119"/>
      <c r="C283" s="119"/>
      <c r="D283" s="120"/>
    </row>
    <row r="284">
      <c r="B284" s="119"/>
      <c r="C284" s="119"/>
      <c r="D284" s="120"/>
    </row>
    <row r="285">
      <c r="B285" s="119"/>
      <c r="C285" s="119"/>
      <c r="D285" s="120"/>
    </row>
    <row r="286">
      <c r="B286" s="119"/>
      <c r="C286" s="119"/>
      <c r="D286" s="120"/>
    </row>
    <row r="287">
      <c r="B287" s="119"/>
      <c r="C287" s="119"/>
      <c r="D287" s="120"/>
    </row>
    <row r="288">
      <c r="B288" s="119"/>
      <c r="C288" s="119"/>
      <c r="D288" s="120"/>
    </row>
    <row r="289">
      <c r="B289" s="119"/>
      <c r="C289" s="119"/>
      <c r="D289" s="120"/>
    </row>
    <row r="290">
      <c r="B290" s="119"/>
      <c r="C290" s="119"/>
      <c r="D290" s="120"/>
    </row>
    <row r="291">
      <c r="B291" s="119"/>
      <c r="C291" s="119"/>
      <c r="D291" s="120"/>
    </row>
    <row r="292">
      <c r="B292" s="119"/>
      <c r="C292" s="119"/>
      <c r="D292" s="120"/>
    </row>
    <row r="293">
      <c r="B293" s="119"/>
      <c r="C293" s="119"/>
      <c r="D293" s="120"/>
    </row>
    <row r="294">
      <c r="B294" s="119"/>
      <c r="C294" s="119"/>
      <c r="D294" s="120"/>
    </row>
    <row r="295">
      <c r="B295" s="119"/>
      <c r="C295" s="119"/>
      <c r="D295" s="120"/>
    </row>
    <row r="296">
      <c r="B296" s="119"/>
      <c r="C296" s="119"/>
      <c r="D296" s="120"/>
    </row>
    <row r="297">
      <c r="B297" s="119"/>
      <c r="C297" s="119"/>
      <c r="D297" s="120"/>
    </row>
    <row r="298">
      <c r="B298" s="119"/>
      <c r="C298" s="119"/>
      <c r="D298" s="120"/>
    </row>
    <row r="299">
      <c r="B299" s="119"/>
      <c r="C299" s="119"/>
      <c r="D299" s="120"/>
    </row>
    <row r="300">
      <c r="B300" s="119"/>
      <c r="C300" s="119"/>
      <c r="D300" s="120"/>
    </row>
    <row r="301">
      <c r="B301" s="119"/>
      <c r="C301" s="119"/>
      <c r="D301" s="120"/>
    </row>
    <row r="302">
      <c r="B302" s="119"/>
      <c r="C302" s="119"/>
      <c r="D302" s="120"/>
    </row>
    <row r="303">
      <c r="B303" s="119"/>
      <c r="C303" s="119"/>
      <c r="D303" s="120"/>
    </row>
    <row r="304">
      <c r="B304" s="119"/>
      <c r="C304" s="119"/>
      <c r="D304" s="120"/>
    </row>
    <row r="305">
      <c r="B305" s="119"/>
      <c r="C305" s="119"/>
      <c r="D305" s="120"/>
    </row>
    <row r="306">
      <c r="B306" s="119"/>
      <c r="C306" s="119"/>
      <c r="D306" s="120"/>
    </row>
    <row r="307">
      <c r="B307" s="119"/>
      <c r="C307" s="119"/>
      <c r="D307" s="120"/>
    </row>
    <row r="308">
      <c r="B308" s="119"/>
      <c r="C308" s="119"/>
      <c r="D308" s="120"/>
    </row>
    <row r="309">
      <c r="B309" s="119"/>
      <c r="C309" s="119"/>
      <c r="D309" s="120"/>
    </row>
    <row r="310">
      <c r="B310" s="119"/>
      <c r="C310" s="119"/>
      <c r="D310" s="120"/>
    </row>
    <row r="311">
      <c r="B311" s="119"/>
      <c r="C311" s="119"/>
      <c r="D311" s="120"/>
    </row>
    <row r="312">
      <c r="B312" s="119"/>
      <c r="C312" s="119"/>
      <c r="D312" s="120"/>
    </row>
    <row r="313">
      <c r="B313" s="119"/>
      <c r="C313" s="119"/>
      <c r="D313" s="120"/>
    </row>
    <row r="314">
      <c r="B314" s="119"/>
      <c r="C314" s="119"/>
      <c r="D314" s="120"/>
    </row>
    <row r="315">
      <c r="B315" s="119"/>
      <c r="C315" s="119"/>
      <c r="D315" s="120"/>
    </row>
    <row r="316">
      <c r="B316" s="119"/>
      <c r="C316" s="119"/>
      <c r="D316" s="120"/>
    </row>
    <row r="317">
      <c r="B317" s="119"/>
      <c r="C317" s="119"/>
      <c r="D317" s="120"/>
    </row>
    <row r="318">
      <c r="B318" s="119"/>
      <c r="C318" s="119"/>
      <c r="D318" s="120"/>
    </row>
    <row r="319">
      <c r="B319" s="119"/>
      <c r="C319" s="119"/>
      <c r="D319" s="120"/>
    </row>
    <row r="320">
      <c r="B320" s="119"/>
      <c r="C320" s="119"/>
      <c r="D320" s="120"/>
    </row>
    <row r="321">
      <c r="B321" s="119"/>
      <c r="C321" s="119"/>
      <c r="D321" s="120"/>
    </row>
    <row r="322">
      <c r="B322" s="119"/>
      <c r="C322" s="119"/>
      <c r="D322" s="120"/>
    </row>
    <row r="323">
      <c r="B323" s="119"/>
      <c r="C323" s="119"/>
      <c r="D323" s="120"/>
    </row>
    <row r="324">
      <c r="B324" s="119"/>
      <c r="C324" s="119"/>
      <c r="D324" s="120"/>
    </row>
    <row r="325">
      <c r="B325" s="119"/>
      <c r="C325" s="119"/>
      <c r="D325" s="120"/>
    </row>
    <row r="326">
      <c r="B326" s="119"/>
      <c r="C326" s="119"/>
      <c r="D326" s="120"/>
    </row>
    <row r="327">
      <c r="B327" s="119"/>
      <c r="C327" s="119"/>
      <c r="D327" s="120"/>
    </row>
    <row r="328">
      <c r="B328" s="119"/>
      <c r="C328" s="119"/>
      <c r="D328" s="120"/>
    </row>
    <row r="329">
      <c r="B329" s="119"/>
      <c r="C329" s="119"/>
      <c r="D329" s="120"/>
    </row>
    <row r="330">
      <c r="B330" s="119"/>
      <c r="C330" s="119"/>
      <c r="D330" s="120"/>
    </row>
    <row r="331">
      <c r="B331" s="119"/>
      <c r="C331" s="119"/>
      <c r="D331" s="120"/>
    </row>
    <row r="332">
      <c r="B332" s="119"/>
      <c r="C332" s="119"/>
      <c r="D332" s="120"/>
    </row>
    <row r="333">
      <c r="B333" s="119"/>
      <c r="C333" s="119"/>
      <c r="D333" s="120"/>
    </row>
    <row r="334">
      <c r="B334" s="119"/>
      <c r="C334" s="119"/>
      <c r="D334" s="120"/>
    </row>
    <row r="335">
      <c r="B335" s="119"/>
      <c r="C335" s="119"/>
      <c r="D335" s="120"/>
    </row>
    <row r="336">
      <c r="B336" s="119"/>
      <c r="C336" s="119"/>
      <c r="D336" s="120"/>
    </row>
    <row r="337">
      <c r="B337" s="119"/>
      <c r="C337" s="119"/>
      <c r="D337" s="120"/>
    </row>
    <row r="338">
      <c r="B338" s="119"/>
      <c r="C338" s="119"/>
      <c r="D338" s="120"/>
    </row>
    <row r="339">
      <c r="B339" s="119"/>
      <c r="C339" s="119"/>
      <c r="D339" s="120"/>
    </row>
    <row r="340">
      <c r="B340" s="119"/>
      <c r="C340" s="119"/>
      <c r="D340" s="120"/>
    </row>
    <row r="341">
      <c r="B341" s="119"/>
      <c r="C341" s="119"/>
      <c r="D341" s="120"/>
    </row>
    <row r="342">
      <c r="B342" s="119"/>
      <c r="C342" s="119"/>
      <c r="D342" s="120"/>
    </row>
    <row r="343">
      <c r="B343" s="119"/>
      <c r="C343" s="119"/>
      <c r="D343" s="120"/>
    </row>
    <row r="344">
      <c r="B344" s="119"/>
      <c r="C344" s="119"/>
      <c r="D344" s="120"/>
    </row>
    <row r="345">
      <c r="B345" s="119"/>
      <c r="C345" s="119"/>
      <c r="D345" s="120"/>
    </row>
    <row r="346">
      <c r="B346" s="119"/>
      <c r="C346" s="119"/>
      <c r="D346" s="120"/>
    </row>
    <row r="347">
      <c r="B347" s="119"/>
      <c r="C347" s="119"/>
      <c r="D347" s="120"/>
    </row>
    <row r="348">
      <c r="B348" s="119"/>
      <c r="C348" s="119"/>
      <c r="D348" s="120"/>
    </row>
    <row r="349">
      <c r="B349" s="119"/>
      <c r="C349" s="119"/>
      <c r="D349" s="120"/>
    </row>
    <row r="350">
      <c r="B350" s="119"/>
      <c r="C350" s="119"/>
      <c r="D350" s="120"/>
    </row>
    <row r="351">
      <c r="B351" s="119"/>
      <c r="C351" s="119"/>
      <c r="D351" s="120"/>
    </row>
    <row r="352">
      <c r="B352" s="119"/>
      <c r="C352" s="119"/>
      <c r="D352" s="120"/>
    </row>
    <row r="353">
      <c r="B353" s="119"/>
      <c r="C353" s="119"/>
      <c r="D353" s="120"/>
    </row>
    <row r="354">
      <c r="B354" s="119"/>
      <c r="C354" s="119"/>
      <c r="D354" s="120"/>
    </row>
    <row r="355">
      <c r="B355" s="119"/>
      <c r="C355" s="119"/>
      <c r="D355" s="120"/>
    </row>
    <row r="356">
      <c r="B356" s="119"/>
      <c r="C356" s="119"/>
      <c r="D356" s="120"/>
    </row>
    <row r="357">
      <c r="B357" s="119"/>
      <c r="C357" s="119"/>
      <c r="D357" s="120"/>
    </row>
    <row r="358">
      <c r="B358" s="119"/>
      <c r="C358" s="119"/>
      <c r="D358" s="120"/>
    </row>
    <row r="359">
      <c r="B359" s="119"/>
      <c r="C359" s="119"/>
      <c r="D359" s="120"/>
    </row>
    <row r="360">
      <c r="B360" s="119"/>
      <c r="C360" s="119"/>
      <c r="D360" s="120"/>
    </row>
    <row r="361">
      <c r="B361" s="119"/>
      <c r="C361" s="119"/>
      <c r="D361" s="120"/>
    </row>
    <row r="362">
      <c r="B362" s="119"/>
      <c r="C362" s="119"/>
      <c r="D362" s="120"/>
    </row>
    <row r="363">
      <c r="B363" s="119"/>
      <c r="C363" s="119"/>
      <c r="D363" s="120"/>
    </row>
    <row r="364">
      <c r="B364" s="119"/>
      <c r="C364" s="119"/>
      <c r="D364" s="120"/>
    </row>
    <row r="365">
      <c r="B365" s="119"/>
      <c r="C365" s="119"/>
      <c r="D365" s="120"/>
    </row>
    <row r="366">
      <c r="B366" s="119"/>
      <c r="C366" s="119"/>
      <c r="D366" s="120"/>
    </row>
    <row r="367">
      <c r="B367" s="119"/>
      <c r="C367" s="119"/>
      <c r="D367" s="120"/>
    </row>
    <row r="368">
      <c r="B368" s="119"/>
      <c r="C368" s="119"/>
      <c r="D368" s="120"/>
    </row>
    <row r="369">
      <c r="B369" s="119"/>
      <c r="C369" s="119"/>
      <c r="D369" s="120"/>
    </row>
    <row r="370">
      <c r="B370" s="119"/>
      <c r="C370" s="119"/>
      <c r="D370" s="120"/>
    </row>
    <row r="371">
      <c r="B371" s="119"/>
      <c r="C371" s="119"/>
      <c r="D371" s="120"/>
    </row>
    <row r="372">
      <c r="B372" s="119"/>
      <c r="C372" s="119"/>
      <c r="D372" s="120"/>
    </row>
    <row r="373">
      <c r="B373" s="119"/>
      <c r="C373" s="119"/>
      <c r="D373" s="120"/>
    </row>
    <row r="374">
      <c r="B374" s="119"/>
      <c r="C374" s="119"/>
      <c r="D374" s="120"/>
    </row>
    <row r="375">
      <c r="B375" s="119"/>
      <c r="C375" s="119"/>
      <c r="D375" s="120"/>
    </row>
    <row r="376">
      <c r="B376" s="119"/>
      <c r="C376" s="119"/>
      <c r="D376" s="120"/>
    </row>
    <row r="377">
      <c r="B377" s="119"/>
      <c r="C377" s="119"/>
      <c r="D377" s="120"/>
    </row>
    <row r="378">
      <c r="B378" s="119"/>
      <c r="C378" s="119"/>
      <c r="D378" s="120"/>
    </row>
    <row r="379">
      <c r="B379" s="119"/>
      <c r="C379" s="119"/>
      <c r="D379" s="120"/>
    </row>
    <row r="380">
      <c r="B380" s="119"/>
      <c r="C380" s="119"/>
      <c r="D380" s="120"/>
    </row>
    <row r="381">
      <c r="B381" s="119"/>
      <c r="C381" s="119"/>
      <c r="D381" s="120"/>
    </row>
    <row r="382">
      <c r="B382" s="119"/>
      <c r="C382" s="119"/>
      <c r="D382" s="120"/>
    </row>
    <row r="383">
      <c r="B383" s="119"/>
      <c r="C383" s="119"/>
      <c r="D383" s="120"/>
    </row>
    <row r="384">
      <c r="B384" s="119"/>
      <c r="C384" s="119"/>
      <c r="D384" s="120"/>
    </row>
    <row r="385">
      <c r="B385" s="119"/>
      <c r="C385" s="119"/>
      <c r="D385" s="120"/>
    </row>
    <row r="386">
      <c r="B386" s="119"/>
      <c r="C386" s="119"/>
      <c r="D386" s="120"/>
    </row>
    <row r="387">
      <c r="B387" s="119"/>
      <c r="C387" s="119"/>
      <c r="D387" s="120"/>
    </row>
    <row r="388">
      <c r="B388" s="119"/>
      <c r="C388" s="119"/>
      <c r="D388" s="120"/>
    </row>
    <row r="389">
      <c r="B389" s="119"/>
      <c r="C389" s="119"/>
      <c r="D389" s="120"/>
    </row>
    <row r="390">
      <c r="B390" s="119"/>
      <c r="C390" s="119"/>
      <c r="D390" s="120"/>
    </row>
    <row r="391">
      <c r="B391" s="119"/>
      <c r="C391" s="119"/>
      <c r="D391" s="120"/>
    </row>
    <row r="392">
      <c r="B392" s="119"/>
      <c r="C392" s="119"/>
      <c r="D392" s="120"/>
    </row>
    <row r="393">
      <c r="B393" s="119"/>
      <c r="C393" s="119"/>
      <c r="D393" s="120"/>
    </row>
    <row r="394">
      <c r="B394" s="119"/>
      <c r="C394" s="119"/>
      <c r="D394" s="120"/>
    </row>
    <row r="395">
      <c r="B395" s="119"/>
      <c r="C395" s="119"/>
      <c r="D395" s="120"/>
    </row>
    <row r="396">
      <c r="B396" s="119"/>
      <c r="C396" s="119"/>
      <c r="D396" s="120"/>
    </row>
    <row r="397">
      <c r="B397" s="119"/>
      <c r="C397" s="119"/>
      <c r="D397" s="120"/>
    </row>
    <row r="398">
      <c r="B398" s="119"/>
      <c r="C398" s="119"/>
      <c r="D398" s="120"/>
    </row>
    <row r="399">
      <c r="B399" s="119"/>
      <c r="C399" s="119"/>
      <c r="D399" s="120"/>
    </row>
    <row r="400">
      <c r="B400" s="119"/>
      <c r="C400" s="119"/>
      <c r="D400" s="120"/>
    </row>
    <row r="401">
      <c r="B401" s="119"/>
      <c r="C401" s="119"/>
      <c r="D401" s="120"/>
    </row>
    <row r="402">
      <c r="B402" s="119"/>
      <c r="C402" s="119"/>
      <c r="D402" s="120"/>
    </row>
    <row r="403">
      <c r="B403" s="119"/>
      <c r="C403" s="119"/>
      <c r="D403" s="120"/>
    </row>
    <row r="404">
      <c r="B404" s="119"/>
      <c r="C404" s="119"/>
      <c r="D404" s="120"/>
    </row>
    <row r="405">
      <c r="B405" s="119"/>
      <c r="C405" s="119"/>
      <c r="D405" s="120"/>
    </row>
    <row r="406">
      <c r="B406" s="119"/>
      <c r="C406" s="119"/>
      <c r="D406" s="120"/>
    </row>
    <row r="407">
      <c r="B407" s="119"/>
      <c r="C407" s="119"/>
      <c r="D407" s="120"/>
    </row>
    <row r="408">
      <c r="B408" s="119"/>
      <c r="C408" s="119"/>
      <c r="D408" s="120"/>
    </row>
    <row r="409">
      <c r="B409" s="119"/>
      <c r="C409" s="119"/>
      <c r="D409" s="120"/>
    </row>
    <row r="410">
      <c r="B410" s="119"/>
      <c r="C410" s="119"/>
      <c r="D410" s="120"/>
    </row>
    <row r="411">
      <c r="B411" s="119"/>
      <c r="C411" s="119"/>
      <c r="D411" s="120"/>
    </row>
    <row r="412">
      <c r="B412" s="119"/>
      <c r="C412" s="119"/>
      <c r="D412" s="120"/>
    </row>
    <row r="413">
      <c r="B413" s="119"/>
      <c r="C413" s="119"/>
      <c r="D413" s="120"/>
    </row>
    <row r="414">
      <c r="B414" s="119"/>
      <c r="C414" s="119"/>
      <c r="D414" s="120"/>
    </row>
    <row r="415">
      <c r="B415" s="119"/>
      <c r="C415" s="119"/>
      <c r="D415" s="120"/>
    </row>
    <row r="416">
      <c r="B416" s="119"/>
      <c r="C416" s="119"/>
      <c r="D416" s="120"/>
    </row>
    <row r="417">
      <c r="B417" s="119"/>
      <c r="C417" s="119"/>
      <c r="D417" s="120"/>
    </row>
    <row r="418">
      <c r="B418" s="119"/>
      <c r="C418" s="119"/>
      <c r="D418" s="120"/>
    </row>
    <row r="419">
      <c r="B419" s="119"/>
      <c r="C419" s="119"/>
      <c r="D419" s="120"/>
    </row>
    <row r="420">
      <c r="B420" s="119"/>
      <c r="C420" s="119"/>
      <c r="D420" s="120"/>
    </row>
    <row r="421">
      <c r="B421" s="119"/>
      <c r="C421" s="119"/>
      <c r="D421" s="120"/>
    </row>
    <row r="422">
      <c r="B422" s="119"/>
      <c r="C422" s="119"/>
      <c r="D422" s="120"/>
    </row>
    <row r="423">
      <c r="B423" s="119"/>
      <c r="C423" s="119"/>
      <c r="D423" s="120"/>
    </row>
    <row r="424">
      <c r="B424" s="119"/>
      <c r="C424" s="119"/>
      <c r="D424" s="120"/>
    </row>
    <row r="425">
      <c r="B425" s="119"/>
      <c r="C425" s="119"/>
      <c r="D425" s="120"/>
    </row>
    <row r="426">
      <c r="B426" s="119"/>
      <c r="C426" s="119"/>
      <c r="D426" s="120"/>
    </row>
    <row r="427">
      <c r="B427" s="119"/>
      <c r="C427" s="119"/>
      <c r="D427" s="120"/>
    </row>
    <row r="428">
      <c r="B428" s="119"/>
      <c r="C428" s="119"/>
      <c r="D428" s="120"/>
    </row>
    <row r="429">
      <c r="B429" s="119"/>
      <c r="C429" s="119"/>
      <c r="D429" s="120"/>
    </row>
    <row r="430">
      <c r="B430" s="119"/>
      <c r="C430" s="119"/>
      <c r="D430" s="120"/>
    </row>
    <row r="431">
      <c r="B431" s="119"/>
      <c r="C431" s="119"/>
      <c r="D431" s="120"/>
    </row>
    <row r="432">
      <c r="B432" s="119"/>
      <c r="C432" s="119"/>
      <c r="D432" s="120"/>
    </row>
    <row r="433">
      <c r="B433" s="119"/>
      <c r="C433" s="119"/>
      <c r="D433" s="120"/>
    </row>
    <row r="434">
      <c r="B434" s="119"/>
      <c r="C434" s="119"/>
      <c r="D434" s="120"/>
    </row>
    <row r="435">
      <c r="B435" s="119"/>
      <c r="C435" s="119"/>
      <c r="D435" s="120"/>
    </row>
    <row r="436">
      <c r="B436" s="119"/>
      <c r="C436" s="119"/>
      <c r="D436" s="120"/>
    </row>
    <row r="437">
      <c r="B437" s="119"/>
      <c r="C437" s="119"/>
      <c r="D437" s="120"/>
    </row>
    <row r="438">
      <c r="B438" s="119"/>
      <c r="C438" s="119"/>
      <c r="D438" s="120"/>
    </row>
    <row r="439">
      <c r="B439" s="119"/>
      <c r="C439" s="119"/>
      <c r="D439" s="120"/>
    </row>
    <row r="440">
      <c r="B440" s="119"/>
      <c r="C440" s="119"/>
      <c r="D440" s="120"/>
    </row>
    <row r="441">
      <c r="B441" s="119"/>
      <c r="C441" s="119"/>
      <c r="D441" s="120"/>
    </row>
    <row r="442">
      <c r="B442" s="119"/>
      <c r="C442" s="119"/>
      <c r="D442" s="120"/>
    </row>
    <row r="443">
      <c r="B443" s="119"/>
      <c r="C443" s="119"/>
      <c r="D443" s="120"/>
    </row>
    <row r="444">
      <c r="B444" s="119"/>
      <c r="C444" s="119"/>
      <c r="D444" s="120"/>
    </row>
    <row r="445">
      <c r="B445" s="119"/>
      <c r="C445" s="119"/>
      <c r="D445" s="120"/>
    </row>
    <row r="446">
      <c r="B446" s="119"/>
      <c r="C446" s="119"/>
      <c r="D446" s="120"/>
    </row>
    <row r="447">
      <c r="B447" s="119"/>
      <c r="C447" s="119"/>
      <c r="D447" s="120"/>
    </row>
    <row r="448">
      <c r="B448" s="119"/>
      <c r="C448" s="119"/>
      <c r="D448" s="120"/>
    </row>
    <row r="449">
      <c r="B449" s="119"/>
      <c r="C449" s="119"/>
      <c r="D449" s="120"/>
    </row>
    <row r="450">
      <c r="B450" s="119"/>
      <c r="C450" s="119"/>
      <c r="D450" s="120"/>
    </row>
    <row r="451">
      <c r="B451" s="119"/>
      <c r="C451" s="119"/>
      <c r="D451" s="120"/>
    </row>
    <row r="452">
      <c r="B452" s="119"/>
      <c r="C452" s="119"/>
      <c r="D452" s="120"/>
    </row>
    <row r="453">
      <c r="B453" s="119"/>
      <c r="C453" s="119"/>
      <c r="D453" s="120"/>
    </row>
    <row r="454">
      <c r="B454" s="119"/>
      <c r="C454" s="119"/>
      <c r="D454" s="120"/>
    </row>
    <row r="455">
      <c r="B455" s="119"/>
      <c r="C455" s="119"/>
      <c r="D455" s="120"/>
    </row>
    <row r="456">
      <c r="B456" s="119"/>
      <c r="C456" s="119"/>
      <c r="D456" s="120"/>
    </row>
    <row r="457">
      <c r="B457" s="119"/>
      <c r="C457" s="119"/>
      <c r="D457" s="120"/>
    </row>
    <row r="458">
      <c r="B458" s="119"/>
      <c r="C458" s="119"/>
      <c r="D458" s="120"/>
    </row>
    <row r="459">
      <c r="B459" s="119"/>
      <c r="C459" s="119"/>
      <c r="D459" s="120"/>
    </row>
    <row r="460">
      <c r="B460" s="119"/>
      <c r="C460" s="119"/>
      <c r="D460" s="120"/>
    </row>
    <row r="461">
      <c r="B461" s="119"/>
      <c r="C461" s="119"/>
      <c r="D461" s="120"/>
    </row>
    <row r="462">
      <c r="B462" s="119"/>
      <c r="C462" s="119"/>
      <c r="D462" s="120"/>
    </row>
    <row r="463">
      <c r="B463" s="119"/>
      <c r="C463" s="119"/>
      <c r="D463" s="120"/>
    </row>
    <row r="464">
      <c r="B464" s="119"/>
      <c r="C464" s="119"/>
      <c r="D464" s="120"/>
    </row>
    <row r="465">
      <c r="B465" s="119"/>
      <c r="C465" s="119"/>
      <c r="D465" s="120"/>
    </row>
    <row r="466">
      <c r="B466" s="119"/>
      <c r="C466" s="119"/>
      <c r="D466" s="120"/>
    </row>
    <row r="467">
      <c r="B467" s="119"/>
      <c r="C467" s="119"/>
      <c r="D467" s="120"/>
    </row>
    <row r="468">
      <c r="B468" s="119"/>
      <c r="C468" s="119"/>
      <c r="D468" s="120"/>
    </row>
    <row r="469">
      <c r="B469" s="119"/>
      <c r="C469" s="119"/>
      <c r="D469" s="120"/>
    </row>
    <row r="470">
      <c r="B470" s="119"/>
      <c r="C470" s="119"/>
      <c r="D470" s="120"/>
    </row>
    <row r="471">
      <c r="B471" s="119"/>
      <c r="C471" s="119"/>
      <c r="D471" s="120"/>
    </row>
    <row r="472">
      <c r="B472" s="119"/>
      <c r="C472" s="119"/>
      <c r="D472" s="120"/>
    </row>
    <row r="473">
      <c r="B473" s="119"/>
      <c r="C473" s="119"/>
      <c r="D473" s="120"/>
    </row>
    <row r="474">
      <c r="B474" s="119"/>
      <c r="C474" s="119"/>
      <c r="D474" s="120"/>
    </row>
    <row r="475">
      <c r="B475" s="119"/>
      <c r="C475" s="119"/>
      <c r="D475" s="120"/>
    </row>
    <row r="476">
      <c r="B476" s="119"/>
      <c r="C476" s="119"/>
      <c r="D476" s="120"/>
    </row>
    <row r="477">
      <c r="B477" s="119"/>
      <c r="C477" s="119"/>
      <c r="D477" s="120"/>
    </row>
    <row r="478">
      <c r="B478" s="119"/>
      <c r="C478" s="119"/>
      <c r="D478" s="120"/>
    </row>
    <row r="479">
      <c r="B479" s="119"/>
      <c r="C479" s="119"/>
      <c r="D479" s="120"/>
    </row>
    <row r="480">
      <c r="B480" s="119"/>
      <c r="C480" s="119"/>
      <c r="D480" s="120"/>
    </row>
    <row r="481">
      <c r="B481" s="119"/>
      <c r="C481" s="119"/>
      <c r="D481" s="120"/>
    </row>
    <row r="482">
      <c r="B482" s="119"/>
      <c r="C482" s="119"/>
      <c r="D482" s="120"/>
    </row>
    <row r="483">
      <c r="B483" s="119"/>
      <c r="C483" s="119"/>
      <c r="D483" s="120"/>
    </row>
    <row r="484">
      <c r="B484" s="119"/>
      <c r="C484" s="119"/>
      <c r="D484" s="120"/>
    </row>
    <row r="485">
      <c r="B485" s="119"/>
      <c r="C485" s="119"/>
      <c r="D485" s="120"/>
    </row>
    <row r="486">
      <c r="B486" s="119"/>
      <c r="C486" s="119"/>
      <c r="D486" s="120"/>
    </row>
    <row r="487">
      <c r="B487" s="119"/>
      <c r="C487" s="119"/>
      <c r="D487" s="120"/>
    </row>
    <row r="488">
      <c r="B488" s="119"/>
      <c r="C488" s="119"/>
      <c r="D488" s="120"/>
    </row>
    <row r="489">
      <c r="B489" s="119"/>
      <c r="C489" s="119"/>
      <c r="D489" s="120"/>
    </row>
    <row r="490">
      <c r="B490" s="119"/>
      <c r="C490" s="119"/>
      <c r="D490" s="120"/>
    </row>
    <row r="491">
      <c r="B491" s="119"/>
      <c r="C491" s="119"/>
      <c r="D491" s="120"/>
    </row>
    <row r="492">
      <c r="B492" s="119"/>
      <c r="C492" s="119"/>
      <c r="D492" s="120"/>
    </row>
    <row r="493">
      <c r="B493" s="119"/>
      <c r="C493" s="119"/>
      <c r="D493" s="120"/>
    </row>
    <row r="494">
      <c r="B494" s="119"/>
      <c r="C494" s="119"/>
      <c r="D494" s="120"/>
    </row>
    <row r="495">
      <c r="B495" s="119"/>
      <c r="C495" s="119"/>
      <c r="D495" s="120"/>
    </row>
    <row r="496">
      <c r="B496" s="119"/>
      <c r="C496" s="119"/>
      <c r="D496" s="120"/>
    </row>
    <row r="497">
      <c r="B497" s="119"/>
      <c r="C497" s="119"/>
      <c r="D497" s="120"/>
    </row>
    <row r="498">
      <c r="B498" s="119"/>
      <c r="C498" s="119"/>
      <c r="D498" s="120"/>
    </row>
    <row r="499">
      <c r="B499" s="119"/>
      <c r="C499" s="119"/>
      <c r="D499" s="120"/>
    </row>
    <row r="500">
      <c r="B500" s="119"/>
      <c r="C500" s="119"/>
      <c r="D500" s="120"/>
    </row>
    <row r="501">
      <c r="B501" s="119"/>
      <c r="C501" s="119"/>
      <c r="D501" s="120"/>
    </row>
    <row r="502">
      <c r="B502" s="119"/>
      <c r="C502" s="119"/>
      <c r="D502" s="120"/>
    </row>
    <row r="503">
      <c r="B503" s="119"/>
      <c r="C503" s="119"/>
      <c r="D503" s="120"/>
    </row>
    <row r="504">
      <c r="B504" s="119"/>
      <c r="C504" s="119"/>
      <c r="D504" s="120"/>
    </row>
    <row r="505">
      <c r="B505" s="119"/>
      <c r="C505" s="119"/>
      <c r="D505" s="120"/>
    </row>
    <row r="506">
      <c r="B506" s="119"/>
      <c r="C506" s="119"/>
      <c r="D506" s="120"/>
    </row>
    <row r="507">
      <c r="B507" s="119"/>
      <c r="C507" s="119"/>
      <c r="D507" s="120"/>
    </row>
    <row r="508">
      <c r="B508" s="119"/>
      <c r="C508" s="119"/>
      <c r="D508" s="120"/>
    </row>
    <row r="509">
      <c r="B509" s="119"/>
      <c r="C509" s="119"/>
      <c r="D509" s="120"/>
    </row>
    <row r="510">
      <c r="B510" s="119"/>
      <c r="C510" s="119"/>
      <c r="D510" s="120"/>
    </row>
    <row r="511">
      <c r="B511" s="119"/>
      <c r="C511" s="119"/>
      <c r="D511" s="120"/>
    </row>
    <row r="512">
      <c r="B512" s="119"/>
      <c r="C512" s="119"/>
      <c r="D512" s="120"/>
    </row>
    <row r="513">
      <c r="B513" s="119"/>
      <c r="C513" s="119"/>
      <c r="D513" s="120"/>
    </row>
    <row r="514">
      <c r="B514" s="119"/>
      <c r="C514" s="119"/>
      <c r="D514" s="120"/>
    </row>
    <row r="515">
      <c r="B515" s="119"/>
      <c r="C515" s="119"/>
      <c r="D515" s="120"/>
    </row>
    <row r="516">
      <c r="B516" s="119"/>
      <c r="C516" s="119"/>
      <c r="D516" s="120"/>
    </row>
    <row r="517">
      <c r="B517" s="119"/>
      <c r="C517" s="119"/>
      <c r="D517" s="120"/>
    </row>
    <row r="518">
      <c r="B518" s="119"/>
      <c r="C518" s="119"/>
      <c r="D518" s="120"/>
    </row>
    <row r="519">
      <c r="B519" s="119"/>
      <c r="C519" s="119"/>
      <c r="D519" s="120"/>
    </row>
    <row r="520">
      <c r="B520" s="119"/>
      <c r="C520" s="119"/>
      <c r="D520" s="120"/>
    </row>
    <row r="521">
      <c r="B521" s="119"/>
      <c r="C521" s="119"/>
      <c r="D521" s="120"/>
    </row>
    <row r="522">
      <c r="B522" s="119"/>
      <c r="C522" s="119"/>
      <c r="D522" s="120"/>
    </row>
    <row r="523">
      <c r="B523" s="119"/>
      <c r="C523" s="119"/>
      <c r="D523" s="120"/>
    </row>
    <row r="524">
      <c r="B524" s="119"/>
      <c r="C524" s="119"/>
      <c r="D524" s="120"/>
    </row>
    <row r="525">
      <c r="B525" s="119"/>
      <c r="C525" s="119"/>
      <c r="D525" s="120"/>
    </row>
    <row r="526">
      <c r="B526" s="119"/>
      <c r="C526" s="119"/>
      <c r="D526" s="120"/>
    </row>
    <row r="527">
      <c r="B527" s="119"/>
      <c r="C527" s="119"/>
      <c r="D527" s="120"/>
    </row>
    <row r="528">
      <c r="B528" s="119"/>
      <c r="C528" s="119"/>
      <c r="D528" s="120"/>
    </row>
    <row r="529">
      <c r="B529" s="119"/>
      <c r="C529" s="119"/>
      <c r="D529" s="120"/>
    </row>
    <row r="530">
      <c r="B530" s="119"/>
      <c r="C530" s="119"/>
      <c r="D530" s="120"/>
    </row>
    <row r="531">
      <c r="B531" s="119"/>
      <c r="C531" s="119"/>
      <c r="D531" s="120"/>
    </row>
    <row r="532">
      <c r="B532" s="119"/>
      <c r="C532" s="119"/>
      <c r="D532" s="120"/>
    </row>
    <row r="533">
      <c r="B533" s="119"/>
      <c r="C533" s="119"/>
      <c r="D533" s="120"/>
    </row>
    <row r="534">
      <c r="B534" s="119"/>
      <c r="C534" s="119"/>
      <c r="D534" s="120"/>
    </row>
    <row r="535">
      <c r="B535" s="119"/>
      <c r="C535" s="119"/>
      <c r="D535" s="120"/>
    </row>
    <row r="536">
      <c r="B536" s="119"/>
      <c r="C536" s="119"/>
      <c r="D536" s="120"/>
    </row>
    <row r="537">
      <c r="B537" s="119"/>
      <c r="C537" s="119"/>
      <c r="D537" s="120"/>
    </row>
    <row r="538">
      <c r="B538" s="119"/>
      <c r="C538" s="119"/>
      <c r="D538" s="120"/>
    </row>
    <row r="539">
      <c r="B539" s="119"/>
      <c r="C539" s="119"/>
      <c r="D539" s="120"/>
    </row>
    <row r="540">
      <c r="B540" s="119"/>
      <c r="C540" s="119"/>
      <c r="D540" s="120"/>
    </row>
    <row r="541">
      <c r="B541" s="119"/>
      <c r="C541" s="119"/>
      <c r="D541" s="120"/>
    </row>
    <row r="542">
      <c r="B542" s="119"/>
      <c r="C542" s="119"/>
      <c r="D542" s="120"/>
    </row>
    <row r="543">
      <c r="B543" s="119"/>
      <c r="C543" s="119"/>
      <c r="D543" s="120"/>
    </row>
    <row r="544">
      <c r="B544" s="119"/>
      <c r="C544" s="119"/>
      <c r="D544" s="120"/>
    </row>
    <row r="545">
      <c r="B545" s="119"/>
      <c r="C545" s="119"/>
      <c r="D545" s="120"/>
    </row>
    <row r="546">
      <c r="B546" s="119"/>
      <c r="C546" s="119"/>
      <c r="D546" s="120"/>
    </row>
    <row r="547">
      <c r="B547" s="119"/>
      <c r="C547" s="119"/>
      <c r="D547" s="120"/>
    </row>
    <row r="548">
      <c r="B548" s="119"/>
      <c r="C548" s="119"/>
      <c r="D548" s="120"/>
    </row>
    <row r="549">
      <c r="B549" s="119"/>
      <c r="C549" s="119"/>
      <c r="D549" s="120"/>
    </row>
    <row r="550">
      <c r="B550" s="119"/>
      <c r="C550" s="119"/>
      <c r="D550" s="120"/>
    </row>
    <row r="551">
      <c r="B551" s="119"/>
      <c r="C551" s="119"/>
      <c r="D551" s="120"/>
    </row>
    <row r="552">
      <c r="B552" s="119"/>
      <c r="C552" s="119"/>
      <c r="D552" s="120"/>
    </row>
    <row r="553">
      <c r="B553" s="119"/>
      <c r="C553" s="119"/>
      <c r="D553" s="120"/>
    </row>
    <row r="554">
      <c r="B554" s="119"/>
      <c r="C554" s="119"/>
      <c r="D554" s="120"/>
    </row>
    <row r="555">
      <c r="B555" s="119"/>
      <c r="C555" s="119"/>
      <c r="D555" s="120"/>
    </row>
    <row r="556">
      <c r="B556" s="119"/>
      <c r="C556" s="119"/>
      <c r="D556" s="120"/>
    </row>
    <row r="557">
      <c r="B557" s="119"/>
      <c r="C557" s="119"/>
      <c r="D557" s="120"/>
    </row>
    <row r="558">
      <c r="B558" s="119"/>
      <c r="C558" s="119"/>
      <c r="D558" s="120"/>
    </row>
    <row r="559">
      <c r="B559" s="119"/>
      <c r="C559" s="119"/>
      <c r="D559" s="120"/>
    </row>
    <row r="560">
      <c r="B560" s="119"/>
      <c r="C560" s="119"/>
      <c r="D560" s="120"/>
    </row>
    <row r="561">
      <c r="B561" s="119"/>
      <c r="C561" s="119"/>
      <c r="D561" s="120"/>
    </row>
    <row r="562">
      <c r="B562" s="119"/>
      <c r="C562" s="119"/>
      <c r="D562" s="120"/>
    </row>
    <row r="563">
      <c r="B563" s="119"/>
      <c r="C563" s="119"/>
      <c r="D563" s="120"/>
    </row>
    <row r="564">
      <c r="B564" s="119"/>
      <c r="C564" s="119"/>
      <c r="D564" s="120"/>
    </row>
    <row r="565">
      <c r="B565" s="119"/>
      <c r="C565" s="119"/>
      <c r="D565" s="120"/>
    </row>
    <row r="566">
      <c r="B566" s="119"/>
      <c r="C566" s="119"/>
      <c r="D566" s="120"/>
    </row>
    <row r="567">
      <c r="B567" s="119"/>
      <c r="C567" s="119"/>
      <c r="D567" s="120"/>
    </row>
    <row r="568">
      <c r="B568" s="119"/>
      <c r="C568" s="119"/>
      <c r="D568" s="120"/>
    </row>
    <row r="569">
      <c r="B569" s="119"/>
      <c r="C569" s="119"/>
      <c r="D569" s="120"/>
    </row>
    <row r="570">
      <c r="B570" s="119"/>
      <c r="C570" s="119"/>
      <c r="D570" s="120"/>
    </row>
    <row r="571">
      <c r="B571" s="119"/>
      <c r="C571" s="119"/>
      <c r="D571" s="120"/>
    </row>
    <row r="572">
      <c r="B572" s="119"/>
      <c r="C572" s="119"/>
      <c r="D572" s="120"/>
    </row>
    <row r="573">
      <c r="B573" s="119"/>
      <c r="C573" s="119"/>
      <c r="D573" s="120"/>
    </row>
    <row r="574">
      <c r="B574" s="119"/>
      <c r="C574" s="119"/>
      <c r="D574" s="120"/>
    </row>
    <row r="575">
      <c r="B575" s="119"/>
      <c r="C575" s="119"/>
      <c r="D575" s="120"/>
    </row>
    <row r="576">
      <c r="B576" s="119"/>
      <c r="C576" s="119"/>
      <c r="D576" s="120"/>
    </row>
    <row r="577">
      <c r="B577" s="119"/>
      <c r="C577" s="119"/>
      <c r="D577" s="120"/>
    </row>
    <row r="578">
      <c r="B578" s="119"/>
      <c r="C578" s="119"/>
      <c r="D578" s="120"/>
    </row>
    <row r="579">
      <c r="B579" s="119"/>
      <c r="C579" s="119"/>
      <c r="D579" s="120"/>
    </row>
    <row r="580">
      <c r="B580" s="119"/>
      <c r="C580" s="119"/>
      <c r="D580" s="120"/>
    </row>
    <row r="581">
      <c r="B581" s="119"/>
      <c r="C581" s="119"/>
      <c r="D581" s="120"/>
    </row>
    <row r="582">
      <c r="B582" s="119"/>
      <c r="C582" s="119"/>
      <c r="D582" s="120"/>
    </row>
    <row r="583">
      <c r="B583" s="119"/>
      <c r="C583" s="119"/>
      <c r="D583" s="120"/>
    </row>
    <row r="584">
      <c r="B584" s="119"/>
      <c r="C584" s="119"/>
      <c r="D584" s="120"/>
    </row>
    <row r="585">
      <c r="B585" s="119"/>
      <c r="C585" s="119"/>
      <c r="D585" s="120"/>
    </row>
    <row r="586">
      <c r="B586" s="119"/>
      <c r="C586" s="119"/>
      <c r="D586" s="120"/>
    </row>
    <row r="587">
      <c r="B587" s="119"/>
      <c r="C587" s="119"/>
      <c r="D587" s="120"/>
    </row>
    <row r="588">
      <c r="B588" s="119"/>
      <c r="C588" s="119"/>
      <c r="D588" s="120"/>
    </row>
    <row r="589">
      <c r="B589" s="119"/>
      <c r="C589" s="119"/>
      <c r="D589" s="120"/>
    </row>
    <row r="590">
      <c r="B590" s="119"/>
      <c r="C590" s="119"/>
      <c r="D590" s="120"/>
    </row>
    <row r="591">
      <c r="B591" s="119"/>
      <c r="C591" s="119"/>
      <c r="D591" s="120"/>
    </row>
    <row r="592">
      <c r="B592" s="119"/>
      <c r="C592" s="119"/>
      <c r="D592" s="120"/>
    </row>
    <row r="593">
      <c r="B593" s="119"/>
      <c r="C593" s="119"/>
      <c r="D593" s="120"/>
    </row>
    <row r="594">
      <c r="B594" s="119"/>
      <c r="C594" s="119"/>
      <c r="D594" s="120"/>
    </row>
    <row r="595">
      <c r="B595" s="119"/>
      <c r="C595" s="119"/>
      <c r="D595" s="120"/>
    </row>
    <row r="596">
      <c r="B596" s="119"/>
      <c r="C596" s="119"/>
      <c r="D596" s="120"/>
    </row>
    <row r="597">
      <c r="B597" s="119"/>
      <c r="C597" s="119"/>
      <c r="D597" s="120"/>
    </row>
    <row r="598">
      <c r="B598" s="119"/>
      <c r="C598" s="119"/>
      <c r="D598" s="120"/>
    </row>
    <row r="599">
      <c r="B599" s="119"/>
      <c r="C599" s="119"/>
      <c r="D599" s="120"/>
    </row>
    <row r="600">
      <c r="B600" s="119"/>
      <c r="C600" s="119"/>
      <c r="D600" s="120"/>
    </row>
    <row r="601">
      <c r="B601" s="119"/>
      <c r="C601" s="119"/>
      <c r="D601" s="120"/>
    </row>
    <row r="602">
      <c r="B602" s="119"/>
      <c r="C602" s="119"/>
      <c r="D602" s="120"/>
    </row>
    <row r="603">
      <c r="B603" s="119"/>
      <c r="C603" s="119"/>
      <c r="D603" s="120"/>
    </row>
    <row r="604">
      <c r="B604" s="119"/>
      <c r="C604" s="119"/>
      <c r="D604" s="120"/>
    </row>
    <row r="605">
      <c r="B605" s="119"/>
      <c r="C605" s="119"/>
      <c r="D605" s="120"/>
    </row>
    <row r="606">
      <c r="B606" s="119"/>
      <c r="C606" s="119"/>
      <c r="D606" s="120"/>
    </row>
    <row r="607">
      <c r="B607" s="119"/>
      <c r="C607" s="119"/>
      <c r="D607" s="120"/>
    </row>
    <row r="608">
      <c r="B608" s="119"/>
      <c r="C608" s="119"/>
      <c r="D608" s="120"/>
    </row>
    <row r="609">
      <c r="B609" s="119"/>
      <c r="C609" s="119"/>
      <c r="D609" s="120"/>
    </row>
    <row r="610">
      <c r="B610" s="119"/>
      <c r="C610" s="119"/>
      <c r="D610" s="120"/>
    </row>
    <row r="611">
      <c r="B611" s="119"/>
      <c r="C611" s="119"/>
      <c r="D611" s="120"/>
    </row>
    <row r="612">
      <c r="B612" s="119"/>
      <c r="C612" s="119"/>
      <c r="D612" s="120"/>
    </row>
    <row r="613">
      <c r="B613" s="119"/>
      <c r="C613" s="119"/>
      <c r="D613" s="120"/>
    </row>
    <row r="614">
      <c r="B614" s="119"/>
      <c r="C614" s="119"/>
      <c r="D614" s="120"/>
    </row>
    <row r="615">
      <c r="B615" s="119"/>
      <c r="C615" s="119"/>
      <c r="D615" s="120"/>
    </row>
    <row r="616">
      <c r="B616" s="119"/>
      <c r="C616" s="119"/>
      <c r="D616" s="120"/>
    </row>
    <row r="617">
      <c r="B617" s="119"/>
      <c r="C617" s="119"/>
      <c r="D617" s="120"/>
    </row>
    <row r="618">
      <c r="B618" s="119"/>
      <c r="C618" s="119"/>
      <c r="D618" s="120"/>
    </row>
    <row r="619">
      <c r="B619" s="119"/>
      <c r="C619" s="119"/>
      <c r="D619" s="120"/>
    </row>
    <row r="620">
      <c r="B620" s="119"/>
      <c r="C620" s="119"/>
      <c r="D620" s="120"/>
    </row>
    <row r="621">
      <c r="B621" s="119"/>
      <c r="C621" s="119"/>
      <c r="D621" s="120"/>
    </row>
    <row r="622">
      <c r="B622" s="119"/>
      <c r="C622" s="119"/>
      <c r="D622" s="120"/>
    </row>
    <row r="623">
      <c r="B623" s="119"/>
      <c r="C623" s="119"/>
      <c r="D623" s="120"/>
    </row>
    <row r="624">
      <c r="B624" s="119"/>
      <c r="C624" s="119"/>
      <c r="D624" s="120"/>
    </row>
    <row r="625">
      <c r="B625" s="119"/>
      <c r="C625" s="119"/>
      <c r="D625" s="120"/>
    </row>
    <row r="626">
      <c r="B626" s="119"/>
      <c r="C626" s="119"/>
      <c r="D626" s="120"/>
    </row>
    <row r="627">
      <c r="B627" s="119"/>
      <c r="C627" s="119"/>
      <c r="D627" s="120"/>
    </row>
    <row r="628">
      <c r="B628" s="119"/>
      <c r="C628" s="119"/>
      <c r="D628" s="120"/>
    </row>
    <row r="629">
      <c r="B629" s="119"/>
      <c r="C629" s="119"/>
      <c r="D629" s="120"/>
    </row>
    <row r="630">
      <c r="B630" s="119"/>
      <c r="C630" s="119"/>
      <c r="D630" s="120"/>
    </row>
    <row r="631">
      <c r="B631" s="119"/>
      <c r="C631" s="119"/>
      <c r="D631" s="120"/>
    </row>
    <row r="632">
      <c r="B632" s="119"/>
      <c r="C632" s="119"/>
      <c r="D632" s="120"/>
    </row>
    <row r="633">
      <c r="B633" s="119"/>
      <c r="C633" s="119"/>
      <c r="D633" s="120"/>
    </row>
    <row r="634">
      <c r="B634" s="119"/>
      <c r="C634" s="119"/>
      <c r="D634" s="120"/>
    </row>
    <row r="635">
      <c r="B635" s="119"/>
      <c r="C635" s="119"/>
      <c r="D635" s="120"/>
    </row>
    <row r="636">
      <c r="B636" s="119"/>
      <c r="C636" s="119"/>
      <c r="D636" s="120"/>
    </row>
    <row r="637">
      <c r="B637" s="119"/>
      <c r="C637" s="119"/>
      <c r="D637" s="120"/>
    </row>
    <row r="638">
      <c r="B638" s="119"/>
      <c r="C638" s="119"/>
      <c r="D638" s="120"/>
    </row>
    <row r="639">
      <c r="B639" s="119"/>
      <c r="C639" s="119"/>
      <c r="D639" s="120"/>
    </row>
    <row r="640">
      <c r="B640" s="119"/>
      <c r="C640" s="119"/>
      <c r="D640" s="120"/>
    </row>
    <row r="641">
      <c r="B641" s="119"/>
      <c r="C641" s="119"/>
      <c r="D641" s="120"/>
    </row>
    <row r="642">
      <c r="B642" s="119"/>
      <c r="C642" s="119"/>
      <c r="D642" s="120"/>
    </row>
    <row r="643">
      <c r="B643" s="119"/>
      <c r="C643" s="119"/>
      <c r="D643" s="120"/>
    </row>
    <row r="644">
      <c r="B644" s="119"/>
      <c r="C644" s="119"/>
      <c r="D644" s="120"/>
    </row>
    <row r="645">
      <c r="B645" s="119"/>
      <c r="C645" s="119"/>
      <c r="D645" s="120"/>
    </row>
    <row r="646">
      <c r="B646" s="119"/>
      <c r="C646" s="119"/>
      <c r="D646" s="120"/>
    </row>
    <row r="647">
      <c r="B647" s="119"/>
      <c r="C647" s="119"/>
      <c r="D647" s="120"/>
    </row>
    <row r="648">
      <c r="B648" s="119"/>
      <c r="C648" s="119"/>
      <c r="D648" s="120"/>
    </row>
    <row r="649">
      <c r="B649" s="119"/>
      <c r="C649" s="119"/>
      <c r="D649" s="120"/>
    </row>
    <row r="650">
      <c r="B650" s="119"/>
      <c r="C650" s="119"/>
      <c r="D650" s="120"/>
    </row>
    <row r="651">
      <c r="B651" s="119"/>
      <c r="C651" s="119"/>
      <c r="D651" s="120"/>
    </row>
    <row r="652">
      <c r="B652" s="119"/>
      <c r="C652" s="119"/>
      <c r="D652" s="120"/>
    </row>
    <row r="653">
      <c r="B653" s="119"/>
      <c r="C653" s="119"/>
      <c r="D653" s="120"/>
    </row>
    <row r="654">
      <c r="B654" s="119"/>
      <c r="C654" s="119"/>
      <c r="D654" s="120"/>
    </row>
    <row r="655">
      <c r="B655" s="119"/>
      <c r="C655" s="119"/>
      <c r="D655" s="120"/>
    </row>
    <row r="656">
      <c r="B656" s="119"/>
      <c r="C656" s="119"/>
      <c r="D656" s="120"/>
    </row>
    <row r="657">
      <c r="B657" s="119"/>
      <c r="C657" s="119"/>
      <c r="D657" s="120"/>
    </row>
    <row r="658">
      <c r="B658" s="119"/>
      <c r="C658" s="119"/>
      <c r="D658" s="120"/>
    </row>
    <row r="659">
      <c r="B659" s="119"/>
      <c r="C659" s="119"/>
      <c r="D659" s="120"/>
    </row>
    <row r="660">
      <c r="B660" s="119"/>
      <c r="C660" s="119"/>
      <c r="D660" s="120"/>
    </row>
    <row r="661">
      <c r="B661" s="119"/>
      <c r="C661" s="119"/>
      <c r="D661" s="120"/>
    </row>
    <row r="662">
      <c r="B662" s="119"/>
      <c r="C662" s="119"/>
      <c r="D662" s="120"/>
    </row>
    <row r="663">
      <c r="B663" s="119"/>
      <c r="C663" s="119"/>
      <c r="D663" s="120"/>
    </row>
    <row r="664">
      <c r="B664" s="119"/>
      <c r="C664" s="119"/>
      <c r="D664" s="120"/>
    </row>
    <row r="665">
      <c r="B665" s="119"/>
      <c r="C665" s="119"/>
      <c r="D665" s="120"/>
    </row>
    <row r="666">
      <c r="B666" s="119"/>
      <c r="C666" s="119"/>
      <c r="D666" s="120"/>
    </row>
    <row r="667">
      <c r="B667" s="119"/>
      <c r="C667" s="119"/>
      <c r="D667" s="120"/>
    </row>
    <row r="668">
      <c r="B668" s="119"/>
      <c r="C668" s="119"/>
      <c r="D668" s="120"/>
    </row>
    <row r="669">
      <c r="B669" s="119"/>
      <c r="C669" s="119"/>
      <c r="D669" s="120"/>
    </row>
    <row r="670">
      <c r="B670" s="119"/>
      <c r="C670" s="119"/>
      <c r="D670" s="120"/>
    </row>
    <row r="671">
      <c r="B671" s="119"/>
      <c r="C671" s="119"/>
      <c r="D671" s="120"/>
    </row>
    <row r="672">
      <c r="B672" s="119"/>
      <c r="C672" s="119"/>
      <c r="D672" s="120"/>
    </row>
    <row r="673">
      <c r="B673" s="119"/>
      <c r="C673" s="119"/>
      <c r="D673" s="120"/>
    </row>
    <row r="674">
      <c r="B674" s="119"/>
      <c r="C674" s="119"/>
      <c r="D674" s="120"/>
    </row>
    <row r="675">
      <c r="B675" s="119"/>
      <c r="C675" s="119"/>
      <c r="D675" s="120"/>
    </row>
    <row r="676">
      <c r="B676" s="119"/>
      <c r="C676" s="119"/>
      <c r="D676" s="120"/>
    </row>
    <row r="677">
      <c r="B677" s="119"/>
      <c r="C677" s="119"/>
      <c r="D677" s="120"/>
    </row>
    <row r="678">
      <c r="B678" s="119"/>
      <c r="C678" s="119"/>
      <c r="D678" s="120"/>
    </row>
    <row r="679">
      <c r="B679" s="119"/>
      <c r="C679" s="119"/>
      <c r="D679" s="120"/>
    </row>
    <row r="680">
      <c r="B680" s="119"/>
      <c r="C680" s="119"/>
      <c r="D680" s="120"/>
    </row>
    <row r="681">
      <c r="B681" s="119"/>
      <c r="C681" s="119"/>
      <c r="D681" s="120"/>
    </row>
    <row r="682">
      <c r="B682" s="119"/>
      <c r="C682" s="119"/>
      <c r="D682" s="120"/>
    </row>
    <row r="683">
      <c r="B683" s="119"/>
      <c r="C683" s="119"/>
      <c r="D683" s="120"/>
    </row>
    <row r="684">
      <c r="B684" s="119"/>
      <c r="C684" s="119"/>
      <c r="D684" s="120"/>
    </row>
    <row r="685">
      <c r="B685" s="119"/>
      <c r="C685" s="119"/>
      <c r="D685" s="120"/>
    </row>
    <row r="686">
      <c r="B686" s="119"/>
      <c r="C686" s="119"/>
      <c r="D686" s="120"/>
    </row>
    <row r="687">
      <c r="B687" s="119"/>
      <c r="C687" s="119"/>
      <c r="D687" s="120"/>
    </row>
    <row r="688">
      <c r="B688" s="119"/>
      <c r="C688" s="119"/>
      <c r="D688" s="120"/>
    </row>
    <row r="689">
      <c r="B689" s="119"/>
      <c r="C689" s="119"/>
      <c r="D689" s="120"/>
    </row>
    <row r="690">
      <c r="B690" s="119"/>
      <c r="C690" s="119"/>
      <c r="D690" s="120"/>
    </row>
    <row r="691">
      <c r="B691" s="119"/>
      <c r="C691" s="119"/>
      <c r="D691" s="120"/>
    </row>
    <row r="692">
      <c r="B692" s="119"/>
      <c r="C692" s="119"/>
      <c r="D692" s="120"/>
    </row>
    <row r="693">
      <c r="B693" s="119"/>
      <c r="C693" s="119"/>
      <c r="D693" s="120"/>
    </row>
    <row r="694">
      <c r="B694" s="119"/>
      <c r="C694" s="119"/>
      <c r="D694" s="120"/>
    </row>
    <row r="695">
      <c r="B695" s="119"/>
      <c r="C695" s="119"/>
      <c r="D695" s="120"/>
    </row>
    <row r="696">
      <c r="B696" s="119"/>
      <c r="C696" s="119"/>
      <c r="D696" s="120"/>
    </row>
    <row r="697">
      <c r="B697" s="119"/>
      <c r="C697" s="119"/>
      <c r="D697" s="120"/>
    </row>
    <row r="698">
      <c r="B698" s="119"/>
      <c r="C698" s="119"/>
      <c r="D698" s="120"/>
    </row>
    <row r="699">
      <c r="B699" s="119"/>
      <c r="C699" s="119"/>
      <c r="D699" s="120"/>
    </row>
    <row r="700">
      <c r="B700" s="119"/>
      <c r="C700" s="119"/>
      <c r="D700" s="120"/>
    </row>
    <row r="701">
      <c r="B701" s="119"/>
      <c r="C701" s="119"/>
      <c r="D701" s="120"/>
    </row>
    <row r="702">
      <c r="B702" s="119"/>
      <c r="C702" s="119"/>
      <c r="D702" s="120"/>
    </row>
    <row r="703">
      <c r="B703" s="119"/>
      <c r="C703" s="119"/>
      <c r="D703" s="120"/>
    </row>
    <row r="704">
      <c r="B704" s="119"/>
      <c r="C704" s="119"/>
      <c r="D704" s="120"/>
    </row>
    <row r="705">
      <c r="B705" s="119"/>
      <c r="C705" s="119"/>
      <c r="D705" s="120"/>
    </row>
    <row r="706">
      <c r="B706" s="119"/>
      <c r="C706" s="119"/>
      <c r="D706" s="120"/>
    </row>
    <row r="707">
      <c r="B707" s="119"/>
      <c r="C707" s="119"/>
      <c r="D707" s="120"/>
    </row>
    <row r="708">
      <c r="B708" s="119"/>
      <c r="C708" s="119"/>
      <c r="D708" s="120"/>
    </row>
    <row r="709">
      <c r="B709" s="119"/>
      <c r="C709" s="119"/>
      <c r="D709" s="120"/>
    </row>
    <row r="710">
      <c r="B710" s="119"/>
      <c r="C710" s="119"/>
      <c r="D710" s="120"/>
    </row>
    <row r="711">
      <c r="B711" s="119"/>
      <c r="C711" s="119"/>
      <c r="D711" s="120"/>
    </row>
    <row r="712">
      <c r="B712" s="119"/>
      <c r="C712" s="119"/>
      <c r="D712" s="120"/>
    </row>
    <row r="713">
      <c r="B713" s="119"/>
      <c r="C713" s="119"/>
      <c r="D713" s="120"/>
    </row>
    <row r="714">
      <c r="B714" s="119"/>
      <c r="C714" s="119"/>
      <c r="D714" s="120"/>
    </row>
    <row r="715">
      <c r="B715" s="119"/>
      <c r="C715" s="119"/>
      <c r="D715" s="120"/>
    </row>
    <row r="716">
      <c r="B716" s="119"/>
      <c r="C716" s="119"/>
      <c r="D716" s="120"/>
    </row>
    <row r="717">
      <c r="B717" s="119"/>
      <c r="C717" s="119"/>
      <c r="D717" s="120"/>
    </row>
    <row r="718">
      <c r="B718" s="119"/>
      <c r="C718" s="119"/>
      <c r="D718" s="120"/>
    </row>
    <row r="719">
      <c r="B719" s="119"/>
      <c r="C719" s="119"/>
      <c r="D719" s="120"/>
    </row>
    <row r="720">
      <c r="B720" s="119"/>
      <c r="C720" s="119"/>
      <c r="D720" s="120"/>
    </row>
    <row r="721">
      <c r="B721" s="119"/>
      <c r="C721" s="119"/>
      <c r="D721" s="120"/>
    </row>
    <row r="722">
      <c r="B722" s="119"/>
      <c r="C722" s="119"/>
      <c r="D722" s="120"/>
    </row>
    <row r="723">
      <c r="B723" s="119"/>
      <c r="C723" s="119"/>
      <c r="D723" s="120"/>
    </row>
    <row r="724">
      <c r="B724" s="119"/>
      <c r="C724" s="119"/>
      <c r="D724" s="120"/>
    </row>
    <row r="725">
      <c r="B725" s="119"/>
      <c r="C725" s="119"/>
      <c r="D725" s="120"/>
    </row>
    <row r="726">
      <c r="B726" s="119"/>
      <c r="C726" s="119"/>
      <c r="D726" s="120"/>
    </row>
    <row r="727">
      <c r="B727" s="119"/>
      <c r="C727" s="119"/>
      <c r="D727" s="120"/>
    </row>
    <row r="728">
      <c r="B728" s="119"/>
      <c r="C728" s="119"/>
      <c r="D728" s="120"/>
    </row>
    <row r="729">
      <c r="B729" s="119"/>
      <c r="C729" s="119"/>
      <c r="D729" s="120"/>
    </row>
    <row r="730">
      <c r="B730" s="119"/>
      <c r="C730" s="119"/>
      <c r="D730" s="120"/>
    </row>
    <row r="731">
      <c r="B731" s="119"/>
      <c r="C731" s="119"/>
      <c r="D731" s="120"/>
    </row>
    <row r="732">
      <c r="B732" s="119"/>
      <c r="C732" s="119"/>
      <c r="D732" s="120"/>
    </row>
    <row r="733">
      <c r="B733" s="119"/>
      <c r="C733" s="119"/>
      <c r="D733" s="120"/>
    </row>
    <row r="734">
      <c r="B734" s="119"/>
      <c r="C734" s="119"/>
      <c r="D734" s="120"/>
    </row>
    <row r="735">
      <c r="B735" s="119"/>
      <c r="C735" s="119"/>
      <c r="D735" s="120"/>
    </row>
    <row r="736">
      <c r="B736" s="119"/>
      <c r="C736" s="119"/>
      <c r="D736" s="120"/>
    </row>
    <row r="737">
      <c r="B737" s="119"/>
      <c r="C737" s="119"/>
      <c r="D737" s="120"/>
    </row>
    <row r="738">
      <c r="B738" s="119"/>
      <c r="C738" s="119"/>
      <c r="D738" s="120"/>
    </row>
    <row r="739">
      <c r="B739" s="119"/>
      <c r="C739" s="119"/>
      <c r="D739" s="120"/>
    </row>
    <row r="740">
      <c r="B740" s="119"/>
      <c r="C740" s="119"/>
      <c r="D740" s="120"/>
    </row>
    <row r="741">
      <c r="B741" s="119"/>
      <c r="C741" s="119"/>
      <c r="D741" s="120"/>
    </row>
    <row r="742">
      <c r="B742" s="119"/>
      <c r="C742" s="119"/>
      <c r="D742" s="120"/>
    </row>
    <row r="743">
      <c r="B743" s="119"/>
      <c r="C743" s="119"/>
      <c r="D743" s="120"/>
    </row>
    <row r="744">
      <c r="B744" s="119"/>
      <c r="C744" s="119"/>
      <c r="D744" s="120"/>
    </row>
    <row r="745">
      <c r="B745" s="119"/>
      <c r="C745" s="119"/>
      <c r="D745" s="120"/>
    </row>
    <row r="746">
      <c r="B746" s="119"/>
      <c r="C746" s="119"/>
      <c r="D746" s="120"/>
    </row>
    <row r="747">
      <c r="B747" s="119"/>
      <c r="C747" s="119"/>
      <c r="D747" s="120"/>
    </row>
    <row r="748">
      <c r="B748" s="119"/>
      <c r="C748" s="119"/>
      <c r="D748" s="120"/>
    </row>
    <row r="749">
      <c r="B749" s="119"/>
      <c r="C749" s="119"/>
      <c r="D749" s="120"/>
    </row>
    <row r="750">
      <c r="B750" s="119"/>
      <c r="C750" s="119"/>
      <c r="D750" s="120"/>
    </row>
    <row r="751">
      <c r="B751" s="119"/>
      <c r="C751" s="119"/>
      <c r="D751" s="120"/>
    </row>
    <row r="752">
      <c r="B752" s="119"/>
      <c r="C752" s="119"/>
      <c r="D752" s="120"/>
    </row>
    <row r="753">
      <c r="B753" s="119"/>
      <c r="C753" s="119"/>
      <c r="D753" s="120"/>
    </row>
    <row r="754">
      <c r="B754" s="119"/>
      <c r="C754" s="119"/>
      <c r="D754" s="120"/>
    </row>
    <row r="755">
      <c r="B755" s="119"/>
      <c r="C755" s="119"/>
      <c r="D755" s="120"/>
    </row>
    <row r="756">
      <c r="B756" s="119"/>
      <c r="C756" s="119"/>
      <c r="D756" s="120"/>
    </row>
    <row r="757">
      <c r="B757" s="119"/>
      <c r="C757" s="119"/>
      <c r="D757" s="120"/>
    </row>
    <row r="758">
      <c r="B758" s="119"/>
      <c r="C758" s="119"/>
      <c r="D758" s="120"/>
    </row>
    <row r="759">
      <c r="B759" s="119"/>
      <c r="C759" s="119"/>
      <c r="D759" s="120"/>
    </row>
    <row r="760">
      <c r="B760" s="119"/>
      <c r="C760" s="119"/>
      <c r="D760" s="120"/>
    </row>
    <row r="761">
      <c r="B761" s="119"/>
      <c r="C761" s="119"/>
      <c r="D761" s="120"/>
    </row>
    <row r="762">
      <c r="B762" s="119"/>
      <c r="C762" s="119"/>
      <c r="D762" s="120"/>
    </row>
    <row r="763">
      <c r="B763" s="119"/>
      <c r="C763" s="119"/>
      <c r="D763" s="120"/>
    </row>
    <row r="764">
      <c r="B764" s="119"/>
      <c r="C764" s="119"/>
      <c r="D764" s="120"/>
    </row>
    <row r="765">
      <c r="B765" s="119"/>
      <c r="C765" s="119"/>
      <c r="D765" s="120"/>
    </row>
    <row r="766">
      <c r="B766" s="119"/>
      <c r="C766" s="119"/>
      <c r="D766" s="120"/>
    </row>
    <row r="767">
      <c r="B767" s="119"/>
      <c r="C767" s="119"/>
      <c r="D767" s="120"/>
    </row>
    <row r="768">
      <c r="B768" s="119"/>
      <c r="C768" s="119"/>
      <c r="D768" s="120"/>
    </row>
    <row r="769">
      <c r="B769" s="119"/>
      <c r="C769" s="119"/>
      <c r="D769" s="120"/>
    </row>
    <row r="770">
      <c r="B770" s="119"/>
      <c r="C770" s="119"/>
      <c r="D770" s="120"/>
    </row>
    <row r="771">
      <c r="B771" s="119"/>
      <c r="C771" s="119"/>
      <c r="D771" s="120"/>
    </row>
    <row r="772">
      <c r="B772" s="119"/>
      <c r="C772" s="119"/>
      <c r="D772" s="120"/>
    </row>
    <row r="773">
      <c r="B773" s="119"/>
      <c r="C773" s="119"/>
      <c r="D773" s="120"/>
    </row>
    <row r="774">
      <c r="B774" s="119"/>
      <c r="C774" s="119"/>
      <c r="D774" s="120"/>
    </row>
    <row r="775">
      <c r="B775" s="119"/>
      <c r="C775" s="119"/>
      <c r="D775" s="120"/>
    </row>
    <row r="776">
      <c r="B776" s="119"/>
      <c r="C776" s="119"/>
      <c r="D776" s="120"/>
    </row>
    <row r="777">
      <c r="B777" s="119"/>
      <c r="C777" s="119"/>
      <c r="D777" s="120"/>
    </row>
    <row r="778">
      <c r="B778" s="119"/>
      <c r="C778" s="119"/>
      <c r="D778" s="120"/>
    </row>
    <row r="779">
      <c r="B779" s="119"/>
      <c r="C779" s="119"/>
      <c r="D779" s="120"/>
    </row>
    <row r="780">
      <c r="B780" s="119"/>
      <c r="C780" s="119"/>
      <c r="D780" s="120"/>
    </row>
    <row r="781">
      <c r="B781" s="119"/>
      <c r="C781" s="119"/>
      <c r="D781" s="120"/>
    </row>
    <row r="782">
      <c r="B782" s="119"/>
      <c r="C782" s="119"/>
      <c r="D782" s="120"/>
    </row>
    <row r="783">
      <c r="B783" s="119"/>
      <c r="C783" s="119"/>
      <c r="D783" s="120"/>
    </row>
    <row r="784">
      <c r="B784" s="119"/>
      <c r="C784" s="119"/>
      <c r="D784" s="120"/>
    </row>
    <row r="785">
      <c r="B785" s="119"/>
      <c r="C785" s="119"/>
      <c r="D785" s="120"/>
    </row>
    <row r="786">
      <c r="B786" s="119"/>
      <c r="C786" s="119"/>
      <c r="D786" s="120"/>
    </row>
    <row r="787">
      <c r="B787" s="119"/>
      <c r="C787" s="119"/>
      <c r="D787" s="120"/>
    </row>
    <row r="788">
      <c r="B788" s="119"/>
      <c r="C788" s="119"/>
      <c r="D788" s="120"/>
    </row>
    <row r="789">
      <c r="B789" s="119"/>
      <c r="C789" s="119"/>
      <c r="D789" s="120"/>
    </row>
    <row r="790">
      <c r="B790" s="119"/>
      <c r="C790" s="119"/>
      <c r="D790" s="120"/>
    </row>
    <row r="791">
      <c r="B791" s="119"/>
      <c r="C791" s="119"/>
      <c r="D791" s="120"/>
    </row>
    <row r="792">
      <c r="B792" s="119"/>
      <c r="C792" s="119"/>
      <c r="D792" s="120"/>
    </row>
    <row r="793">
      <c r="B793" s="119"/>
      <c r="C793" s="119"/>
      <c r="D793" s="120"/>
    </row>
    <row r="794">
      <c r="B794" s="119"/>
      <c r="C794" s="119"/>
      <c r="D794" s="120"/>
    </row>
    <row r="795">
      <c r="B795" s="119"/>
      <c r="C795" s="119"/>
      <c r="D795" s="120"/>
    </row>
    <row r="796">
      <c r="B796" s="119"/>
      <c r="C796" s="119"/>
      <c r="D796" s="120"/>
    </row>
    <row r="797">
      <c r="B797" s="119"/>
      <c r="C797" s="119"/>
      <c r="D797" s="120"/>
    </row>
    <row r="798">
      <c r="B798" s="119"/>
      <c r="C798" s="119"/>
      <c r="D798" s="120"/>
    </row>
    <row r="799">
      <c r="B799" s="119"/>
      <c r="C799" s="119"/>
      <c r="D799" s="120"/>
    </row>
    <row r="800">
      <c r="B800" s="119"/>
      <c r="C800" s="119"/>
      <c r="D800" s="120"/>
    </row>
    <row r="801">
      <c r="B801" s="119"/>
      <c r="C801" s="119"/>
      <c r="D801" s="120"/>
    </row>
    <row r="802">
      <c r="B802" s="119"/>
      <c r="C802" s="119"/>
      <c r="D802" s="120"/>
    </row>
    <row r="803">
      <c r="B803" s="119"/>
      <c r="C803" s="119"/>
      <c r="D803" s="120"/>
    </row>
    <row r="804">
      <c r="B804" s="119"/>
      <c r="C804" s="119"/>
      <c r="D804" s="120"/>
    </row>
    <row r="805">
      <c r="B805" s="119"/>
      <c r="C805" s="119"/>
      <c r="D805" s="120"/>
    </row>
    <row r="806">
      <c r="B806" s="119"/>
      <c r="C806" s="119"/>
      <c r="D806" s="120"/>
    </row>
    <row r="807">
      <c r="B807" s="119"/>
      <c r="C807" s="119"/>
      <c r="D807" s="120"/>
    </row>
    <row r="808">
      <c r="B808" s="119"/>
      <c r="C808" s="119"/>
      <c r="D808" s="120"/>
    </row>
    <row r="809">
      <c r="B809" s="119"/>
      <c r="C809" s="119"/>
      <c r="D809" s="120"/>
    </row>
    <row r="810">
      <c r="B810" s="119"/>
      <c r="C810" s="119"/>
      <c r="D810" s="120"/>
    </row>
    <row r="811">
      <c r="B811" s="119"/>
      <c r="C811" s="119"/>
      <c r="D811" s="120"/>
    </row>
    <row r="812">
      <c r="B812" s="119"/>
      <c r="C812" s="119"/>
      <c r="D812" s="120"/>
    </row>
    <row r="813">
      <c r="B813" s="119"/>
      <c r="C813" s="119"/>
      <c r="D813" s="120"/>
    </row>
    <row r="814">
      <c r="B814" s="119"/>
      <c r="C814" s="119"/>
      <c r="D814" s="120"/>
    </row>
    <row r="815">
      <c r="B815" s="119"/>
      <c r="C815" s="119"/>
      <c r="D815" s="120"/>
    </row>
    <row r="816">
      <c r="B816" s="119"/>
      <c r="C816" s="119"/>
      <c r="D816" s="120"/>
    </row>
    <row r="817">
      <c r="B817" s="119"/>
      <c r="C817" s="119"/>
      <c r="D817" s="120"/>
    </row>
    <row r="818">
      <c r="B818" s="119"/>
      <c r="C818" s="119"/>
      <c r="D818" s="120"/>
    </row>
    <row r="819">
      <c r="B819" s="119"/>
      <c r="C819" s="119"/>
      <c r="D819" s="120"/>
    </row>
    <row r="820">
      <c r="B820" s="119"/>
      <c r="C820" s="119"/>
      <c r="D820" s="120"/>
    </row>
    <row r="821">
      <c r="B821" s="119"/>
      <c r="C821" s="119"/>
      <c r="D821" s="120"/>
    </row>
    <row r="822">
      <c r="B822" s="119"/>
      <c r="C822" s="119"/>
      <c r="D822" s="120"/>
    </row>
    <row r="823">
      <c r="B823" s="119"/>
      <c r="C823" s="119"/>
      <c r="D823" s="120"/>
    </row>
    <row r="824">
      <c r="B824" s="119"/>
      <c r="C824" s="119"/>
      <c r="D824" s="120"/>
    </row>
    <row r="825">
      <c r="B825" s="119"/>
      <c r="C825" s="119"/>
      <c r="D825" s="120"/>
    </row>
    <row r="826">
      <c r="B826" s="119"/>
      <c r="C826" s="119"/>
      <c r="D826" s="120"/>
    </row>
    <row r="827">
      <c r="B827" s="119"/>
      <c r="C827" s="119"/>
      <c r="D827" s="120"/>
    </row>
    <row r="828">
      <c r="B828" s="119"/>
      <c r="C828" s="119"/>
      <c r="D828" s="120"/>
    </row>
    <row r="829">
      <c r="B829" s="119"/>
      <c r="C829" s="119"/>
      <c r="D829" s="120"/>
    </row>
    <row r="830">
      <c r="B830" s="119"/>
      <c r="C830" s="119"/>
      <c r="D830" s="120"/>
    </row>
    <row r="831">
      <c r="B831" s="119"/>
      <c r="C831" s="119"/>
      <c r="D831" s="120"/>
    </row>
    <row r="832">
      <c r="B832" s="119"/>
      <c r="C832" s="119"/>
      <c r="D832" s="120"/>
    </row>
    <row r="833">
      <c r="B833" s="119"/>
      <c r="C833" s="119"/>
      <c r="D833" s="120"/>
    </row>
    <row r="834">
      <c r="B834" s="119"/>
      <c r="C834" s="119"/>
      <c r="D834" s="120"/>
    </row>
    <row r="835">
      <c r="B835" s="119"/>
      <c r="C835" s="119"/>
      <c r="D835" s="120"/>
    </row>
    <row r="836">
      <c r="B836" s="119"/>
      <c r="C836" s="119"/>
      <c r="D836" s="120"/>
    </row>
    <row r="837">
      <c r="B837" s="119"/>
      <c r="C837" s="119"/>
      <c r="D837" s="120"/>
    </row>
    <row r="838">
      <c r="B838" s="119"/>
      <c r="C838" s="119"/>
      <c r="D838" s="120"/>
    </row>
    <row r="839">
      <c r="B839" s="119"/>
      <c r="C839" s="119"/>
      <c r="D839" s="120"/>
    </row>
    <row r="840">
      <c r="B840" s="119"/>
      <c r="C840" s="119"/>
      <c r="D840" s="120"/>
    </row>
    <row r="841">
      <c r="B841" s="119"/>
      <c r="C841" s="119"/>
      <c r="D841" s="120"/>
    </row>
    <row r="842">
      <c r="B842" s="119"/>
      <c r="C842" s="119"/>
      <c r="D842" s="120"/>
    </row>
    <row r="843">
      <c r="B843" s="119"/>
      <c r="C843" s="119"/>
      <c r="D843" s="120"/>
    </row>
    <row r="844">
      <c r="B844" s="119"/>
      <c r="C844" s="119"/>
      <c r="D844" s="120"/>
    </row>
    <row r="845">
      <c r="B845" s="119"/>
      <c r="C845" s="119"/>
      <c r="D845" s="120"/>
    </row>
    <row r="846">
      <c r="B846" s="119"/>
      <c r="C846" s="119"/>
      <c r="D846" s="120"/>
    </row>
    <row r="847">
      <c r="B847" s="119"/>
      <c r="C847" s="119"/>
      <c r="D847" s="120"/>
    </row>
    <row r="848">
      <c r="B848" s="119"/>
      <c r="C848" s="119"/>
      <c r="D848" s="120"/>
    </row>
    <row r="849">
      <c r="B849" s="119"/>
      <c r="C849" s="119"/>
      <c r="D849" s="120"/>
    </row>
    <row r="850">
      <c r="B850" s="119"/>
      <c r="C850" s="119"/>
      <c r="D850" s="120"/>
    </row>
    <row r="851">
      <c r="B851" s="119"/>
      <c r="C851" s="119"/>
      <c r="D851" s="120"/>
    </row>
    <row r="852">
      <c r="B852" s="119"/>
      <c r="C852" s="119"/>
      <c r="D852" s="120"/>
    </row>
    <row r="853">
      <c r="B853" s="119"/>
      <c r="C853" s="119"/>
      <c r="D853" s="120"/>
    </row>
    <row r="854">
      <c r="B854" s="119"/>
      <c r="C854" s="119"/>
      <c r="D854" s="120"/>
    </row>
    <row r="855">
      <c r="B855" s="119"/>
      <c r="C855" s="119"/>
      <c r="D855" s="120"/>
    </row>
    <row r="856">
      <c r="B856" s="119"/>
      <c r="C856" s="119"/>
      <c r="D856" s="120"/>
    </row>
    <row r="857">
      <c r="B857" s="119"/>
      <c r="C857" s="119"/>
      <c r="D857" s="120"/>
    </row>
    <row r="858">
      <c r="B858" s="119"/>
      <c r="C858" s="119"/>
      <c r="D858" s="120"/>
    </row>
    <row r="859">
      <c r="B859" s="119"/>
      <c r="C859" s="119"/>
      <c r="D859" s="120"/>
    </row>
    <row r="860">
      <c r="B860" s="119"/>
      <c r="C860" s="119"/>
      <c r="D860" s="120"/>
    </row>
    <row r="861">
      <c r="B861" s="119"/>
      <c r="C861" s="119"/>
      <c r="D861" s="120"/>
    </row>
    <row r="862">
      <c r="B862" s="119"/>
      <c r="C862" s="119"/>
      <c r="D862" s="120"/>
    </row>
    <row r="863">
      <c r="B863" s="119"/>
      <c r="C863" s="119"/>
      <c r="D863" s="120"/>
    </row>
    <row r="864">
      <c r="B864" s="119"/>
      <c r="C864" s="119"/>
      <c r="D864" s="120"/>
    </row>
    <row r="865">
      <c r="B865" s="119"/>
      <c r="C865" s="119"/>
      <c r="D865" s="120"/>
    </row>
    <row r="866">
      <c r="B866" s="119"/>
      <c r="C866" s="119"/>
      <c r="D866" s="120"/>
    </row>
    <row r="867">
      <c r="B867" s="119"/>
      <c r="C867" s="119"/>
      <c r="D867" s="120"/>
    </row>
    <row r="868">
      <c r="B868" s="119"/>
      <c r="C868" s="119"/>
      <c r="D868" s="120"/>
    </row>
    <row r="869">
      <c r="B869" s="119"/>
      <c r="C869" s="119"/>
      <c r="D869" s="120"/>
    </row>
    <row r="870">
      <c r="B870" s="119"/>
      <c r="C870" s="119"/>
      <c r="D870" s="120"/>
    </row>
    <row r="871">
      <c r="B871" s="119"/>
      <c r="C871" s="119"/>
      <c r="D871" s="120"/>
    </row>
    <row r="872">
      <c r="B872" s="119"/>
      <c r="C872" s="119"/>
      <c r="D872" s="120"/>
    </row>
    <row r="873">
      <c r="B873" s="119"/>
      <c r="C873" s="119"/>
      <c r="D873" s="120"/>
    </row>
    <row r="874">
      <c r="B874" s="119"/>
      <c r="C874" s="119"/>
      <c r="D874" s="120"/>
    </row>
    <row r="875">
      <c r="B875" s="119"/>
      <c r="C875" s="119"/>
      <c r="D875" s="120"/>
    </row>
    <row r="876">
      <c r="B876" s="119"/>
      <c r="C876" s="119"/>
      <c r="D876" s="120"/>
    </row>
    <row r="877">
      <c r="B877" s="119"/>
      <c r="C877" s="119"/>
      <c r="D877" s="120"/>
    </row>
    <row r="878">
      <c r="B878" s="119"/>
      <c r="C878" s="119"/>
      <c r="D878" s="120"/>
    </row>
    <row r="879">
      <c r="B879" s="119"/>
      <c r="C879" s="119"/>
      <c r="D879" s="120"/>
    </row>
    <row r="880">
      <c r="B880" s="119"/>
      <c r="C880" s="119"/>
      <c r="D880" s="120"/>
    </row>
    <row r="881">
      <c r="B881" s="119"/>
      <c r="C881" s="119"/>
      <c r="D881" s="120"/>
    </row>
    <row r="882">
      <c r="B882" s="119"/>
      <c r="C882" s="119"/>
      <c r="D882" s="120"/>
    </row>
    <row r="883">
      <c r="B883" s="119"/>
      <c r="C883" s="119"/>
      <c r="D883" s="120"/>
    </row>
    <row r="884">
      <c r="B884" s="119"/>
      <c r="C884" s="119"/>
      <c r="D884" s="120"/>
    </row>
    <row r="885">
      <c r="B885" s="119"/>
      <c r="C885" s="119"/>
      <c r="D885" s="120"/>
    </row>
    <row r="886">
      <c r="B886" s="119"/>
      <c r="C886" s="119"/>
      <c r="D886" s="120"/>
    </row>
    <row r="887">
      <c r="B887" s="119"/>
      <c r="C887" s="119"/>
      <c r="D887" s="120"/>
    </row>
    <row r="888">
      <c r="B888" s="119"/>
      <c r="C888" s="119"/>
      <c r="D888" s="120"/>
    </row>
    <row r="889">
      <c r="B889" s="119"/>
      <c r="C889" s="119"/>
      <c r="D889" s="120"/>
    </row>
    <row r="890">
      <c r="B890" s="119"/>
      <c r="C890" s="119"/>
      <c r="D890" s="120"/>
    </row>
    <row r="891">
      <c r="B891" s="119"/>
      <c r="C891" s="119"/>
      <c r="D891" s="120"/>
    </row>
    <row r="892">
      <c r="B892" s="119"/>
      <c r="C892" s="119"/>
      <c r="D892" s="120"/>
    </row>
    <row r="893">
      <c r="B893" s="119"/>
      <c r="C893" s="119"/>
      <c r="D893" s="120"/>
    </row>
    <row r="894">
      <c r="B894" s="119"/>
      <c r="C894" s="119"/>
      <c r="D894" s="120"/>
    </row>
    <row r="895">
      <c r="B895" s="119"/>
      <c r="C895" s="119"/>
      <c r="D895" s="120"/>
    </row>
    <row r="896">
      <c r="B896" s="119"/>
      <c r="C896" s="119"/>
      <c r="D896" s="120"/>
    </row>
    <row r="897">
      <c r="B897" s="119"/>
      <c r="C897" s="119"/>
      <c r="D897" s="120"/>
    </row>
    <row r="898">
      <c r="B898" s="119"/>
      <c r="C898" s="119"/>
      <c r="D898" s="120"/>
    </row>
    <row r="899">
      <c r="B899" s="119"/>
      <c r="C899" s="119"/>
      <c r="D899" s="120"/>
    </row>
    <row r="900">
      <c r="B900" s="119"/>
      <c r="C900" s="119"/>
      <c r="D900" s="120"/>
    </row>
    <row r="901">
      <c r="B901" s="119"/>
      <c r="C901" s="119"/>
      <c r="D901" s="120"/>
    </row>
    <row r="902">
      <c r="B902" s="119"/>
      <c r="C902" s="119"/>
      <c r="D902" s="120"/>
    </row>
    <row r="903">
      <c r="B903" s="119"/>
      <c r="C903" s="119"/>
      <c r="D903" s="120"/>
    </row>
    <row r="904">
      <c r="B904" s="119"/>
      <c r="C904" s="119"/>
      <c r="D904" s="120"/>
    </row>
    <row r="905">
      <c r="B905" s="119"/>
      <c r="C905" s="119"/>
      <c r="D905" s="120"/>
    </row>
    <row r="906">
      <c r="B906" s="119"/>
      <c r="C906" s="119"/>
      <c r="D906" s="120"/>
    </row>
    <row r="907">
      <c r="B907" s="119"/>
      <c r="C907" s="119"/>
      <c r="D907" s="120"/>
    </row>
    <row r="908">
      <c r="B908" s="119"/>
      <c r="C908" s="119"/>
      <c r="D908" s="120"/>
    </row>
    <row r="909">
      <c r="B909" s="119"/>
      <c r="C909" s="119"/>
      <c r="D909" s="120"/>
    </row>
    <row r="910">
      <c r="B910" s="119"/>
      <c r="C910" s="119"/>
      <c r="D910" s="120"/>
    </row>
    <row r="911">
      <c r="B911" s="119"/>
      <c r="C911" s="119"/>
      <c r="D911" s="120"/>
    </row>
    <row r="912">
      <c r="B912" s="119"/>
      <c r="C912" s="119"/>
      <c r="D912" s="120"/>
    </row>
    <row r="913">
      <c r="B913" s="119"/>
      <c r="C913" s="119"/>
      <c r="D913" s="120"/>
    </row>
    <row r="914">
      <c r="B914" s="119"/>
      <c r="C914" s="119"/>
      <c r="D914" s="120"/>
    </row>
    <row r="915">
      <c r="B915" s="119"/>
      <c r="C915" s="119"/>
      <c r="D915" s="120"/>
    </row>
    <row r="916">
      <c r="B916" s="119"/>
      <c r="C916" s="119"/>
      <c r="D916" s="120"/>
    </row>
    <row r="917">
      <c r="B917" s="119"/>
      <c r="C917" s="119"/>
      <c r="D917" s="120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84">
      <formula1>"Action,IC,BRD,Ner,CV,CMS"</formula1>
    </dataValidation>
    <dataValidation type="list" allowBlank="1" sqref="S3:S84">
      <formula1>"Out of scope,Processing,Fixed,To be processed"</formula1>
    </dataValidation>
    <dataValidation type="list" allowBlank="1" sqref="O3:O84">
      <formula1>"Succeeded,Failed,Out of scope,Not sure,Trash"</formula1>
    </dataValidation>
    <dataValidation type="list" allowBlank="1" sqref="T3:T84">
      <formula1>"Ok,Not as expected,Not ok"</formula1>
    </dataValidation>
    <dataValidation type="list" allowBlank="1" sqref="Q3:Q84">
      <formula1>"Succeeded,As expected,Failed,Out of scope,Not sure,Trash"</formula1>
    </dataValidation>
  </dataValidations>
  <hyperlinks>
    <hyperlink r:id="rId1" ref="E9"/>
    <hyperlink r:id="rId2" ref="E13"/>
    <hyperlink r:id="rId3" ref="E19"/>
    <hyperlink r:id="rId4" ref="E23"/>
    <hyperlink r:id="rId5" ref="E26"/>
    <hyperlink r:id="rId6" ref="E28"/>
    <hyperlink r:id="rId7" ref="E36"/>
    <hyperlink r:id="rId8" ref="E49"/>
    <hyperlink r:id="rId9" ref="E51"/>
    <hyperlink r:id="rId10" ref="E66"/>
    <hyperlink r:id="rId11" ref="E69"/>
    <hyperlink r:id="rId12" ref="E71"/>
    <hyperlink r:id="rId13" ref="E72"/>
    <hyperlink r:id="rId14" ref="E73"/>
    <hyperlink r:id="rId15" ref="E74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9.71"/>
    <col customWidth="1" min="5" max="5" width="27.0"/>
    <col customWidth="1" hidden="1" min="6" max="6" width="17.57"/>
    <col customWidth="1" min="7" max="7" width="12.43"/>
    <col customWidth="1" hidden="1" min="10" max="10" width="12.57"/>
    <col customWidth="1" min="11" max="11" width="18.71"/>
    <col customWidth="1" min="12" max="12" width="33.0"/>
    <col customWidth="1" min="13" max="13" width="13.0"/>
    <col customWidth="1" hidden="1" min="14" max="14" width="9.71"/>
    <col customWidth="1" min="17" max="17" width="11.29"/>
    <col customWidth="1" min="18" max="18" width="9.29"/>
    <col customWidth="1" min="19" max="19" width="13.14"/>
    <col customWidth="1" min="20" max="20" width="11.57"/>
  </cols>
  <sheetData>
    <row r="1">
      <c r="A1" s="62" t="s">
        <v>0</v>
      </c>
      <c r="B1" s="121" t="s">
        <v>1</v>
      </c>
      <c r="C1" s="122" t="s">
        <v>2</v>
      </c>
      <c r="D1" s="123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I1" s="121" t="s">
        <v>8</v>
      </c>
      <c r="J1" s="121" t="s">
        <v>9</v>
      </c>
      <c r="K1" s="124" t="s">
        <v>10</v>
      </c>
      <c r="L1" s="121" t="s">
        <v>11</v>
      </c>
      <c r="M1" s="121" t="s">
        <v>12</v>
      </c>
      <c r="N1" s="121" t="s">
        <v>254</v>
      </c>
      <c r="O1" s="125" t="s">
        <v>13</v>
      </c>
      <c r="P1" s="6"/>
      <c r="Q1" s="121" t="s">
        <v>14</v>
      </c>
      <c r="R1" s="121" t="s">
        <v>15</v>
      </c>
      <c r="S1" s="121" t="s">
        <v>16</v>
      </c>
      <c r="T1" s="121" t="s">
        <v>17</v>
      </c>
      <c r="U1" s="121" t="s">
        <v>18</v>
      </c>
      <c r="V1" s="121" t="s">
        <v>19</v>
      </c>
      <c r="W1" s="126"/>
      <c r="X1" s="126"/>
      <c r="Y1" s="126"/>
      <c r="Z1" s="126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27" t="s">
        <v>20</v>
      </c>
      <c r="P2" s="127" t="s">
        <v>21</v>
      </c>
      <c r="Q2" s="9"/>
      <c r="R2" s="9"/>
      <c r="S2" s="9"/>
      <c r="T2" s="9"/>
      <c r="U2" s="9"/>
      <c r="V2" s="9"/>
      <c r="W2" s="126"/>
      <c r="X2" s="126"/>
      <c r="Y2" s="126"/>
      <c r="Z2" s="126"/>
    </row>
    <row r="3" ht="120.0" customHeight="1">
      <c r="A3" s="68">
        <f t="shared" ref="A3:A67" si="1">if(left(D3,16)=left(D2,16),A2,A2+1)</f>
        <v>1</v>
      </c>
      <c r="B3" s="128" t="s">
        <v>255</v>
      </c>
      <c r="C3" s="45">
        <v>43971.77453703704</v>
      </c>
      <c r="D3" s="129" t="s">
        <v>491</v>
      </c>
      <c r="E3" s="130" t="s">
        <v>492</v>
      </c>
      <c r="F3" s="17" t="str">
        <f>image("https://scontent.xx.fbcdn.net/v/t1.15752-9/97142135_243485020418509_8148152245888745472_n.jpg?_nc_cat=100&amp;_nc_sid=b96e70&amp;_nc_ohc=hFJb0TI3Z-8AX_IHcee&amp;_nc_ad=z-m&amp;_nc_cid=0&amp;_nc_zor=9&amp;_nc_ht=scontent.xx&amp;oh=d314a8663c0e8c2f8609a9e04d4fa58a&amp;oe=5EEB7692")</f>
        <v/>
      </c>
      <c r="G3" s="17" t="s">
        <v>25</v>
      </c>
      <c r="H3" s="17" t="s">
        <v>493</v>
      </c>
      <c r="I3" s="17" t="s">
        <v>27</v>
      </c>
      <c r="J3" s="17" t="s">
        <v>28</v>
      </c>
      <c r="K3" s="19" t="s">
        <v>494</v>
      </c>
      <c r="L3" s="17" t="s">
        <v>495</v>
      </c>
      <c r="M3" s="17" t="s">
        <v>496</v>
      </c>
      <c r="N3" s="16"/>
      <c r="O3" s="17" t="s">
        <v>32</v>
      </c>
      <c r="P3" s="17"/>
      <c r="Q3" s="17" t="s">
        <v>32</v>
      </c>
      <c r="R3" s="17"/>
      <c r="S3" s="16"/>
      <c r="T3" s="17"/>
      <c r="U3" s="17" t="s">
        <v>497</v>
      </c>
      <c r="V3" s="16"/>
      <c r="W3" s="126"/>
      <c r="X3" s="126"/>
      <c r="Y3" s="126"/>
      <c r="Z3" s="126"/>
    </row>
    <row r="4" ht="82.5" customHeight="1">
      <c r="A4" s="67">
        <f t="shared" si="1"/>
        <v>2</v>
      </c>
      <c r="B4" s="131" t="s">
        <v>255</v>
      </c>
      <c r="C4" s="43">
        <v>43971.66278935185</v>
      </c>
      <c r="D4" s="132" t="s">
        <v>498</v>
      </c>
      <c r="E4" s="26" t="s">
        <v>499</v>
      </c>
      <c r="F4" s="28" t="str">
        <f t="shared" ref="F4:F6" si="2">image("")</f>
        <v/>
      </c>
      <c r="G4" s="28" t="s">
        <v>25</v>
      </c>
      <c r="H4" s="28" t="s">
        <v>500</v>
      </c>
      <c r="I4" s="28" t="s">
        <v>93</v>
      </c>
      <c r="J4" s="28" t="s">
        <v>168</v>
      </c>
      <c r="K4" s="26" t="s">
        <v>95</v>
      </c>
      <c r="L4" s="28"/>
      <c r="M4" s="28"/>
      <c r="N4" s="27"/>
      <c r="O4" s="28" t="s">
        <v>40</v>
      </c>
      <c r="P4" s="28"/>
      <c r="Q4" s="28" t="s">
        <v>114</v>
      </c>
      <c r="R4" s="27"/>
      <c r="S4" s="27"/>
      <c r="T4" s="28"/>
      <c r="U4" s="27"/>
      <c r="V4" s="27"/>
      <c r="W4" s="126"/>
      <c r="X4" s="126"/>
      <c r="Y4" s="126"/>
      <c r="Z4" s="126"/>
    </row>
    <row r="5" ht="28.5" customHeight="1">
      <c r="A5" s="67">
        <f t="shared" si="1"/>
        <v>2</v>
      </c>
      <c r="B5" s="131" t="s">
        <v>255</v>
      </c>
      <c r="C5" s="43">
        <v>43971.66300925926</v>
      </c>
      <c r="D5" s="132" t="s">
        <v>498</v>
      </c>
      <c r="E5" s="26" t="s">
        <v>501</v>
      </c>
      <c r="F5" s="28" t="str">
        <f t="shared" si="2"/>
        <v/>
      </c>
      <c r="G5" s="28" t="s">
        <v>25</v>
      </c>
      <c r="H5" s="28" t="s">
        <v>502</v>
      </c>
      <c r="I5" s="28" t="s">
        <v>43</v>
      </c>
      <c r="J5" s="28" t="s">
        <v>50</v>
      </c>
      <c r="K5" s="26"/>
      <c r="L5" s="28" t="s">
        <v>503</v>
      </c>
      <c r="M5" s="27"/>
      <c r="N5" s="27"/>
      <c r="O5" s="28" t="s">
        <v>40</v>
      </c>
      <c r="P5" s="27"/>
      <c r="Q5" s="28" t="s">
        <v>114</v>
      </c>
      <c r="R5" s="27"/>
      <c r="S5" s="27"/>
      <c r="T5" s="28"/>
      <c r="U5" s="28"/>
      <c r="V5" s="27"/>
      <c r="W5" s="126"/>
      <c r="X5" s="126"/>
      <c r="Y5" s="126"/>
      <c r="Z5" s="126"/>
    </row>
    <row r="6" ht="28.5" customHeight="1">
      <c r="A6" s="67">
        <f t="shared" si="1"/>
        <v>2</v>
      </c>
      <c r="B6" s="131" t="s">
        <v>255</v>
      </c>
      <c r="C6" s="43">
        <v>43971.77055555556</v>
      </c>
      <c r="D6" s="132" t="s">
        <v>498</v>
      </c>
      <c r="E6" s="26" t="s">
        <v>504</v>
      </c>
      <c r="F6" s="28" t="str">
        <f t="shared" si="2"/>
        <v/>
      </c>
      <c r="G6" s="28" t="s">
        <v>47</v>
      </c>
      <c r="H6" s="28" t="s">
        <v>505</v>
      </c>
      <c r="I6" s="28" t="s">
        <v>27</v>
      </c>
      <c r="J6" s="28" t="s">
        <v>28</v>
      </c>
      <c r="K6" s="26" t="s">
        <v>506</v>
      </c>
      <c r="L6" s="28" t="s">
        <v>507</v>
      </c>
      <c r="M6" s="27"/>
      <c r="N6" s="27"/>
      <c r="O6" s="28" t="s">
        <v>40</v>
      </c>
      <c r="P6" s="27"/>
      <c r="Q6" s="28" t="s">
        <v>114</v>
      </c>
      <c r="R6" s="27"/>
      <c r="S6" s="27"/>
      <c r="T6" s="28"/>
      <c r="U6" s="27"/>
      <c r="V6" s="27"/>
      <c r="W6" s="126"/>
      <c r="X6" s="126"/>
      <c r="Y6" s="126"/>
      <c r="Z6" s="126"/>
    </row>
    <row r="7" ht="77.25" customHeight="1">
      <c r="A7" s="67">
        <f t="shared" si="1"/>
        <v>2</v>
      </c>
      <c r="B7" s="131" t="s">
        <v>255</v>
      </c>
      <c r="C7" s="43">
        <v>43971.770590277774</v>
      </c>
      <c r="D7" s="132" t="s">
        <v>498</v>
      </c>
      <c r="E7" s="133" t="s">
        <v>508</v>
      </c>
      <c r="F7" s="28" t="str">
        <f>image("https://scontent.xx.fbcdn.net/v/t1.15752-9/99364928_661255284656734_5228258007179067392_n.jpg?_nc_cat=103&amp;_nc_sid=b96e70&amp;_nc_oc=AQmmhB5sXoYis3VFYvpca0nyyaDFbyP9CgucRRLz2jfXdMcUCq3FO-DV9TbIacH0PXvnVizC02rbBUU7BzHLS6eA&amp;_nc_ad=z-m&amp;_nc_cid=0&amp;_nc_zor=9&amp;_nc_ht="&amp;"scontent.xx&amp;oh=a801e23ed40cb30fd65ce4b9a3700958&amp;oe=5EEA1F81")</f>
        <v/>
      </c>
      <c r="G7" s="28" t="s">
        <v>25</v>
      </c>
      <c r="H7" s="28" t="s">
        <v>509</v>
      </c>
      <c r="I7" s="28" t="s">
        <v>27</v>
      </c>
      <c r="J7" s="28" t="s">
        <v>28</v>
      </c>
      <c r="K7" s="26" t="s">
        <v>510</v>
      </c>
      <c r="L7" s="28" t="s">
        <v>511</v>
      </c>
      <c r="M7" s="28" t="s">
        <v>512</v>
      </c>
      <c r="N7" s="27"/>
      <c r="O7" s="28" t="s">
        <v>40</v>
      </c>
      <c r="P7" s="27"/>
      <c r="Q7" s="28" t="s">
        <v>114</v>
      </c>
      <c r="R7" s="27"/>
      <c r="S7" s="27"/>
      <c r="T7" s="28"/>
      <c r="U7" s="27"/>
      <c r="V7" s="27"/>
      <c r="W7" s="126"/>
      <c r="X7" s="126"/>
      <c r="Y7" s="126"/>
      <c r="Z7" s="126"/>
    </row>
    <row r="8" ht="132.0" customHeight="1">
      <c r="A8" s="68">
        <f t="shared" si="1"/>
        <v>3</v>
      </c>
      <c r="B8" s="128" t="s">
        <v>255</v>
      </c>
      <c r="C8" s="45">
        <v>43971.68771990741</v>
      </c>
      <c r="D8" s="129" t="s">
        <v>513</v>
      </c>
      <c r="E8" s="19" t="s">
        <v>56</v>
      </c>
      <c r="F8" s="17" t="str">
        <f t="shared" ref="F8:F10" si="3">image("")</f>
        <v/>
      </c>
      <c r="G8" s="17" t="s">
        <v>57</v>
      </c>
      <c r="H8" s="17"/>
      <c r="I8" s="17" t="s">
        <v>58</v>
      </c>
      <c r="J8" s="17" t="s">
        <v>38</v>
      </c>
      <c r="K8" s="19" t="s">
        <v>514</v>
      </c>
      <c r="L8" s="16"/>
      <c r="M8" s="16"/>
      <c r="N8" s="16"/>
      <c r="O8" s="17" t="s">
        <v>40</v>
      </c>
      <c r="P8" s="17"/>
      <c r="Q8" s="17" t="s">
        <v>114</v>
      </c>
      <c r="R8" s="17"/>
      <c r="S8" s="16"/>
      <c r="T8" s="17"/>
      <c r="U8" s="17"/>
      <c r="V8" s="16"/>
      <c r="W8" s="126"/>
      <c r="X8" s="126"/>
      <c r="Y8" s="126"/>
      <c r="Z8" s="126"/>
    </row>
    <row r="9" ht="28.5" customHeight="1">
      <c r="A9" s="68">
        <f t="shared" si="1"/>
        <v>3</v>
      </c>
      <c r="B9" s="128" t="s">
        <v>255</v>
      </c>
      <c r="C9" s="45">
        <v>43971.70596064815</v>
      </c>
      <c r="D9" s="129" t="s">
        <v>513</v>
      </c>
      <c r="E9" s="19" t="s">
        <v>515</v>
      </c>
      <c r="F9" s="17" t="str">
        <f t="shared" si="3"/>
        <v/>
      </c>
      <c r="G9" s="17" t="s">
        <v>25</v>
      </c>
      <c r="H9" s="17" t="s">
        <v>516</v>
      </c>
      <c r="I9" s="17" t="s">
        <v>49</v>
      </c>
      <c r="J9" s="17" t="s">
        <v>44</v>
      </c>
      <c r="K9" s="19"/>
      <c r="L9" s="17" t="s">
        <v>517</v>
      </c>
      <c r="M9" s="17"/>
      <c r="N9" s="16"/>
      <c r="O9" s="17" t="s">
        <v>40</v>
      </c>
      <c r="P9" s="17"/>
      <c r="Q9" s="17" t="s">
        <v>114</v>
      </c>
      <c r="R9" s="17"/>
      <c r="S9" s="16"/>
      <c r="T9" s="17"/>
      <c r="U9" s="17"/>
      <c r="V9" s="16"/>
      <c r="W9" s="126"/>
      <c r="X9" s="126"/>
      <c r="Y9" s="126"/>
      <c r="Z9" s="126"/>
    </row>
    <row r="10" ht="28.5" customHeight="1">
      <c r="A10" s="68">
        <f t="shared" si="1"/>
        <v>3</v>
      </c>
      <c r="B10" s="128" t="s">
        <v>255</v>
      </c>
      <c r="C10" s="45">
        <v>43971.70863425926</v>
      </c>
      <c r="D10" s="129" t="s">
        <v>513</v>
      </c>
      <c r="E10" s="19" t="s">
        <v>267</v>
      </c>
      <c r="F10" s="17" t="str">
        <f t="shared" si="3"/>
        <v/>
      </c>
      <c r="G10" s="17" t="s">
        <v>205</v>
      </c>
      <c r="H10" s="17" t="s">
        <v>268</v>
      </c>
      <c r="I10" s="17" t="s">
        <v>27</v>
      </c>
      <c r="J10" s="17" t="s">
        <v>106</v>
      </c>
      <c r="K10" s="19" t="s">
        <v>518</v>
      </c>
      <c r="L10" s="17" t="s">
        <v>519</v>
      </c>
      <c r="M10" s="16"/>
      <c r="N10" s="16"/>
      <c r="O10" s="17" t="s">
        <v>40</v>
      </c>
      <c r="P10" s="17"/>
      <c r="Q10" s="17" t="s">
        <v>114</v>
      </c>
      <c r="R10" s="16"/>
      <c r="S10" s="16"/>
      <c r="T10" s="17"/>
      <c r="U10" s="16"/>
      <c r="V10" s="16"/>
      <c r="W10" s="126"/>
      <c r="X10" s="126"/>
      <c r="Y10" s="126"/>
      <c r="Z10" s="126"/>
    </row>
    <row r="11" ht="174.75" customHeight="1">
      <c r="A11" s="68">
        <f t="shared" si="1"/>
        <v>3</v>
      </c>
      <c r="B11" s="128" t="s">
        <v>255</v>
      </c>
      <c r="C11" s="45">
        <v>43971.70877314815</v>
      </c>
      <c r="D11" s="129" t="s">
        <v>513</v>
      </c>
      <c r="E11" s="130" t="s">
        <v>520</v>
      </c>
      <c r="F11" s="17" t="str">
        <f>image("https://scontent.xx.fbcdn.net/v/t1.15752-9/99436571_598780677402764_9094844981608185856_n.jpg?_nc_cat=109&amp;_nc_sid=b96e70&amp;_nc_ohc=BfWQDo2VdlUAX9H9w6k&amp;_nc_ad=z-m&amp;_nc_cid=0&amp;_nc_zor=9&amp;_nc_ht=scontent.xx&amp;oh=0f5be5574e4ffcf4a32dfd02b81b40e9&amp;oe=5EE8EA64")</f>
        <v/>
      </c>
      <c r="G11" s="17" t="s">
        <v>103</v>
      </c>
      <c r="H11" s="17" t="s">
        <v>521</v>
      </c>
      <c r="I11" s="17" t="s">
        <v>105</v>
      </c>
      <c r="J11" s="17" t="s">
        <v>106</v>
      </c>
      <c r="K11" s="19" t="s">
        <v>107</v>
      </c>
      <c r="L11" s="17"/>
      <c r="M11" s="17"/>
      <c r="N11" s="16"/>
      <c r="O11" s="17" t="s">
        <v>40</v>
      </c>
      <c r="P11" s="17"/>
      <c r="Q11" s="17" t="s">
        <v>114</v>
      </c>
      <c r="R11" s="17"/>
      <c r="S11" s="16"/>
      <c r="T11" s="17"/>
      <c r="U11" s="17"/>
      <c r="V11" s="16"/>
      <c r="W11" s="126"/>
      <c r="X11" s="126"/>
      <c r="Y11" s="126"/>
      <c r="Z11" s="126"/>
    </row>
    <row r="12" ht="74.25" customHeight="1">
      <c r="A12" s="68">
        <f t="shared" si="1"/>
        <v>3</v>
      </c>
      <c r="B12" s="128" t="s">
        <v>255</v>
      </c>
      <c r="C12" s="45">
        <v>43971.70998842592</v>
      </c>
      <c r="D12" s="129" t="s">
        <v>513</v>
      </c>
      <c r="E12" s="19" t="s">
        <v>522</v>
      </c>
      <c r="F12" s="17" t="str">
        <f t="shared" ref="F12:F14" si="4">image("")</f>
        <v/>
      </c>
      <c r="G12" s="17" t="s">
        <v>25</v>
      </c>
      <c r="H12" s="17"/>
      <c r="I12" s="17" t="s">
        <v>27</v>
      </c>
      <c r="J12" s="17" t="s">
        <v>28</v>
      </c>
      <c r="K12" s="19" t="s">
        <v>29</v>
      </c>
      <c r="L12" s="17" t="s">
        <v>523</v>
      </c>
      <c r="M12" s="17" t="s">
        <v>524</v>
      </c>
      <c r="N12" s="16"/>
      <c r="O12" s="17" t="s">
        <v>40</v>
      </c>
      <c r="P12" s="16"/>
      <c r="Q12" s="17" t="s">
        <v>114</v>
      </c>
      <c r="R12" s="17" t="s">
        <v>66</v>
      </c>
      <c r="S12" s="16"/>
      <c r="T12" s="17"/>
      <c r="U12" s="17"/>
      <c r="V12" s="16"/>
      <c r="W12" s="126"/>
      <c r="X12" s="126"/>
      <c r="Y12" s="126"/>
      <c r="Z12" s="126"/>
    </row>
    <row r="13" ht="71.25" customHeight="1">
      <c r="A13" s="68">
        <f t="shared" si="1"/>
        <v>3</v>
      </c>
      <c r="B13" s="128" t="s">
        <v>255</v>
      </c>
      <c r="C13" s="45">
        <v>43971.71010416667</v>
      </c>
      <c r="D13" s="129" t="s">
        <v>513</v>
      </c>
      <c r="E13" s="19" t="s">
        <v>127</v>
      </c>
      <c r="F13" s="17" t="str">
        <f t="shared" si="4"/>
        <v/>
      </c>
      <c r="G13" s="17" t="s">
        <v>128</v>
      </c>
      <c r="H13" s="17" t="s">
        <v>129</v>
      </c>
      <c r="I13" s="17" t="s">
        <v>130</v>
      </c>
      <c r="J13" s="17" t="s">
        <v>106</v>
      </c>
      <c r="K13" s="19" t="s">
        <v>131</v>
      </c>
      <c r="L13" s="17"/>
      <c r="M13" s="17"/>
      <c r="N13" s="16"/>
      <c r="O13" s="17" t="s">
        <v>40</v>
      </c>
      <c r="P13" s="17"/>
      <c r="Q13" s="17" t="s">
        <v>114</v>
      </c>
      <c r="R13" s="16"/>
      <c r="S13" s="16"/>
      <c r="T13" s="17"/>
      <c r="U13" s="16"/>
      <c r="V13" s="16"/>
      <c r="W13" s="126"/>
      <c r="X13" s="126"/>
      <c r="Y13" s="126"/>
      <c r="Z13" s="126"/>
    </row>
    <row r="14" ht="28.5" customHeight="1">
      <c r="A14" s="68">
        <f t="shared" si="1"/>
        <v>3</v>
      </c>
      <c r="B14" s="128" t="s">
        <v>255</v>
      </c>
      <c r="C14" s="45">
        <v>43971.71011574074</v>
      </c>
      <c r="D14" s="129" t="s">
        <v>513</v>
      </c>
      <c r="E14" s="19" t="s">
        <v>132</v>
      </c>
      <c r="F14" s="17" t="str">
        <f t="shared" si="4"/>
        <v/>
      </c>
      <c r="G14" s="17" t="s">
        <v>133</v>
      </c>
      <c r="H14" s="16"/>
      <c r="I14" s="17" t="s">
        <v>54</v>
      </c>
      <c r="J14" s="17" t="s">
        <v>106</v>
      </c>
      <c r="K14" s="19"/>
      <c r="L14" s="16"/>
      <c r="M14" s="16"/>
      <c r="N14" s="16"/>
      <c r="O14" s="17" t="s">
        <v>40</v>
      </c>
      <c r="P14" s="16"/>
      <c r="Q14" s="17" t="s">
        <v>114</v>
      </c>
      <c r="R14" s="16"/>
      <c r="S14" s="16"/>
      <c r="T14" s="17"/>
      <c r="U14" s="16"/>
      <c r="V14" s="16"/>
      <c r="W14" s="126"/>
      <c r="X14" s="126"/>
      <c r="Y14" s="126"/>
      <c r="Z14" s="126"/>
    </row>
    <row r="15" ht="87.0" customHeight="1">
      <c r="A15" s="67">
        <f t="shared" si="1"/>
        <v>4</v>
      </c>
      <c r="B15" s="131" t="s">
        <v>255</v>
      </c>
      <c r="C15" s="43">
        <v>43971.66956018518</v>
      </c>
      <c r="D15" s="132" t="s">
        <v>525</v>
      </c>
      <c r="E15" s="133" t="s">
        <v>526</v>
      </c>
      <c r="F15" s="28" t="str">
        <f>image("https://scontent.xx.fbcdn.net/v/t1.15752-9/98980635_269945584049455_3771801104950493184_n.jpg?_nc_cat=108&amp;_nc_sid=b96e70&amp;_nc_ohc=uQCnI_PX4NEAX8URRcO&amp;_nc_ad=z-m&amp;_nc_cid=0&amp;_nc_zor=9&amp;_nc_ht=scontent.xx&amp;oh=6e272357fb9488e288e1ce8c9687cae0&amp;oe=5EEAE111")</f>
        <v/>
      </c>
      <c r="G15" s="28" t="s">
        <v>25</v>
      </c>
      <c r="H15" s="28" t="s">
        <v>527</v>
      </c>
      <c r="I15" s="28" t="s">
        <v>27</v>
      </c>
      <c r="J15" s="28" t="s">
        <v>28</v>
      </c>
      <c r="K15" s="26" t="s">
        <v>392</v>
      </c>
      <c r="L15" s="28" t="s">
        <v>393</v>
      </c>
      <c r="M15" s="28" t="s">
        <v>394</v>
      </c>
      <c r="N15" s="28"/>
      <c r="O15" s="28" t="s">
        <v>40</v>
      </c>
      <c r="P15" s="28"/>
      <c r="Q15" s="28" t="s">
        <v>40</v>
      </c>
      <c r="R15" s="27"/>
      <c r="S15" s="27"/>
      <c r="T15" s="28"/>
      <c r="U15" s="27"/>
      <c r="V15" s="27"/>
      <c r="W15" s="126"/>
      <c r="X15" s="126"/>
      <c r="Y15" s="126"/>
      <c r="Z15" s="126"/>
    </row>
    <row r="16" ht="75.75" customHeight="1">
      <c r="A16" s="68">
        <f t="shared" si="1"/>
        <v>5</v>
      </c>
      <c r="B16" s="128" t="s">
        <v>255</v>
      </c>
      <c r="C16" s="45">
        <v>43971.636875</v>
      </c>
      <c r="D16" s="129" t="s">
        <v>528</v>
      </c>
      <c r="E16" s="19" t="s">
        <v>529</v>
      </c>
      <c r="F16" s="17" t="str">
        <f t="shared" ref="F16:F18" si="5">image("")</f>
        <v/>
      </c>
      <c r="G16" s="17" t="s">
        <v>36</v>
      </c>
      <c r="H16" s="17"/>
      <c r="I16" s="17" t="s">
        <v>37</v>
      </c>
      <c r="J16" s="17" t="s">
        <v>38</v>
      </c>
      <c r="K16" s="19" t="s">
        <v>39</v>
      </c>
      <c r="L16" s="17"/>
      <c r="M16" s="17"/>
      <c r="N16" s="16"/>
      <c r="O16" s="17" t="s">
        <v>40</v>
      </c>
      <c r="P16" s="16"/>
      <c r="Q16" s="17" t="s">
        <v>40</v>
      </c>
      <c r="R16" s="16"/>
      <c r="S16" s="16"/>
      <c r="T16" s="17"/>
      <c r="U16" s="16"/>
      <c r="V16" s="16"/>
      <c r="W16" s="126"/>
      <c r="X16" s="126"/>
      <c r="Y16" s="126"/>
      <c r="Z16" s="126"/>
    </row>
    <row r="17" ht="28.5" customHeight="1">
      <c r="A17" s="68">
        <f t="shared" si="1"/>
        <v>5</v>
      </c>
      <c r="B17" s="128" t="s">
        <v>255</v>
      </c>
      <c r="C17" s="45">
        <v>43971.63700231481</v>
      </c>
      <c r="D17" s="129" t="s">
        <v>528</v>
      </c>
      <c r="E17" s="19" t="s">
        <v>530</v>
      </c>
      <c r="F17" s="17" t="str">
        <f t="shared" si="5"/>
        <v/>
      </c>
      <c r="G17" s="17" t="s">
        <v>25</v>
      </c>
      <c r="H17" s="17" t="s">
        <v>531</v>
      </c>
      <c r="I17" s="17" t="s">
        <v>43</v>
      </c>
      <c r="J17" s="17" t="s">
        <v>44</v>
      </c>
      <c r="K17" s="19"/>
      <c r="L17" s="17" t="s">
        <v>532</v>
      </c>
      <c r="M17" s="16"/>
      <c r="N17" s="16"/>
      <c r="O17" s="17" t="s">
        <v>40</v>
      </c>
      <c r="P17" s="16"/>
      <c r="Q17" s="17" t="s">
        <v>40</v>
      </c>
      <c r="R17" s="16"/>
      <c r="S17" s="16"/>
      <c r="T17" s="17"/>
      <c r="U17" s="16"/>
      <c r="V17" s="16"/>
      <c r="W17" s="126"/>
      <c r="X17" s="126"/>
      <c r="Y17" s="126"/>
      <c r="Z17" s="126"/>
    </row>
    <row r="18" ht="28.5" customHeight="1">
      <c r="A18" s="68">
        <f t="shared" si="1"/>
        <v>5</v>
      </c>
      <c r="B18" s="128" t="s">
        <v>255</v>
      </c>
      <c r="C18" s="45">
        <v>43971.63700231481</v>
      </c>
      <c r="D18" s="129" t="s">
        <v>528</v>
      </c>
      <c r="E18" s="19" t="s">
        <v>533</v>
      </c>
      <c r="F18" s="17" t="str">
        <f t="shared" si="5"/>
        <v/>
      </c>
      <c r="G18" s="17" t="s">
        <v>47</v>
      </c>
      <c r="H18" s="17" t="s">
        <v>534</v>
      </c>
      <c r="I18" s="17" t="s">
        <v>27</v>
      </c>
      <c r="J18" s="17" t="s">
        <v>28</v>
      </c>
      <c r="K18" s="19" t="s">
        <v>535</v>
      </c>
      <c r="L18" s="17" t="s">
        <v>536</v>
      </c>
      <c r="M18" s="16"/>
      <c r="N18" s="16"/>
      <c r="O18" s="17" t="s">
        <v>40</v>
      </c>
      <c r="P18" s="16"/>
      <c r="Q18" s="17" t="s">
        <v>40</v>
      </c>
      <c r="R18" s="16"/>
      <c r="S18" s="16"/>
      <c r="T18" s="17"/>
      <c r="U18" s="16"/>
      <c r="V18" s="16"/>
      <c r="W18" s="126"/>
      <c r="X18" s="126"/>
      <c r="Y18" s="126"/>
      <c r="Z18" s="126"/>
    </row>
    <row r="19" ht="82.5" customHeight="1">
      <c r="A19" s="67">
        <f t="shared" si="1"/>
        <v>6</v>
      </c>
      <c r="B19" s="131" t="s">
        <v>255</v>
      </c>
      <c r="C19" s="43">
        <v>43971.598449074074</v>
      </c>
      <c r="D19" s="132" t="s">
        <v>537</v>
      </c>
      <c r="E19" s="133" t="s">
        <v>538</v>
      </c>
      <c r="F19" s="28" t="str">
        <f>image("https://scontent.xx.fbcdn.net/v/t1.15752-9/98979171_292969871728803_1518159192676892672_n.jpg?_nc_cat=107&amp;_nc_sid=b96e70&amp;_nc_ohc=Pq-SSgPBrlkAX-dGFAP&amp;_nc_ad=z-m&amp;_nc_cid=0&amp;_nc_zor=9&amp;_nc_ht=scontent.xx&amp;oh=13295b287180c25b3095b8c44665db44&amp;oe=5EEB7DC0")</f>
        <v/>
      </c>
      <c r="G19" s="28" t="s">
        <v>103</v>
      </c>
      <c r="H19" s="28" t="s">
        <v>539</v>
      </c>
      <c r="I19" s="28" t="s">
        <v>105</v>
      </c>
      <c r="J19" s="28" t="s">
        <v>106</v>
      </c>
      <c r="K19" s="26" t="s">
        <v>107</v>
      </c>
      <c r="L19" s="27"/>
      <c r="M19" s="27"/>
      <c r="N19" s="28"/>
      <c r="O19" s="28" t="s">
        <v>40</v>
      </c>
      <c r="P19" s="28"/>
      <c r="Q19" s="28" t="s">
        <v>40</v>
      </c>
      <c r="R19" s="27"/>
      <c r="S19" s="27"/>
      <c r="T19" s="28"/>
      <c r="U19" s="27"/>
      <c r="V19" s="27"/>
      <c r="W19" s="126"/>
      <c r="X19" s="126"/>
      <c r="Y19" s="126"/>
      <c r="Z19" s="126"/>
    </row>
    <row r="20" ht="145.5" customHeight="1">
      <c r="A20" s="67">
        <f t="shared" si="1"/>
        <v>6</v>
      </c>
      <c r="B20" s="131" t="s">
        <v>255</v>
      </c>
      <c r="C20" s="43">
        <v>43971.59903935185</v>
      </c>
      <c r="D20" s="132" t="s">
        <v>537</v>
      </c>
      <c r="E20" s="26" t="s">
        <v>540</v>
      </c>
      <c r="F20" s="28" t="str">
        <f t="shared" ref="F20:F35" si="6">image("")</f>
        <v/>
      </c>
      <c r="G20" s="28" t="s">
        <v>25</v>
      </c>
      <c r="H20" s="28" t="s">
        <v>541</v>
      </c>
      <c r="I20" s="28" t="s">
        <v>27</v>
      </c>
      <c r="J20" s="28" t="s">
        <v>28</v>
      </c>
      <c r="K20" s="26" t="s">
        <v>542</v>
      </c>
      <c r="L20" s="28" t="s">
        <v>543</v>
      </c>
      <c r="M20" s="28" t="s">
        <v>544</v>
      </c>
      <c r="N20" s="27"/>
      <c r="O20" s="28" t="s">
        <v>40</v>
      </c>
      <c r="P20" s="28"/>
      <c r="Q20" s="28" t="s">
        <v>40</v>
      </c>
      <c r="R20" s="28"/>
      <c r="S20" s="28"/>
      <c r="T20" s="28"/>
      <c r="U20" s="28"/>
      <c r="V20" s="27"/>
      <c r="W20" s="126"/>
      <c r="X20" s="126"/>
      <c r="Y20" s="126"/>
      <c r="Z20" s="126"/>
    </row>
    <row r="21" ht="28.5" customHeight="1">
      <c r="A21" s="67">
        <f t="shared" si="1"/>
        <v>6</v>
      </c>
      <c r="B21" s="131" t="s">
        <v>255</v>
      </c>
      <c r="C21" s="43">
        <v>43971.6000462963</v>
      </c>
      <c r="D21" s="132" t="s">
        <v>537</v>
      </c>
      <c r="E21" s="26" t="s">
        <v>545</v>
      </c>
      <c r="F21" s="28" t="str">
        <f t="shared" si="6"/>
        <v/>
      </c>
      <c r="G21" s="28" t="s">
        <v>25</v>
      </c>
      <c r="H21" s="28" t="s">
        <v>546</v>
      </c>
      <c r="I21" s="28" t="s">
        <v>49</v>
      </c>
      <c r="J21" s="28" t="s">
        <v>50</v>
      </c>
      <c r="K21" s="26" t="s">
        <v>547</v>
      </c>
      <c r="L21" s="28" t="s">
        <v>548</v>
      </c>
      <c r="M21" s="28"/>
      <c r="N21" s="27"/>
      <c r="O21" s="28" t="s">
        <v>32</v>
      </c>
      <c r="P21" s="28"/>
      <c r="Q21" s="28" t="s">
        <v>40</v>
      </c>
      <c r="R21" s="28"/>
      <c r="S21" s="27"/>
      <c r="T21" s="28"/>
      <c r="U21" s="28" t="s">
        <v>549</v>
      </c>
      <c r="V21" s="27"/>
      <c r="W21" s="126"/>
      <c r="X21" s="126"/>
      <c r="Y21" s="126"/>
      <c r="Z21" s="126"/>
    </row>
    <row r="22" ht="28.5" customHeight="1">
      <c r="A22" s="67">
        <f t="shared" si="1"/>
        <v>6</v>
      </c>
      <c r="B22" s="131" t="s">
        <v>255</v>
      </c>
      <c r="C22" s="43">
        <v>43971.601875</v>
      </c>
      <c r="D22" s="132" t="s">
        <v>537</v>
      </c>
      <c r="E22" s="26" t="s">
        <v>550</v>
      </c>
      <c r="F22" s="28" t="str">
        <f t="shared" si="6"/>
        <v/>
      </c>
      <c r="G22" s="28" t="s">
        <v>25</v>
      </c>
      <c r="H22" s="28" t="s">
        <v>551</v>
      </c>
      <c r="I22" s="28" t="s">
        <v>49</v>
      </c>
      <c r="J22" s="28" t="s">
        <v>50</v>
      </c>
      <c r="K22" s="26"/>
      <c r="L22" s="28" t="s">
        <v>552</v>
      </c>
      <c r="M22" s="28"/>
      <c r="N22" s="27"/>
      <c r="O22" s="28" t="s">
        <v>40</v>
      </c>
      <c r="P22" s="28"/>
      <c r="Q22" s="28" t="s">
        <v>40</v>
      </c>
      <c r="R22" s="27"/>
      <c r="S22" s="27"/>
      <c r="T22" s="28"/>
      <c r="U22" s="27"/>
      <c r="V22" s="27"/>
      <c r="W22" s="126"/>
      <c r="X22" s="126"/>
      <c r="Y22" s="126"/>
      <c r="Z22" s="126"/>
    </row>
    <row r="23" ht="28.5" customHeight="1">
      <c r="A23" s="67">
        <f t="shared" si="1"/>
        <v>6</v>
      </c>
      <c r="B23" s="131" t="s">
        <v>255</v>
      </c>
      <c r="C23" s="43">
        <v>43971.601875</v>
      </c>
      <c r="D23" s="132" t="s">
        <v>537</v>
      </c>
      <c r="E23" s="26" t="s">
        <v>553</v>
      </c>
      <c r="F23" s="28" t="str">
        <f t="shared" si="6"/>
        <v/>
      </c>
      <c r="G23" s="28" t="s">
        <v>205</v>
      </c>
      <c r="H23" s="28" t="s">
        <v>554</v>
      </c>
      <c r="I23" s="28" t="s">
        <v>27</v>
      </c>
      <c r="J23" s="28" t="s">
        <v>106</v>
      </c>
      <c r="K23" s="26" t="s">
        <v>555</v>
      </c>
      <c r="L23" s="28" t="s">
        <v>556</v>
      </c>
      <c r="M23" s="28"/>
      <c r="N23" s="27"/>
      <c r="O23" s="28" t="s">
        <v>40</v>
      </c>
      <c r="P23" s="28"/>
      <c r="Q23" s="28" t="s">
        <v>40</v>
      </c>
      <c r="R23" s="28"/>
      <c r="S23" s="28"/>
      <c r="T23" s="28"/>
      <c r="U23" s="28"/>
      <c r="V23" s="27"/>
      <c r="W23" s="126"/>
      <c r="X23" s="126"/>
      <c r="Y23" s="126"/>
      <c r="Z23" s="126"/>
    </row>
    <row r="24" ht="72.75" customHeight="1">
      <c r="A24" s="68">
        <f t="shared" si="1"/>
        <v>7</v>
      </c>
      <c r="B24" s="128" t="s">
        <v>255</v>
      </c>
      <c r="C24" s="45">
        <v>43971.55252314815</v>
      </c>
      <c r="D24" s="129" t="s">
        <v>557</v>
      </c>
      <c r="E24" s="19" t="s">
        <v>558</v>
      </c>
      <c r="F24" s="17" t="str">
        <f t="shared" si="6"/>
        <v/>
      </c>
      <c r="G24" s="17" t="s">
        <v>25</v>
      </c>
      <c r="H24" s="17" t="s">
        <v>559</v>
      </c>
      <c r="I24" s="17" t="s">
        <v>49</v>
      </c>
      <c r="J24" s="17" t="s">
        <v>44</v>
      </c>
      <c r="K24" s="19"/>
      <c r="L24" s="17" t="s">
        <v>560</v>
      </c>
      <c r="M24" s="16"/>
      <c r="N24" s="16"/>
      <c r="O24" s="17" t="s">
        <v>40</v>
      </c>
      <c r="P24" s="16"/>
      <c r="Q24" s="17" t="s">
        <v>40</v>
      </c>
      <c r="R24" s="16"/>
      <c r="S24" s="16"/>
      <c r="T24" s="17"/>
      <c r="U24" s="16"/>
      <c r="V24" s="16"/>
      <c r="W24" s="126"/>
      <c r="X24" s="126"/>
      <c r="Y24" s="126"/>
      <c r="Z24" s="126"/>
    </row>
    <row r="25" ht="59.25" customHeight="1">
      <c r="A25" s="68">
        <f t="shared" si="1"/>
        <v>7</v>
      </c>
      <c r="B25" s="128" t="s">
        <v>255</v>
      </c>
      <c r="C25" s="45">
        <v>43971.55269675926</v>
      </c>
      <c r="D25" s="129" t="s">
        <v>557</v>
      </c>
      <c r="E25" s="19" t="s">
        <v>267</v>
      </c>
      <c r="F25" s="17" t="str">
        <f t="shared" si="6"/>
        <v/>
      </c>
      <c r="G25" s="17" t="s">
        <v>205</v>
      </c>
      <c r="H25" s="17" t="s">
        <v>268</v>
      </c>
      <c r="I25" s="17" t="s">
        <v>49</v>
      </c>
      <c r="J25" s="17" t="s">
        <v>561</v>
      </c>
      <c r="K25" s="19"/>
      <c r="L25" s="17" t="s">
        <v>562</v>
      </c>
      <c r="M25" s="16"/>
      <c r="N25" s="17"/>
      <c r="O25" s="17" t="s">
        <v>40</v>
      </c>
      <c r="P25" s="17"/>
      <c r="Q25" s="17" t="s">
        <v>40</v>
      </c>
      <c r="R25" s="16"/>
      <c r="S25" s="16"/>
      <c r="T25" s="17"/>
      <c r="U25" s="16"/>
      <c r="V25" s="16"/>
      <c r="W25" s="126"/>
      <c r="X25" s="126"/>
      <c r="Y25" s="126"/>
      <c r="Z25" s="126"/>
    </row>
    <row r="26" ht="28.5" customHeight="1">
      <c r="A26" s="68">
        <f t="shared" si="1"/>
        <v>7</v>
      </c>
      <c r="B26" s="128" t="s">
        <v>255</v>
      </c>
      <c r="C26" s="45">
        <v>43971.55278935185</v>
      </c>
      <c r="D26" s="129" t="s">
        <v>557</v>
      </c>
      <c r="E26" s="19" t="s">
        <v>563</v>
      </c>
      <c r="F26" s="17" t="str">
        <f t="shared" si="6"/>
        <v/>
      </c>
      <c r="G26" s="17" t="s">
        <v>205</v>
      </c>
      <c r="H26" s="17" t="s">
        <v>564</v>
      </c>
      <c r="I26" s="17" t="s">
        <v>49</v>
      </c>
      <c r="J26" s="17" t="s">
        <v>561</v>
      </c>
      <c r="K26" s="19"/>
      <c r="L26" s="17" t="s">
        <v>565</v>
      </c>
      <c r="M26" s="16"/>
      <c r="N26" s="16"/>
      <c r="O26" s="17" t="s">
        <v>40</v>
      </c>
      <c r="P26" s="16"/>
      <c r="Q26" s="17" t="s">
        <v>40</v>
      </c>
      <c r="R26" s="16"/>
      <c r="S26" s="16"/>
      <c r="T26" s="17"/>
      <c r="U26" s="16"/>
      <c r="V26" s="16"/>
      <c r="W26" s="126"/>
      <c r="X26" s="126"/>
      <c r="Y26" s="126"/>
      <c r="Z26" s="126"/>
    </row>
    <row r="27" ht="113.25" customHeight="1">
      <c r="A27" s="68">
        <f t="shared" si="1"/>
        <v>7</v>
      </c>
      <c r="B27" s="128" t="s">
        <v>255</v>
      </c>
      <c r="C27" s="45">
        <v>43971.55291666667</v>
      </c>
      <c r="D27" s="129" t="s">
        <v>557</v>
      </c>
      <c r="E27" s="36" t="s">
        <v>566</v>
      </c>
      <c r="F27" s="17" t="str">
        <f t="shared" si="6"/>
        <v/>
      </c>
      <c r="G27" s="17" t="s">
        <v>205</v>
      </c>
      <c r="H27" s="17" t="s">
        <v>567</v>
      </c>
      <c r="I27" s="17" t="s">
        <v>49</v>
      </c>
      <c r="J27" s="17" t="s">
        <v>561</v>
      </c>
      <c r="K27" s="19"/>
      <c r="L27" s="17" t="s">
        <v>568</v>
      </c>
      <c r="M27" s="17"/>
      <c r="N27" s="16"/>
      <c r="O27" s="17" t="s">
        <v>40</v>
      </c>
      <c r="P27" s="16"/>
      <c r="Q27" s="17" t="s">
        <v>40</v>
      </c>
      <c r="R27" s="16"/>
      <c r="S27" s="16"/>
      <c r="T27" s="17"/>
      <c r="U27" s="16"/>
      <c r="V27" s="16"/>
      <c r="W27" s="126"/>
      <c r="X27" s="126"/>
      <c r="Y27" s="126"/>
      <c r="Z27" s="126"/>
    </row>
    <row r="28" ht="28.5" customHeight="1">
      <c r="A28" s="68">
        <f t="shared" si="1"/>
        <v>7</v>
      </c>
      <c r="B28" s="128" t="s">
        <v>255</v>
      </c>
      <c r="C28" s="45">
        <v>43971.55300925926</v>
      </c>
      <c r="D28" s="129" t="s">
        <v>557</v>
      </c>
      <c r="E28" s="19" t="s">
        <v>569</v>
      </c>
      <c r="F28" s="17" t="str">
        <f t="shared" si="6"/>
        <v/>
      </c>
      <c r="G28" s="17" t="s">
        <v>205</v>
      </c>
      <c r="H28" s="17" t="s">
        <v>570</v>
      </c>
      <c r="I28" s="17" t="s">
        <v>49</v>
      </c>
      <c r="J28" s="17" t="s">
        <v>561</v>
      </c>
      <c r="K28" s="19"/>
      <c r="L28" s="17" t="s">
        <v>571</v>
      </c>
      <c r="M28" s="16"/>
      <c r="N28" s="16"/>
      <c r="O28" s="17" t="s">
        <v>40</v>
      </c>
      <c r="P28" s="16"/>
      <c r="Q28" s="17" t="s">
        <v>40</v>
      </c>
      <c r="R28" s="17"/>
      <c r="S28" s="16"/>
      <c r="T28" s="17"/>
      <c r="U28" s="17"/>
      <c r="V28" s="16"/>
      <c r="W28" s="126"/>
      <c r="X28" s="126"/>
      <c r="Y28" s="126"/>
      <c r="Z28" s="126"/>
    </row>
    <row r="29" ht="28.5" customHeight="1">
      <c r="A29" s="68">
        <f t="shared" si="1"/>
        <v>7</v>
      </c>
      <c r="B29" s="128" t="s">
        <v>255</v>
      </c>
      <c r="C29" s="45">
        <v>43971.55302083334</v>
      </c>
      <c r="D29" s="129" t="s">
        <v>557</v>
      </c>
      <c r="E29" s="19" t="s">
        <v>572</v>
      </c>
      <c r="F29" s="17" t="str">
        <f t="shared" si="6"/>
        <v/>
      </c>
      <c r="G29" s="17" t="s">
        <v>205</v>
      </c>
      <c r="H29" s="17" t="s">
        <v>573</v>
      </c>
      <c r="I29" s="17" t="s">
        <v>27</v>
      </c>
      <c r="J29" s="17" t="s">
        <v>106</v>
      </c>
      <c r="K29" s="19" t="s">
        <v>574</v>
      </c>
      <c r="L29" s="17" t="s">
        <v>575</v>
      </c>
      <c r="M29" s="16"/>
      <c r="N29" s="16"/>
      <c r="O29" s="17" t="s">
        <v>40</v>
      </c>
      <c r="P29" s="16"/>
      <c r="Q29" s="17" t="s">
        <v>40</v>
      </c>
      <c r="R29" s="16"/>
      <c r="S29" s="16"/>
      <c r="T29" s="17"/>
      <c r="U29" s="16"/>
      <c r="V29" s="16"/>
      <c r="W29" s="126"/>
      <c r="X29" s="126"/>
      <c r="Y29" s="126"/>
      <c r="Z29" s="126"/>
    </row>
    <row r="30" ht="28.5" customHeight="1">
      <c r="A30" s="67">
        <f t="shared" si="1"/>
        <v>8</v>
      </c>
      <c r="B30" s="131" t="s">
        <v>255</v>
      </c>
      <c r="C30" s="43">
        <v>43971.53126157408</v>
      </c>
      <c r="D30" s="132" t="s">
        <v>576</v>
      </c>
      <c r="E30" s="26" t="s">
        <v>577</v>
      </c>
      <c r="F30" s="28" t="str">
        <f t="shared" si="6"/>
        <v/>
      </c>
      <c r="G30" s="28" t="s">
        <v>53</v>
      </c>
      <c r="H30" s="28"/>
      <c r="I30" s="28" t="s">
        <v>54</v>
      </c>
      <c r="J30" s="28" t="s">
        <v>38</v>
      </c>
      <c r="K30" s="26"/>
      <c r="L30" s="28"/>
      <c r="M30" s="27"/>
      <c r="N30" s="27"/>
      <c r="O30" s="28" t="s">
        <v>40</v>
      </c>
      <c r="P30" s="28"/>
      <c r="Q30" s="28" t="s">
        <v>114</v>
      </c>
      <c r="R30" s="28"/>
      <c r="S30" s="28"/>
      <c r="T30" s="28"/>
      <c r="U30" s="28"/>
      <c r="V30" s="27"/>
      <c r="W30" s="126"/>
      <c r="X30" s="126"/>
      <c r="Y30" s="126"/>
      <c r="Z30" s="126"/>
    </row>
    <row r="31" ht="28.5" customHeight="1">
      <c r="A31" s="68">
        <f t="shared" si="1"/>
        <v>9</v>
      </c>
      <c r="B31" s="128" t="s">
        <v>255</v>
      </c>
      <c r="C31" s="45">
        <v>43971.52</v>
      </c>
      <c r="D31" s="129" t="s">
        <v>578</v>
      </c>
      <c r="E31" s="19" t="s">
        <v>579</v>
      </c>
      <c r="F31" s="17" t="str">
        <f t="shared" si="6"/>
        <v/>
      </c>
      <c r="G31" s="17" t="s">
        <v>25</v>
      </c>
      <c r="H31" s="17" t="s">
        <v>580</v>
      </c>
      <c r="I31" s="17" t="s">
        <v>27</v>
      </c>
      <c r="J31" s="17" t="s">
        <v>38</v>
      </c>
      <c r="K31" s="19" t="s">
        <v>581</v>
      </c>
      <c r="L31" s="17" t="s">
        <v>582</v>
      </c>
      <c r="M31" s="16"/>
      <c r="N31" s="16"/>
      <c r="O31" s="17" t="s">
        <v>40</v>
      </c>
      <c r="P31" s="16"/>
      <c r="Q31" s="17" t="s">
        <v>114</v>
      </c>
      <c r="R31" s="16"/>
      <c r="S31" s="16"/>
      <c r="T31" s="17"/>
      <c r="U31" s="16"/>
      <c r="V31" s="16"/>
      <c r="W31" s="126"/>
      <c r="X31" s="126"/>
      <c r="Y31" s="126"/>
      <c r="Z31" s="126"/>
    </row>
    <row r="32" ht="28.5" customHeight="1">
      <c r="A32" s="68">
        <f t="shared" si="1"/>
        <v>9</v>
      </c>
      <c r="B32" s="128" t="s">
        <v>255</v>
      </c>
      <c r="C32" s="45">
        <v>43971.52138888889</v>
      </c>
      <c r="D32" s="129" t="s">
        <v>578</v>
      </c>
      <c r="E32" s="19" t="s">
        <v>583</v>
      </c>
      <c r="F32" s="17" t="str">
        <f t="shared" si="6"/>
        <v/>
      </c>
      <c r="G32" s="17" t="s">
        <v>25</v>
      </c>
      <c r="H32" s="17" t="s">
        <v>584</v>
      </c>
      <c r="I32" s="17" t="s">
        <v>49</v>
      </c>
      <c r="J32" s="17" t="s">
        <v>50</v>
      </c>
      <c r="K32" s="19"/>
      <c r="L32" s="17" t="s">
        <v>517</v>
      </c>
      <c r="M32" s="16"/>
      <c r="N32" s="17"/>
      <c r="O32" s="17" t="s">
        <v>40</v>
      </c>
      <c r="P32" s="17"/>
      <c r="Q32" s="17" t="s">
        <v>114</v>
      </c>
      <c r="R32" s="16"/>
      <c r="S32" s="16"/>
      <c r="T32" s="17"/>
      <c r="U32" s="17"/>
      <c r="V32" s="17"/>
      <c r="W32" s="126"/>
      <c r="X32" s="126"/>
      <c r="Y32" s="126"/>
      <c r="Z32" s="126"/>
    </row>
    <row r="33" ht="28.5" customHeight="1">
      <c r="A33" s="68">
        <f t="shared" si="1"/>
        <v>9</v>
      </c>
      <c r="B33" s="128" t="s">
        <v>255</v>
      </c>
      <c r="C33" s="45">
        <v>43971.52140046296</v>
      </c>
      <c r="D33" s="129" t="s">
        <v>578</v>
      </c>
      <c r="E33" s="19" t="s">
        <v>585</v>
      </c>
      <c r="F33" s="17" t="str">
        <f t="shared" si="6"/>
        <v/>
      </c>
      <c r="G33" s="17" t="s">
        <v>53</v>
      </c>
      <c r="H33" s="17" t="s">
        <v>586</v>
      </c>
      <c r="I33" s="17" t="s">
        <v>54</v>
      </c>
      <c r="J33" s="17" t="s">
        <v>28</v>
      </c>
      <c r="K33" s="19"/>
      <c r="L33" s="17"/>
      <c r="M33" s="17"/>
      <c r="N33" s="16"/>
      <c r="O33" s="17" t="s">
        <v>40</v>
      </c>
      <c r="P33" s="16"/>
      <c r="Q33" s="17" t="s">
        <v>114</v>
      </c>
      <c r="R33" s="16"/>
      <c r="S33" s="16"/>
      <c r="T33" s="17"/>
      <c r="U33" s="16"/>
      <c r="V33" s="16"/>
      <c r="W33" s="126"/>
      <c r="X33" s="126"/>
      <c r="Y33" s="126"/>
      <c r="Z33" s="126"/>
    </row>
    <row r="34" ht="28.5" customHeight="1">
      <c r="A34" s="67">
        <f t="shared" si="1"/>
        <v>10</v>
      </c>
      <c r="B34" s="131" t="s">
        <v>255</v>
      </c>
      <c r="C34" s="43">
        <v>43971.505625</v>
      </c>
      <c r="D34" s="132" t="s">
        <v>587</v>
      </c>
      <c r="E34" s="26" t="s">
        <v>56</v>
      </c>
      <c r="F34" s="28" t="str">
        <f t="shared" si="6"/>
        <v/>
      </c>
      <c r="G34" s="28" t="s">
        <v>57</v>
      </c>
      <c r="H34" s="28"/>
      <c r="I34" s="28" t="s">
        <v>58</v>
      </c>
      <c r="J34" s="28" t="s">
        <v>38</v>
      </c>
      <c r="K34" s="26" t="s">
        <v>588</v>
      </c>
      <c r="L34" s="27"/>
      <c r="M34" s="27"/>
      <c r="N34" s="27"/>
      <c r="O34" s="28" t="s">
        <v>40</v>
      </c>
      <c r="P34" s="27"/>
      <c r="Q34" s="28" t="s">
        <v>114</v>
      </c>
      <c r="R34" s="27"/>
      <c r="S34" s="27"/>
      <c r="T34" s="28"/>
      <c r="U34" s="27"/>
      <c r="V34" s="27"/>
      <c r="W34" s="126"/>
      <c r="X34" s="126"/>
      <c r="Y34" s="126"/>
      <c r="Z34" s="126"/>
    </row>
    <row r="35" ht="102.75" customHeight="1">
      <c r="A35" s="67">
        <f t="shared" si="1"/>
        <v>10</v>
      </c>
      <c r="B35" s="131" t="s">
        <v>255</v>
      </c>
      <c r="C35" s="43">
        <v>43971.505625</v>
      </c>
      <c r="D35" s="132" t="s">
        <v>587</v>
      </c>
      <c r="E35" s="39" t="s">
        <v>589</v>
      </c>
      <c r="F35" s="28" t="str">
        <f t="shared" si="6"/>
        <v/>
      </c>
      <c r="G35" s="28" t="s">
        <v>53</v>
      </c>
      <c r="H35" s="28" t="s">
        <v>590</v>
      </c>
      <c r="I35" s="28" t="s">
        <v>54</v>
      </c>
      <c r="J35" s="28" t="s">
        <v>28</v>
      </c>
      <c r="K35" s="26"/>
      <c r="L35" s="27"/>
      <c r="M35" s="27"/>
      <c r="N35" s="27"/>
      <c r="O35" s="28" t="s">
        <v>40</v>
      </c>
      <c r="P35" s="28"/>
      <c r="Q35" s="28" t="s">
        <v>114</v>
      </c>
      <c r="R35" s="27"/>
      <c r="S35" s="27"/>
      <c r="T35" s="28"/>
      <c r="U35" s="27"/>
      <c r="V35" s="27"/>
      <c r="W35" s="126"/>
      <c r="X35" s="126"/>
      <c r="Y35" s="126"/>
      <c r="Z35" s="126"/>
    </row>
    <row r="36" ht="140.25" customHeight="1">
      <c r="A36" s="68">
        <f t="shared" si="1"/>
        <v>11</v>
      </c>
      <c r="B36" s="128" t="s">
        <v>255</v>
      </c>
      <c r="C36" s="45">
        <v>43971.50241898148</v>
      </c>
      <c r="D36" s="129" t="s">
        <v>591</v>
      </c>
      <c r="E36" s="130" t="s">
        <v>592</v>
      </c>
      <c r="F36" s="17" t="str">
        <f>image("https://scontent.xx.fbcdn.net/v/t1.15752-9/97671938_2652902514813734_2098650299341209600_n.jpg?_nc_cat=108&amp;_nc_sid=b96e70&amp;_nc_oc=AQkxSPNmt0E1CmizKhijuuZKhBYantqFGy5KcSp3PRNyepb3z6k2KWK5J2BTFfRdzW7HfdtouiJ8DV_4DgEikPSo&amp;_nc_ad=z-m&amp;_nc_cid=0&amp;_nc_zor=9&amp;_nc_ht"&amp;"=scontent.xx&amp;oh=7222d3968743418083b3f8f82b9763e2&amp;oe=5EEAFA64")</f>
        <v/>
      </c>
      <c r="G36" s="17" t="s">
        <v>25</v>
      </c>
      <c r="H36" s="17" t="s">
        <v>593</v>
      </c>
      <c r="I36" s="17" t="s">
        <v>27</v>
      </c>
      <c r="J36" s="17" t="s">
        <v>28</v>
      </c>
      <c r="K36" s="19" t="s">
        <v>29</v>
      </c>
      <c r="L36" s="17" t="s">
        <v>594</v>
      </c>
      <c r="M36" s="17" t="s">
        <v>595</v>
      </c>
      <c r="N36" s="16"/>
      <c r="O36" s="17" t="s">
        <v>40</v>
      </c>
      <c r="P36" s="16"/>
      <c r="Q36" s="17" t="s">
        <v>60</v>
      </c>
      <c r="R36" s="17"/>
      <c r="S36" s="16"/>
      <c r="T36" s="17"/>
      <c r="U36" s="17"/>
      <c r="V36" s="16"/>
      <c r="W36" s="134" t="s">
        <v>596</v>
      </c>
      <c r="X36" s="126"/>
      <c r="Y36" s="126"/>
      <c r="Z36" s="126"/>
    </row>
    <row r="37" ht="28.5" customHeight="1">
      <c r="A37" s="68">
        <f t="shared" si="1"/>
        <v>11</v>
      </c>
      <c r="B37" s="128" t="s">
        <v>255</v>
      </c>
      <c r="C37" s="45">
        <v>43971.50298611111</v>
      </c>
      <c r="D37" s="129" t="s">
        <v>591</v>
      </c>
      <c r="E37" s="19" t="s">
        <v>597</v>
      </c>
      <c r="F37" s="17" t="str">
        <f t="shared" ref="F37:F40" si="7">image("")</f>
        <v/>
      </c>
      <c r="G37" s="17" t="s">
        <v>25</v>
      </c>
      <c r="H37" s="17" t="s">
        <v>598</v>
      </c>
      <c r="I37" s="17" t="s">
        <v>27</v>
      </c>
      <c r="J37" s="17" t="s">
        <v>28</v>
      </c>
      <c r="K37" s="19" t="s">
        <v>229</v>
      </c>
      <c r="L37" s="17" t="s">
        <v>230</v>
      </c>
      <c r="M37" s="17"/>
      <c r="N37" s="16"/>
      <c r="O37" s="17" t="s">
        <v>40</v>
      </c>
      <c r="P37" s="16"/>
      <c r="Q37" s="17" t="s">
        <v>60</v>
      </c>
      <c r="R37" s="16"/>
      <c r="S37" s="16"/>
      <c r="T37" s="17"/>
      <c r="U37" s="16"/>
      <c r="V37" s="16"/>
      <c r="W37" s="126"/>
      <c r="X37" s="126"/>
      <c r="Y37" s="126"/>
      <c r="Z37" s="126"/>
    </row>
    <row r="38" ht="28.5" customHeight="1">
      <c r="A38" s="68">
        <f t="shared" si="1"/>
        <v>11</v>
      </c>
      <c r="B38" s="128" t="s">
        <v>255</v>
      </c>
      <c r="C38" s="45">
        <v>43971.50298611111</v>
      </c>
      <c r="D38" s="129" t="s">
        <v>591</v>
      </c>
      <c r="E38" s="19" t="s">
        <v>599</v>
      </c>
      <c r="F38" s="17" t="str">
        <f t="shared" si="7"/>
        <v/>
      </c>
      <c r="G38" s="17" t="s">
        <v>25</v>
      </c>
      <c r="H38" s="17"/>
      <c r="I38" s="17" t="s">
        <v>27</v>
      </c>
      <c r="J38" s="17" t="s">
        <v>28</v>
      </c>
      <c r="K38" s="19" t="s">
        <v>229</v>
      </c>
      <c r="L38" s="17" t="s">
        <v>230</v>
      </c>
      <c r="M38" s="16"/>
      <c r="N38" s="16"/>
      <c r="O38" s="17" t="s">
        <v>60</v>
      </c>
      <c r="P38" s="16"/>
      <c r="Q38" s="17" t="s">
        <v>60</v>
      </c>
      <c r="R38" s="17" t="s">
        <v>248</v>
      </c>
      <c r="S38" s="16"/>
      <c r="T38" s="17"/>
      <c r="U38" s="17" t="s">
        <v>600</v>
      </c>
      <c r="V38" s="16"/>
      <c r="W38" s="126"/>
      <c r="X38" s="126"/>
      <c r="Y38" s="126"/>
      <c r="Z38" s="126"/>
    </row>
    <row r="39" ht="28.5" customHeight="1">
      <c r="A39" s="67">
        <f t="shared" si="1"/>
        <v>12</v>
      </c>
      <c r="B39" s="131" t="s">
        <v>255</v>
      </c>
      <c r="C39" s="43">
        <v>43971.49099537037</v>
      </c>
      <c r="D39" s="132" t="s">
        <v>601</v>
      </c>
      <c r="E39" s="26" t="s">
        <v>56</v>
      </c>
      <c r="F39" s="28" t="str">
        <f t="shared" si="7"/>
        <v/>
      </c>
      <c r="G39" s="28" t="s">
        <v>57</v>
      </c>
      <c r="H39" s="28"/>
      <c r="I39" s="28" t="s">
        <v>58</v>
      </c>
      <c r="J39" s="28" t="s">
        <v>38</v>
      </c>
      <c r="K39" s="26" t="s">
        <v>602</v>
      </c>
      <c r="L39" s="28"/>
      <c r="M39" s="27"/>
      <c r="N39" s="27"/>
      <c r="O39" s="28" t="s">
        <v>40</v>
      </c>
      <c r="P39" s="27"/>
      <c r="Q39" s="28" t="s">
        <v>60</v>
      </c>
      <c r="R39" s="28"/>
      <c r="S39" s="27"/>
      <c r="T39" s="28"/>
      <c r="U39" s="28"/>
      <c r="V39" s="27"/>
      <c r="W39" s="126"/>
      <c r="X39" s="126"/>
      <c r="Y39" s="126"/>
      <c r="Z39" s="126"/>
    </row>
    <row r="40" ht="28.5" customHeight="1">
      <c r="A40" s="67">
        <f t="shared" si="1"/>
        <v>12</v>
      </c>
      <c r="B40" s="131" t="s">
        <v>255</v>
      </c>
      <c r="C40" s="43">
        <v>43971.4912962963</v>
      </c>
      <c r="D40" s="132" t="s">
        <v>601</v>
      </c>
      <c r="E40" s="26" t="s">
        <v>603</v>
      </c>
      <c r="F40" s="28" t="str">
        <f t="shared" si="7"/>
        <v/>
      </c>
      <c r="G40" s="28" t="s">
        <v>25</v>
      </c>
      <c r="H40" s="28" t="s">
        <v>604</v>
      </c>
      <c r="I40" s="28" t="s">
        <v>49</v>
      </c>
      <c r="J40" s="28" t="s">
        <v>50</v>
      </c>
      <c r="K40" s="26"/>
      <c r="L40" s="28" t="s">
        <v>605</v>
      </c>
      <c r="M40" s="27"/>
      <c r="N40" s="28"/>
      <c r="O40" s="28" t="s">
        <v>40</v>
      </c>
      <c r="P40" s="27"/>
      <c r="Q40" s="28" t="s">
        <v>60</v>
      </c>
      <c r="R40" s="27"/>
      <c r="S40" s="27"/>
      <c r="T40" s="28"/>
      <c r="U40" s="28"/>
      <c r="V40" s="27"/>
      <c r="W40" s="126"/>
      <c r="X40" s="126"/>
      <c r="Y40" s="126"/>
      <c r="Z40" s="126"/>
    </row>
    <row r="41" ht="28.5" customHeight="1">
      <c r="A41" s="67">
        <f t="shared" si="1"/>
        <v>12</v>
      </c>
      <c r="B41" s="131" t="s">
        <v>255</v>
      </c>
      <c r="C41" s="43">
        <v>43971.49207175926</v>
      </c>
      <c r="D41" s="132" t="s">
        <v>601</v>
      </c>
      <c r="E41" s="133" t="s">
        <v>606</v>
      </c>
      <c r="F41" s="28" t="str">
        <f>image("https://scontent.xx.fbcdn.net/v/t1.15752-9/99155110_886760545154207_2394694144422313984_n.jpg?_nc_cat=111&amp;_nc_sid=b96e70&amp;_nc_oc=AQndVukk8g1TnQq9JO4WIM8qEwO6-n4uGDiO-Zln6M9d-lBA99IkE5AFeVBAe21K5l4gMfHRkUVK5K8c6WXp3fvk&amp;_nc_ad=z-m&amp;_nc_cid=0&amp;_nc_zor=9&amp;_nc_ht="&amp;"scontent.xx&amp;oh=1be95d6a3b43109b6f747c2257514d41&amp;oe=5EEAB052")</f>
        <v/>
      </c>
      <c r="G41" s="28" t="s">
        <v>103</v>
      </c>
      <c r="H41" s="28" t="s">
        <v>607</v>
      </c>
      <c r="I41" s="28" t="s">
        <v>608</v>
      </c>
      <c r="J41" s="28" t="s">
        <v>561</v>
      </c>
      <c r="K41" s="26" t="s">
        <v>29</v>
      </c>
      <c r="L41" s="28" t="s">
        <v>609</v>
      </c>
      <c r="M41" s="28" t="s">
        <v>610</v>
      </c>
      <c r="N41" s="27"/>
      <c r="O41" s="28" t="s">
        <v>40</v>
      </c>
      <c r="P41" s="27"/>
      <c r="Q41" s="28" t="s">
        <v>60</v>
      </c>
      <c r="R41" s="27"/>
      <c r="S41" s="27"/>
      <c r="T41" s="28"/>
      <c r="U41" s="27"/>
      <c r="V41" s="27"/>
      <c r="W41" s="126"/>
      <c r="X41" s="126"/>
      <c r="Y41" s="126"/>
      <c r="Z41" s="126"/>
    </row>
    <row r="42" ht="28.5" customHeight="1">
      <c r="A42" s="67">
        <f t="shared" si="1"/>
        <v>12</v>
      </c>
      <c r="B42" s="131" t="s">
        <v>255</v>
      </c>
      <c r="C42" s="43">
        <v>43971.492314814815</v>
      </c>
      <c r="D42" s="132" t="s">
        <v>601</v>
      </c>
      <c r="E42" s="26" t="s">
        <v>611</v>
      </c>
      <c r="F42" s="28" t="str">
        <f t="shared" ref="F42:F47" si="8">image("")</f>
        <v/>
      </c>
      <c r="G42" s="28" t="s">
        <v>128</v>
      </c>
      <c r="H42" s="28"/>
      <c r="I42" s="28" t="s">
        <v>130</v>
      </c>
      <c r="J42" s="28" t="s">
        <v>106</v>
      </c>
      <c r="K42" s="26" t="s">
        <v>131</v>
      </c>
      <c r="L42" s="27"/>
      <c r="M42" s="27"/>
      <c r="N42" s="27"/>
      <c r="O42" s="28" t="s">
        <v>40</v>
      </c>
      <c r="P42" s="27"/>
      <c r="Q42" s="28" t="s">
        <v>60</v>
      </c>
      <c r="R42" s="27"/>
      <c r="S42" s="27"/>
      <c r="T42" s="28"/>
      <c r="U42" s="27"/>
      <c r="V42" s="27"/>
      <c r="W42" s="126"/>
      <c r="X42" s="126"/>
      <c r="Y42" s="126"/>
      <c r="Z42" s="126"/>
    </row>
    <row r="43" ht="28.5" customHeight="1">
      <c r="A43" s="67">
        <f t="shared" si="1"/>
        <v>12</v>
      </c>
      <c r="B43" s="131" t="s">
        <v>255</v>
      </c>
      <c r="C43" s="43">
        <v>43971.49232638889</v>
      </c>
      <c r="D43" s="132" t="s">
        <v>601</v>
      </c>
      <c r="E43" s="26" t="s">
        <v>612</v>
      </c>
      <c r="F43" s="28" t="str">
        <f t="shared" si="8"/>
        <v/>
      </c>
      <c r="G43" s="28" t="s">
        <v>53</v>
      </c>
      <c r="H43" s="28" t="s">
        <v>613</v>
      </c>
      <c r="I43" s="28" t="s">
        <v>54</v>
      </c>
      <c r="J43" s="28" t="s">
        <v>28</v>
      </c>
      <c r="K43" s="26"/>
      <c r="L43" s="28"/>
      <c r="M43" s="28"/>
      <c r="N43" s="27"/>
      <c r="O43" s="28" t="s">
        <v>60</v>
      </c>
      <c r="P43" s="28"/>
      <c r="Q43" s="28" t="s">
        <v>60</v>
      </c>
      <c r="R43" s="28" t="s">
        <v>96</v>
      </c>
      <c r="S43" s="28" t="s">
        <v>67</v>
      </c>
      <c r="T43" s="28" t="s">
        <v>68</v>
      </c>
      <c r="U43" s="28" t="s">
        <v>614</v>
      </c>
      <c r="V43" s="27"/>
      <c r="W43" s="126"/>
      <c r="X43" s="126"/>
      <c r="Y43" s="126"/>
      <c r="Z43" s="126"/>
    </row>
    <row r="44" ht="28.5" customHeight="1">
      <c r="A44" s="68">
        <f t="shared" si="1"/>
        <v>13</v>
      </c>
      <c r="B44" s="128" t="s">
        <v>255</v>
      </c>
      <c r="C44" s="45">
        <v>43971.453935185185</v>
      </c>
      <c r="D44" s="129" t="s">
        <v>615</v>
      </c>
      <c r="E44" s="19" t="s">
        <v>56</v>
      </c>
      <c r="F44" s="17" t="str">
        <f t="shared" si="8"/>
        <v/>
      </c>
      <c r="G44" s="17" t="s">
        <v>57</v>
      </c>
      <c r="H44" s="17"/>
      <c r="I44" s="17" t="s">
        <v>58</v>
      </c>
      <c r="J44" s="17" t="s">
        <v>38</v>
      </c>
      <c r="K44" s="19" t="s">
        <v>616</v>
      </c>
      <c r="L44" s="16"/>
      <c r="M44" s="16"/>
      <c r="N44" s="16"/>
      <c r="O44" s="17" t="s">
        <v>40</v>
      </c>
      <c r="P44" s="16"/>
      <c r="Q44" s="17" t="s">
        <v>114</v>
      </c>
      <c r="R44" s="17"/>
      <c r="S44" s="17"/>
      <c r="T44" s="17"/>
      <c r="U44" s="17"/>
      <c r="V44" s="16"/>
      <c r="W44" s="126"/>
      <c r="X44" s="126"/>
      <c r="Y44" s="126"/>
      <c r="Z44" s="126"/>
    </row>
    <row r="45" ht="28.5" customHeight="1">
      <c r="A45" s="68">
        <f t="shared" si="1"/>
        <v>13</v>
      </c>
      <c r="B45" s="128" t="s">
        <v>255</v>
      </c>
      <c r="C45" s="45">
        <v>43971.4543287037</v>
      </c>
      <c r="D45" s="129" t="s">
        <v>615</v>
      </c>
      <c r="E45" s="19" t="s">
        <v>617</v>
      </c>
      <c r="F45" s="17" t="str">
        <f t="shared" si="8"/>
        <v/>
      </c>
      <c r="G45" s="17" t="s">
        <v>25</v>
      </c>
      <c r="H45" s="17" t="s">
        <v>618</v>
      </c>
      <c r="I45" s="17" t="s">
        <v>49</v>
      </c>
      <c r="J45" s="17" t="s">
        <v>44</v>
      </c>
      <c r="K45" s="19" t="s">
        <v>619</v>
      </c>
      <c r="L45" s="17" t="s">
        <v>620</v>
      </c>
      <c r="M45" s="16"/>
      <c r="N45" s="16"/>
      <c r="O45" s="41" t="s">
        <v>40</v>
      </c>
      <c r="P45" s="16"/>
      <c r="Q45" s="17" t="s">
        <v>114</v>
      </c>
      <c r="R45" s="16"/>
      <c r="S45" s="16"/>
      <c r="T45" s="17"/>
      <c r="U45" s="16"/>
      <c r="V45" s="16"/>
      <c r="W45" s="126"/>
      <c r="X45" s="126"/>
      <c r="Y45" s="126"/>
      <c r="Z45" s="126"/>
    </row>
    <row r="46" ht="28.5" customHeight="1">
      <c r="A46" s="68">
        <f t="shared" si="1"/>
        <v>13</v>
      </c>
      <c r="B46" s="128" t="s">
        <v>255</v>
      </c>
      <c r="C46" s="45">
        <v>43971.45453703704</v>
      </c>
      <c r="D46" s="129" t="s">
        <v>615</v>
      </c>
      <c r="E46" s="19" t="s">
        <v>621</v>
      </c>
      <c r="F46" s="17" t="str">
        <f t="shared" si="8"/>
        <v/>
      </c>
      <c r="G46" s="17" t="s">
        <v>99</v>
      </c>
      <c r="H46" s="17"/>
      <c r="I46" s="17" t="s">
        <v>100</v>
      </c>
      <c r="J46" s="17" t="s">
        <v>28</v>
      </c>
      <c r="K46" s="19" t="s">
        <v>372</v>
      </c>
      <c r="L46" s="17"/>
      <c r="M46" s="16"/>
      <c r="N46" s="16"/>
      <c r="O46" s="17" t="s">
        <v>40</v>
      </c>
      <c r="P46" s="16"/>
      <c r="Q46" s="17" t="s">
        <v>114</v>
      </c>
      <c r="R46" s="16"/>
      <c r="S46" s="16"/>
      <c r="T46" s="17"/>
      <c r="U46" s="16"/>
      <c r="V46" s="16"/>
      <c r="W46" s="126"/>
      <c r="X46" s="126"/>
      <c r="Y46" s="126"/>
      <c r="Z46" s="126"/>
    </row>
    <row r="47" ht="28.5" customHeight="1">
      <c r="A47" s="68">
        <f t="shared" si="1"/>
        <v>13</v>
      </c>
      <c r="B47" s="128" t="s">
        <v>255</v>
      </c>
      <c r="C47" s="45">
        <v>43971.45454861111</v>
      </c>
      <c r="D47" s="129" t="s">
        <v>615</v>
      </c>
      <c r="E47" s="19" t="s">
        <v>622</v>
      </c>
      <c r="F47" s="17" t="str">
        <f t="shared" si="8"/>
        <v/>
      </c>
      <c r="G47" s="17" t="s">
        <v>53</v>
      </c>
      <c r="H47" s="17"/>
      <c r="I47" s="17" t="s">
        <v>54</v>
      </c>
      <c r="J47" s="17" t="s">
        <v>28</v>
      </c>
      <c r="K47" s="19"/>
      <c r="L47" s="17"/>
      <c r="M47" s="16"/>
      <c r="N47" s="16"/>
      <c r="O47" s="17" t="s">
        <v>40</v>
      </c>
      <c r="P47" s="16"/>
      <c r="Q47" s="17" t="s">
        <v>114</v>
      </c>
      <c r="R47" s="16"/>
      <c r="S47" s="16"/>
      <c r="T47" s="17"/>
      <c r="U47" s="16"/>
      <c r="V47" s="16"/>
      <c r="W47" s="126"/>
      <c r="X47" s="126"/>
      <c r="Y47" s="126"/>
      <c r="Z47" s="126"/>
    </row>
    <row r="48" ht="59.25" customHeight="1">
      <c r="A48" s="67">
        <f t="shared" si="1"/>
        <v>14</v>
      </c>
      <c r="B48" s="131" t="s">
        <v>255</v>
      </c>
      <c r="C48" s="43">
        <v>43971.445543981485</v>
      </c>
      <c r="D48" s="132" t="s">
        <v>623</v>
      </c>
      <c r="E48" s="133" t="s">
        <v>624</v>
      </c>
      <c r="F48" s="28" t="str">
        <f>image("https://scontent.xx.fbcdn.net/v/t1.15752-9/98207419_523427251869638_7890095788812926976_n.jpg?_nc_cat=108&amp;_nc_sid=b96e70&amp;_nc_ohc=nMUOWNKBOScAX-G1NJn&amp;_nc_ad=z-m&amp;_nc_cid=0&amp;_nc_zor=9&amp;_nc_ht=scontent.xx&amp;oh=2f74c50e4727e1247660efc545afd587&amp;oe=5EEC2DEA")</f>
        <v/>
      </c>
      <c r="G48" s="28" t="s">
        <v>103</v>
      </c>
      <c r="H48" s="28" t="s">
        <v>625</v>
      </c>
      <c r="I48" s="28" t="s">
        <v>105</v>
      </c>
      <c r="J48" s="28" t="s">
        <v>106</v>
      </c>
      <c r="K48" s="26" t="s">
        <v>107</v>
      </c>
      <c r="L48" s="28"/>
      <c r="M48" s="27"/>
      <c r="N48" s="27"/>
      <c r="O48" s="28" t="s">
        <v>40</v>
      </c>
      <c r="P48" s="27"/>
      <c r="Q48" s="28" t="s">
        <v>60</v>
      </c>
      <c r="R48" s="28"/>
      <c r="S48" s="28"/>
      <c r="T48" s="28"/>
      <c r="U48" s="28"/>
      <c r="V48" s="28"/>
      <c r="W48" s="126"/>
      <c r="X48" s="126"/>
      <c r="Y48" s="126"/>
      <c r="Z48" s="126"/>
    </row>
    <row r="49" ht="28.5" customHeight="1">
      <c r="A49" s="67">
        <f t="shared" si="1"/>
        <v>14</v>
      </c>
      <c r="B49" s="131" t="s">
        <v>255</v>
      </c>
      <c r="C49" s="43">
        <v>43971.44567129629</v>
      </c>
      <c r="D49" s="132" t="s">
        <v>623</v>
      </c>
      <c r="E49" s="26" t="s">
        <v>626</v>
      </c>
      <c r="F49" s="28" t="str">
        <f t="shared" ref="F49:F55" si="9">image("")</f>
        <v/>
      </c>
      <c r="G49" s="28" t="s">
        <v>25</v>
      </c>
      <c r="H49" s="28" t="s">
        <v>627</v>
      </c>
      <c r="I49" s="28" t="s">
        <v>27</v>
      </c>
      <c r="J49" s="28" t="s">
        <v>28</v>
      </c>
      <c r="K49" s="26" t="s">
        <v>29</v>
      </c>
      <c r="L49" s="28" t="s">
        <v>628</v>
      </c>
      <c r="M49" s="28" t="s">
        <v>629</v>
      </c>
      <c r="N49" s="27"/>
      <c r="O49" s="28" t="s">
        <v>40</v>
      </c>
      <c r="P49" s="27"/>
      <c r="Q49" s="28" t="s">
        <v>60</v>
      </c>
      <c r="R49" s="27"/>
      <c r="S49" s="27"/>
      <c r="T49" s="28"/>
      <c r="U49" s="27"/>
      <c r="V49" s="27"/>
      <c r="W49" s="126"/>
      <c r="X49" s="126"/>
      <c r="Y49" s="126"/>
      <c r="Z49" s="126"/>
    </row>
    <row r="50" ht="28.5" customHeight="1">
      <c r="A50" s="67">
        <f t="shared" si="1"/>
        <v>14</v>
      </c>
      <c r="B50" s="131" t="s">
        <v>255</v>
      </c>
      <c r="C50" s="43">
        <v>43971.44596064815</v>
      </c>
      <c r="D50" s="132" t="s">
        <v>623</v>
      </c>
      <c r="E50" s="26" t="s">
        <v>630</v>
      </c>
      <c r="F50" s="28" t="str">
        <f t="shared" si="9"/>
        <v/>
      </c>
      <c r="G50" s="28" t="s">
        <v>25</v>
      </c>
      <c r="H50" s="28" t="s">
        <v>631</v>
      </c>
      <c r="I50" s="28" t="s">
        <v>93</v>
      </c>
      <c r="J50" s="28" t="s">
        <v>168</v>
      </c>
      <c r="K50" s="26" t="s">
        <v>95</v>
      </c>
      <c r="L50" s="28"/>
      <c r="M50" s="27"/>
      <c r="N50" s="27"/>
      <c r="O50" s="28" t="s">
        <v>40</v>
      </c>
      <c r="P50" s="27"/>
      <c r="Q50" s="28" t="s">
        <v>60</v>
      </c>
      <c r="R50" s="27"/>
      <c r="S50" s="27"/>
      <c r="T50" s="28"/>
      <c r="U50" s="27"/>
      <c r="V50" s="27"/>
      <c r="W50" s="126"/>
      <c r="X50" s="126"/>
      <c r="Y50" s="126"/>
      <c r="Z50" s="126"/>
    </row>
    <row r="51" ht="28.5" customHeight="1">
      <c r="A51" s="67">
        <f t="shared" si="1"/>
        <v>14</v>
      </c>
      <c r="B51" s="131" t="s">
        <v>255</v>
      </c>
      <c r="C51" s="43">
        <v>43971.44605324074</v>
      </c>
      <c r="D51" s="132" t="s">
        <v>623</v>
      </c>
      <c r="E51" s="26" t="s">
        <v>632</v>
      </c>
      <c r="F51" s="28" t="str">
        <f t="shared" si="9"/>
        <v/>
      </c>
      <c r="G51" s="28" t="s">
        <v>25</v>
      </c>
      <c r="H51" s="28" t="s">
        <v>633</v>
      </c>
      <c r="I51" s="28" t="s">
        <v>27</v>
      </c>
      <c r="J51" s="28" t="s">
        <v>28</v>
      </c>
      <c r="K51" s="26" t="s">
        <v>634</v>
      </c>
      <c r="L51" s="27"/>
      <c r="M51" s="27"/>
      <c r="N51" s="27"/>
      <c r="O51" s="28" t="s">
        <v>40</v>
      </c>
      <c r="P51" s="27"/>
      <c r="Q51" s="28" t="s">
        <v>60</v>
      </c>
      <c r="R51" s="27"/>
      <c r="S51" s="27"/>
      <c r="T51" s="28"/>
      <c r="U51" s="27"/>
      <c r="V51" s="27"/>
      <c r="W51" s="126"/>
      <c r="X51" s="126"/>
      <c r="Y51" s="126"/>
      <c r="Z51" s="126"/>
    </row>
    <row r="52" ht="28.5" customHeight="1">
      <c r="A52" s="67">
        <f t="shared" si="1"/>
        <v>14</v>
      </c>
      <c r="B52" s="131" t="s">
        <v>255</v>
      </c>
      <c r="C52" s="43">
        <v>43971.44894675926</v>
      </c>
      <c r="D52" s="132" t="s">
        <v>623</v>
      </c>
      <c r="E52" s="26" t="s">
        <v>635</v>
      </c>
      <c r="F52" s="28" t="str">
        <f t="shared" si="9"/>
        <v/>
      </c>
      <c r="G52" s="28" t="s">
        <v>25</v>
      </c>
      <c r="H52" s="28" t="s">
        <v>636</v>
      </c>
      <c r="I52" s="28" t="s">
        <v>27</v>
      </c>
      <c r="J52" s="28" t="s">
        <v>28</v>
      </c>
      <c r="K52" s="26" t="s">
        <v>637</v>
      </c>
      <c r="L52" s="28" t="s">
        <v>638</v>
      </c>
      <c r="M52" s="27"/>
      <c r="N52" s="27"/>
      <c r="O52" s="28" t="s">
        <v>40</v>
      </c>
      <c r="P52" s="27"/>
      <c r="Q52" s="28" t="s">
        <v>60</v>
      </c>
      <c r="R52" s="27"/>
      <c r="S52" s="27"/>
      <c r="T52" s="28"/>
      <c r="U52" s="27"/>
      <c r="V52" s="27"/>
      <c r="W52" s="126"/>
      <c r="X52" s="126"/>
      <c r="Y52" s="126"/>
      <c r="Z52" s="126"/>
    </row>
    <row r="53" ht="28.5" customHeight="1">
      <c r="A53" s="67">
        <f t="shared" si="1"/>
        <v>14</v>
      </c>
      <c r="B53" s="131" t="s">
        <v>255</v>
      </c>
      <c r="C53" s="135">
        <v>43971.44949074074</v>
      </c>
      <c r="D53" s="28" t="s">
        <v>623</v>
      </c>
      <c r="E53" s="26" t="s">
        <v>639</v>
      </c>
      <c r="F53" s="28" t="str">
        <f t="shared" si="9"/>
        <v/>
      </c>
      <c r="G53" s="28" t="s">
        <v>25</v>
      </c>
      <c r="H53" s="28" t="s">
        <v>640</v>
      </c>
      <c r="I53" s="28" t="s">
        <v>27</v>
      </c>
      <c r="J53" s="28" t="s">
        <v>28</v>
      </c>
      <c r="K53" s="26" t="s">
        <v>641</v>
      </c>
      <c r="L53" s="27"/>
      <c r="M53" s="27"/>
      <c r="N53" s="27"/>
      <c r="O53" s="28" t="s">
        <v>60</v>
      </c>
      <c r="P53" s="27"/>
      <c r="Q53" s="28" t="s">
        <v>60</v>
      </c>
      <c r="R53" s="28" t="s">
        <v>642</v>
      </c>
      <c r="S53" s="27"/>
      <c r="T53" s="28"/>
      <c r="U53" s="28" t="s">
        <v>643</v>
      </c>
      <c r="V53" s="27"/>
      <c r="W53" s="21"/>
      <c r="X53" s="21"/>
      <c r="Y53" s="21"/>
      <c r="Z53" s="21"/>
    </row>
    <row r="54" ht="28.5" customHeight="1">
      <c r="A54" s="67">
        <f t="shared" si="1"/>
        <v>14</v>
      </c>
      <c r="B54" s="131" t="s">
        <v>255</v>
      </c>
      <c r="C54" s="135">
        <v>43971.44949074074</v>
      </c>
      <c r="D54" s="28" t="s">
        <v>623</v>
      </c>
      <c r="E54" s="26" t="s">
        <v>644</v>
      </c>
      <c r="F54" s="28" t="str">
        <f t="shared" si="9"/>
        <v/>
      </c>
      <c r="G54" s="28" t="s">
        <v>25</v>
      </c>
      <c r="H54" s="27"/>
      <c r="I54" s="28" t="s">
        <v>49</v>
      </c>
      <c r="J54" s="28" t="s">
        <v>50</v>
      </c>
      <c r="K54" s="30"/>
      <c r="L54" s="28" t="s">
        <v>645</v>
      </c>
      <c r="M54" s="27"/>
      <c r="N54" s="27"/>
      <c r="O54" s="28" t="s">
        <v>40</v>
      </c>
      <c r="P54" s="27"/>
      <c r="Q54" s="28" t="s">
        <v>60</v>
      </c>
      <c r="R54" s="27"/>
      <c r="S54" s="27"/>
      <c r="T54" s="28"/>
      <c r="U54" s="27"/>
      <c r="V54" s="27"/>
      <c r="W54" s="21"/>
      <c r="X54" s="21"/>
      <c r="Y54" s="21"/>
      <c r="Z54" s="21"/>
    </row>
    <row r="55" ht="28.5" customHeight="1">
      <c r="A55" s="68">
        <f t="shared" si="1"/>
        <v>15</v>
      </c>
      <c r="B55" s="128" t="s">
        <v>255</v>
      </c>
      <c r="C55" s="136">
        <v>43971.429768518516</v>
      </c>
      <c r="D55" s="17" t="s">
        <v>646</v>
      </c>
      <c r="E55" s="19" t="s">
        <v>56</v>
      </c>
      <c r="F55" s="17" t="str">
        <f t="shared" si="9"/>
        <v/>
      </c>
      <c r="G55" s="17" t="s">
        <v>57</v>
      </c>
      <c r="H55" s="16"/>
      <c r="I55" s="17" t="s">
        <v>58</v>
      </c>
      <c r="J55" s="17" t="s">
        <v>38</v>
      </c>
      <c r="K55" s="19" t="s">
        <v>647</v>
      </c>
      <c r="L55" s="16"/>
      <c r="M55" s="16"/>
      <c r="N55" s="16"/>
      <c r="O55" s="17" t="s">
        <v>40</v>
      </c>
      <c r="P55" s="16"/>
      <c r="Q55" s="17" t="s">
        <v>60</v>
      </c>
      <c r="R55" s="16"/>
      <c r="S55" s="16"/>
      <c r="T55" s="17"/>
      <c r="U55" s="16"/>
      <c r="V55" s="16"/>
      <c r="W55" s="21"/>
      <c r="X55" s="21"/>
      <c r="Y55" s="21"/>
      <c r="Z55" s="21"/>
    </row>
    <row r="56" ht="137.25" customHeight="1">
      <c r="A56" s="68">
        <f t="shared" si="1"/>
        <v>15</v>
      </c>
      <c r="B56" s="128" t="s">
        <v>255</v>
      </c>
      <c r="C56" s="136">
        <v>43971.43048611111</v>
      </c>
      <c r="D56" s="17" t="s">
        <v>646</v>
      </c>
      <c r="E56" s="130" t="s">
        <v>648</v>
      </c>
      <c r="F56" s="17" t="str">
        <f t="shared" ref="F56:F57" si="10">image("https://scontent.xx.fbcdn.net/v/t1.15752-9/98845166_890272711477197_4593557322248224768_n.jpg?_nc_cat=103&amp;_nc_sid=b96e70&amp;_nc_ohc=kBtLbgUpVacAX-sL8bd&amp;_nc_ad=z-m&amp;_nc_cid=0&amp;_nc_zor=9&amp;_nc_ht=scontent.xx&amp;oh=815dca325f483e6a73c5ab99b337fb4b&amp;oe=5EEBAD8C")</f>
        <v/>
      </c>
      <c r="G56" s="17" t="s">
        <v>25</v>
      </c>
      <c r="H56" s="17" t="s">
        <v>649</v>
      </c>
      <c r="I56" s="17" t="s">
        <v>27</v>
      </c>
      <c r="J56" s="17" t="s">
        <v>28</v>
      </c>
      <c r="K56" s="19" t="s">
        <v>29</v>
      </c>
      <c r="L56" s="17" t="s">
        <v>650</v>
      </c>
      <c r="M56" s="17" t="s">
        <v>651</v>
      </c>
      <c r="N56" s="16"/>
      <c r="O56" s="17" t="s">
        <v>60</v>
      </c>
      <c r="P56" s="17" t="s">
        <v>652</v>
      </c>
      <c r="Q56" s="17" t="s">
        <v>60</v>
      </c>
      <c r="R56" s="17" t="s">
        <v>66</v>
      </c>
      <c r="S56" s="17" t="s">
        <v>67</v>
      </c>
      <c r="T56" s="17" t="s">
        <v>68</v>
      </c>
      <c r="U56" s="17" t="s">
        <v>653</v>
      </c>
      <c r="V56" s="16"/>
      <c r="W56" s="21"/>
      <c r="X56" s="21"/>
      <c r="Y56" s="21"/>
      <c r="Z56" s="21"/>
    </row>
    <row r="57" ht="138.75" customHeight="1">
      <c r="A57" s="68">
        <f t="shared" si="1"/>
        <v>15</v>
      </c>
      <c r="B57" s="128" t="s">
        <v>255</v>
      </c>
      <c r="C57" s="136">
        <v>43971.43050925926</v>
      </c>
      <c r="D57" s="17" t="s">
        <v>646</v>
      </c>
      <c r="E57" s="130" t="s">
        <v>654</v>
      </c>
      <c r="F57" s="17" t="str">
        <f t="shared" si="10"/>
        <v/>
      </c>
      <c r="G57" s="17" t="s">
        <v>25</v>
      </c>
      <c r="H57" s="17" t="s">
        <v>655</v>
      </c>
      <c r="I57" s="17" t="s">
        <v>27</v>
      </c>
      <c r="J57" s="17" t="s">
        <v>28</v>
      </c>
      <c r="K57" s="19" t="s">
        <v>29</v>
      </c>
      <c r="L57" s="17" t="s">
        <v>650</v>
      </c>
      <c r="M57" s="17" t="s">
        <v>651</v>
      </c>
      <c r="N57" s="16"/>
      <c r="O57" s="17" t="s">
        <v>60</v>
      </c>
      <c r="P57" s="17" t="s">
        <v>652</v>
      </c>
      <c r="Q57" s="17" t="s">
        <v>60</v>
      </c>
      <c r="R57" s="17" t="s">
        <v>66</v>
      </c>
      <c r="S57" s="17" t="s">
        <v>67</v>
      </c>
      <c r="T57" s="17" t="s">
        <v>68</v>
      </c>
      <c r="U57" s="17" t="s">
        <v>653</v>
      </c>
      <c r="V57" s="16"/>
      <c r="W57" s="21"/>
      <c r="X57" s="21"/>
      <c r="Y57" s="21"/>
      <c r="Z57" s="21"/>
    </row>
    <row r="58" ht="28.5" customHeight="1">
      <c r="A58" s="67">
        <f t="shared" si="1"/>
        <v>16</v>
      </c>
      <c r="B58" s="131" t="s">
        <v>255</v>
      </c>
      <c r="C58" s="135">
        <v>43971.41695601852</v>
      </c>
      <c r="D58" s="28" t="s">
        <v>656</v>
      </c>
      <c r="E58" s="26" t="s">
        <v>657</v>
      </c>
      <c r="F58" s="28" t="str">
        <f t="shared" ref="F58:F59" si="11">image("")</f>
        <v/>
      </c>
      <c r="G58" s="28" t="s">
        <v>25</v>
      </c>
      <c r="H58" s="28" t="s">
        <v>658</v>
      </c>
      <c r="I58" s="28" t="s">
        <v>93</v>
      </c>
      <c r="J58" s="28" t="s">
        <v>168</v>
      </c>
      <c r="K58" s="26" t="s">
        <v>95</v>
      </c>
      <c r="L58" s="27"/>
      <c r="M58" s="27"/>
      <c r="N58" s="27"/>
      <c r="O58" s="28" t="s">
        <v>83</v>
      </c>
      <c r="P58" s="27"/>
      <c r="Q58" s="28" t="s">
        <v>83</v>
      </c>
      <c r="R58" s="27"/>
      <c r="S58" s="27"/>
      <c r="T58" s="28"/>
      <c r="U58" s="27"/>
      <c r="V58" s="27"/>
      <c r="W58" s="21"/>
      <c r="X58" s="21"/>
      <c r="Y58" s="21"/>
      <c r="Z58" s="21"/>
    </row>
    <row r="59" ht="28.5" customHeight="1">
      <c r="A59" s="68">
        <f t="shared" si="1"/>
        <v>17</v>
      </c>
      <c r="B59" s="128" t="s">
        <v>255</v>
      </c>
      <c r="C59" s="136">
        <v>43971.4077662037</v>
      </c>
      <c r="D59" s="17" t="s">
        <v>659</v>
      </c>
      <c r="E59" s="19" t="s">
        <v>660</v>
      </c>
      <c r="F59" s="17" t="str">
        <f t="shared" si="11"/>
        <v/>
      </c>
      <c r="G59" s="17" t="s">
        <v>25</v>
      </c>
      <c r="H59" s="17" t="s">
        <v>661</v>
      </c>
      <c r="I59" s="17" t="s">
        <v>93</v>
      </c>
      <c r="J59" s="17" t="s">
        <v>168</v>
      </c>
      <c r="K59" s="19" t="s">
        <v>95</v>
      </c>
      <c r="L59" s="16"/>
      <c r="M59" s="16"/>
      <c r="N59" s="16"/>
      <c r="O59" s="17" t="s">
        <v>40</v>
      </c>
      <c r="P59" s="16"/>
      <c r="Q59" s="17" t="s">
        <v>32</v>
      </c>
      <c r="R59" s="16"/>
      <c r="S59" s="16"/>
      <c r="T59" s="17"/>
      <c r="U59" s="16"/>
      <c r="V59" s="16"/>
      <c r="W59" s="21"/>
      <c r="X59" s="21"/>
      <c r="Y59" s="21"/>
      <c r="Z59" s="21"/>
    </row>
    <row r="60" ht="120.75" customHeight="1">
      <c r="A60" s="68">
        <f t="shared" si="1"/>
        <v>17</v>
      </c>
      <c r="B60" s="128" t="s">
        <v>255</v>
      </c>
      <c r="C60" s="136">
        <v>43971.40789351852</v>
      </c>
      <c r="D60" s="17" t="s">
        <v>659</v>
      </c>
      <c r="E60" s="130" t="s">
        <v>662</v>
      </c>
      <c r="F60" s="17" t="str">
        <f>image("https://scontent.xx.fbcdn.net/v/t1.15752-9/97335703_269571614236933_7668871858871074816_n.jpg?_nc_cat=103&amp;_nc_sid=b96e70&amp;_nc_oc=AQkG4JNVAWprWSEH7uFcmAXC2f93SSB83gFuVS2lSDakR3B7RrmBNSQVRceq-hxyyWDWV2DY_YlW8S1tlXwXQmNv&amp;_nc_ad=z-m&amp;_nc_cid=0&amp;_nc_zor=9&amp;_nc_ht="&amp;"scontent.xx&amp;oh=ae4cff4f312974facbf15bfb0c9cc9ca&amp;oe=5EE9449D")</f>
        <v/>
      </c>
      <c r="G60" s="17" t="s">
        <v>103</v>
      </c>
      <c r="H60" s="17" t="s">
        <v>663</v>
      </c>
      <c r="I60" s="17" t="s">
        <v>608</v>
      </c>
      <c r="J60" s="17" t="s">
        <v>561</v>
      </c>
      <c r="K60" s="19" t="s">
        <v>664</v>
      </c>
      <c r="L60" s="17" t="s">
        <v>665</v>
      </c>
      <c r="M60" s="17" t="s">
        <v>666</v>
      </c>
      <c r="N60" s="16"/>
      <c r="O60" s="17" t="s">
        <v>32</v>
      </c>
      <c r="P60" s="16"/>
      <c r="Q60" s="17" t="s">
        <v>32</v>
      </c>
      <c r="R60" s="16"/>
      <c r="S60" s="16"/>
      <c r="T60" s="17"/>
      <c r="U60" s="16"/>
      <c r="V60" s="16"/>
      <c r="W60" s="21"/>
      <c r="X60" s="21"/>
      <c r="Y60" s="21"/>
      <c r="Z60" s="21"/>
    </row>
    <row r="61" ht="82.5" customHeight="1">
      <c r="A61" s="67">
        <f t="shared" si="1"/>
        <v>18</v>
      </c>
      <c r="B61" s="131" t="s">
        <v>255</v>
      </c>
      <c r="C61" s="135">
        <v>43971.39092592592</v>
      </c>
      <c r="D61" s="28" t="s">
        <v>667</v>
      </c>
      <c r="E61" s="133" t="s">
        <v>668</v>
      </c>
      <c r="F61" s="28" t="str">
        <f>image("https://scontent.xx.fbcdn.net/v/t1.15752-9/97826558_618748682050333_3880487928140398592_n.jpg?_nc_cat=105&amp;_nc_sid=b96e70&amp;_nc_ohc=ITmyOD-8oysAX-T6giw&amp;_nc_ad=z-m&amp;_nc_cid=0&amp;_nc_zor=9&amp;_nc_ht=scontent.xx&amp;oh=c655020911f6e0a900192a55bd06dfb0&amp;oe=5EEA426B")</f>
        <v/>
      </c>
      <c r="G61" s="28" t="s">
        <v>36</v>
      </c>
      <c r="H61" s="28" t="s">
        <v>669</v>
      </c>
      <c r="I61" s="28" t="s">
        <v>37</v>
      </c>
      <c r="J61" s="28" t="s">
        <v>28</v>
      </c>
      <c r="K61" s="26" t="s">
        <v>39</v>
      </c>
      <c r="L61" s="27"/>
      <c r="M61" s="27"/>
      <c r="N61" s="27"/>
      <c r="O61" s="28" t="s">
        <v>32</v>
      </c>
      <c r="P61" s="27"/>
      <c r="Q61" s="28" t="s">
        <v>114</v>
      </c>
      <c r="R61" s="27"/>
      <c r="S61" s="27"/>
      <c r="T61" s="28"/>
      <c r="U61" s="27"/>
      <c r="V61" s="27"/>
      <c r="W61" s="21"/>
      <c r="X61" s="21"/>
      <c r="Y61" s="21"/>
      <c r="Z61" s="21"/>
    </row>
    <row r="62" ht="28.5" customHeight="1">
      <c r="A62" s="67">
        <f t="shared" si="1"/>
        <v>18</v>
      </c>
      <c r="B62" s="131" t="s">
        <v>255</v>
      </c>
      <c r="C62" s="135">
        <v>43971.39115740741</v>
      </c>
      <c r="D62" s="28" t="s">
        <v>667</v>
      </c>
      <c r="E62" s="26" t="s">
        <v>670</v>
      </c>
      <c r="F62" s="28" t="str">
        <f t="shared" ref="F62:F67" si="12">image("")</f>
        <v/>
      </c>
      <c r="G62" s="28" t="s">
        <v>25</v>
      </c>
      <c r="H62" s="28" t="s">
        <v>243</v>
      </c>
      <c r="I62" s="28" t="s">
        <v>43</v>
      </c>
      <c r="J62" s="28" t="s">
        <v>50</v>
      </c>
      <c r="K62" s="30"/>
      <c r="L62" s="28" t="s">
        <v>671</v>
      </c>
      <c r="M62" s="27"/>
      <c r="N62" s="28" t="s">
        <v>672</v>
      </c>
      <c r="O62" s="28" t="s">
        <v>60</v>
      </c>
      <c r="P62" s="27"/>
      <c r="Q62" s="28" t="s">
        <v>114</v>
      </c>
      <c r="R62" s="27"/>
      <c r="S62" s="27"/>
      <c r="T62" s="28"/>
      <c r="U62" s="28" t="s">
        <v>249</v>
      </c>
      <c r="V62" s="27"/>
      <c r="W62" s="21"/>
      <c r="X62" s="21"/>
      <c r="Y62" s="21"/>
      <c r="Z62" s="21"/>
    </row>
    <row r="63" ht="28.5" customHeight="1">
      <c r="A63" s="67">
        <f t="shared" si="1"/>
        <v>18</v>
      </c>
      <c r="B63" s="131" t="s">
        <v>255</v>
      </c>
      <c r="C63" s="135">
        <v>43971.39167824074</v>
      </c>
      <c r="D63" s="28" t="s">
        <v>667</v>
      </c>
      <c r="E63" s="26" t="s">
        <v>673</v>
      </c>
      <c r="F63" s="28" t="str">
        <f t="shared" si="12"/>
        <v/>
      </c>
      <c r="G63" s="28" t="s">
        <v>47</v>
      </c>
      <c r="H63" s="28" t="s">
        <v>674</v>
      </c>
      <c r="I63" s="28" t="s">
        <v>49</v>
      </c>
      <c r="J63" s="28" t="s">
        <v>50</v>
      </c>
      <c r="K63" s="30"/>
      <c r="L63" s="28" t="s">
        <v>675</v>
      </c>
      <c r="M63" s="27"/>
      <c r="N63" s="27"/>
      <c r="O63" s="28" t="s">
        <v>40</v>
      </c>
      <c r="P63" s="27"/>
      <c r="Q63" s="28" t="s">
        <v>114</v>
      </c>
      <c r="R63" s="27"/>
      <c r="S63" s="27"/>
      <c r="T63" s="28"/>
      <c r="U63" s="27"/>
      <c r="V63" s="27"/>
      <c r="W63" s="21"/>
      <c r="X63" s="21"/>
      <c r="Y63" s="21"/>
      <c r="Z63" s="21"/>
    </row>
    <row r="64" ht="28.5" customHeight="1">
      <c r="A64" s="67">
        <f t="shared" si="1"/>
        <v>18</v>
      </c>
      <c r="B64" s="131" t="s">
        <v>255</v>
      </c>
      <c r="C64" s="135">
        <v>43971.39167824074</v>
      </c>
      <c r="D64" s="28" t="s">
        <v>667</v>
      </c>
      <c r="E64" s="26" t="s">
        <v>569</v>
      </c>
      <c r="F64" s="28" t="str">
        <f t="shared" si="12"/>
        <v/>
      </c>
      <c r="G64" s="28" t="s">
        <v>205</v>
      </c>
      <c r="H64" s="28" t="s">
        <v>570</v>
      </c>
      <c r="I64" s="28" t="s">
        <v>27</v>
      </c>
      <c r="J64" s="28" t="s">
        <v>106</v>
      </c>
      <c r="K64" s="26" t="s">
        <v>676</v>
      </c>
      <c r="L64" s="28" t="s">
        <v>295</v>
      </c>
      <c r="M64" s="27"/>
      <c r="N64" s="27"/>
      <c r="O64" s="28" t="s">
        <v>40</v>
      </c>
      <c r="P64" s="27"/>
      <c r="Q64" s="28" t="s">
        <v>114</v>
      </c>
      <c r="R64" s="27"/>
      <c r="S64" s="27"/>
      <c r="T64" s="28"/>
      <c r="U64" s="27"/>
      <c r="V64" s="27"/>
      <c r="W64" s="21"/>
      <c r="X64" s="21"/>
      <c r="Y64" s="21"/>
      <c r="Z64" s="21"/>
    </row>
    <row r="65" ht="28.5" customHeight="1">
      <c r="A65" s="68">
        <f t="shared" si="1"/>
        <v>19</v>
      </c>
      <c r="B65" s="128" t="s">
        <v>255</v>
      </c>
      <c r="C65" s="136">
        <v>43971.38109953704</v>
      </c>
      <c r="D65" s="17" t="s">
        <v>677</v>
      </c>
      <c r="E65" s="19" t="s">
        <v>678</v>
      </c>
      <c r="F65" s="17" t="str">
        <f t="shared" si="12"/>
        <v/>
      </c>
      <c r="G65" s="17" t="s">
        <v>53</v>
      </c>
      <c r="H65" s="17" t="s">
        <v>679</v>
      </c>
      <c r="I65" s="17" t="s">
        <v>54</v>
      </c>
      <c r="J65" s="17" t="s">
        <v>28</v>
      </c>
      <c r="K65" s="37"/>
      <c r="L65" s="16"/>
      <c r="M65" s="16"/>
      <c r="N65" s="16"/>
      <c r="O65" s="17" t="s">
        <v>40</v>
      </c>
      <c r="P65" s="16"/>
      <c r="Q65" s="17" t="s">
        <v>83</v>
      </c>
      <c r="R65" s="16"/>
      <c r="S65" s="16"/>
      <c r="T65" s="17"/>
      <c r="U65" s="16"/>
      <c r="V65" s="16"/>
      <c r="W65" s="21"/>
      <c r="X65" s="21"/>
      <c r="Y65" s="21"/>
      <c r="Z65" s="21"/>
    </row>
    <row r="66" ht="28.5" customHeight="1">
      <c r="A66" s="67">
        <f t="shared" si="1"/>
        <v>20</v>
      </c>
      <c r="B66" s="131" t="s">
        <v>255</v>
      </c>
      <c r="C66" s="135">
        <v>43971.37866898148</v>
      </c>
      <c r="D66" s="28" t="s">
        <v>680</v>
      </c>
      <c r="E66" s="26" t="s">
        <v>681</v>
      </c>
      <c r="F66" s="28" t="str">
        <f t="shared" si="12"/>
        <v/>
      </c>
      <c r="G66" s="28" t="s">
        <v>99</v>
      </c>
      <c r="H66" s="27"/>
      <c r="I66" s="28" t="s">
        <v>100</v>
      </c>
      <c r="J66" s="28" t="s">
        <v>28</v>
      </c>
      <c r="K66" s="26" t="s">
        <v>101</v>
      </c>
      <c r="L66" s="27"/>
      <c r="M66" s="27"/>
      <c r="N66" s="27"/>
      <c r="O66" s="28" t="s">
        <v>40</v>
      </c>
      <c r="P66" s="27"/>
      <c r="Q66" s="28" t="s">
        <v>83</v>
      </c>
      <c r="R66" s="27"/>
      <c r="S66" s="27"/>
      <c r="T66" s="28"/>
      <c r="U66" s="27"/>
      <c r="V66" s="27"/>
      <c r="W66" s="21"/>
      <c r="X66" s="21"/>
      <c r="Y66" s="21"/>
      <c r="Z66" s="21"/>
    </row>
    <row r="67" ht="28.5" customHeight="1">
      <c r="A67" s="68">
        <f t="shared" si="1"/>
        <v>21</v>
      </c>
      <c r="B67" s="128" t="s">
        <v>255</v>
      </c>
      <c r="C67" s="136">
        <v>43971.377488425926</v>
      </c>
      <c r="D67" s="17" t="s">
        <v>682</v>
      </c>
      <c r="E67" s="19" t="s">
        <v>683</v>
      </c>
      <c r="F67" s="17" t="str">
        <f t="shared" si="12"/>
        <v/>
      </c>
      <c r="G67" s="17" t="s">
        <v>53</v>
      </c>
      <c r="H67" s="16"/>
      <c r="I67" s="17" t="s">
        <v>54</v>
      </c>
      <c r="J67" s="17" t="s">
        <v>38</v>
      </c>
      <c r="K67" s="37"/>
      <c r="L67" s="16"/>
      <c r="M67" s="16"/>
      <c r="N67" s="16"/>
      <c r="O67" s="17" t="s">
        <v>40</v>
      </c>
      <c r="P67" s="16"/>
      <c r="Q67" s="17" t="s">
        <v>83</v>
      </c>
      <c r="R67" s="16"/>
      <c r="S67" s="16"/>
      <c r="T67" s="17"/>
      <c r="U67" s="16"/>
      <c r="V67" s="16"/>
      <c r="W67" s="21"/>
      <c r="X67" s="21"/>
      <c r="Y67" s="21"/>
      <c r="Z67" s="21"/>
    </row>
    <row r="68">
      <c r="A68" s="137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>
      <c r="A69" s="137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>
      <c r="A70" s="137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>
      <c r="A71" s="137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>
      <c r="A72" s="137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>
      <c r="A73" s="137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>
      <c r="A74" s="137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>
      <c r="A75" s="137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>
      <c r="A76" s="137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>
      <c r="A77" s="137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>
      <c r="A78" s="137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>
      <c r="A79" s="137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>
      <c r="A80" s="137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>
      <c r="A81" s="137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>
      <c r="A82" s="137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>
      <c r="A83" s="137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>
      <c r="A84" s="137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>
      <c r="A85" s="137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>
      <c r="A86" s="137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>
      <c r="A87" s="137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>
      <c r="A88" s="137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>
      <c r="A89" s="137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>
      <c r="A90" s="137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>
      <c r="A91" s="137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>
      <c r="A92" s="137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>
      <c r="A93" s="137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>
      <c r="A94" s="137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>
      <c r="A95" s="137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>
      <c r="A96" s="137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>
      <c r="A97" s="137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>
      <c r="A98" s="137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>
      <c r="A99" s="137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>
      <c r="A100" s="137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>
      <c r="A101" s="137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>
      <c r="A102" s="137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>
      <c r="A103" s="137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>
      <c r="A104" s="137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>
      <c r="A105" s="137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>
      <c r="A106" s="137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>
      <c r="A107" s="137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>
      <c r="A108" s="137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>
      <c r="A109" s="137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>
      <c r="A110" s="137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>
      <c r="A111" s="137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>
      <c r="A112" s="137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>
      <c r="A113" s="137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>
      <c r="A114" s="137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>
      <c r="A115" s="137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>
      <c r="A116" s="137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>
      <c r="A117" s="137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>
      <c r="A118" s="137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>
      <c r="A119" s="137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>
      <c r="A120" s="137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>
      <c r="A121" s="137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>
      <c r="A122" s="137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>
      <c r="A123" s="137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>
      <c r="A124" s="137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>
      <c r="A125" s="137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>
      <c r="A126" s="137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>
      <c r="A127" s="137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>
      <c r="A128" s="137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>
      <c r="A129" s="137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>
      <c r="A130" s="137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>
      <c r="A131" s="137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>
      <c r="A132" s="137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>
      <c r="A133" s="137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>
      <c r="A134" s="137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>
      <c r="A135" s="137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>
      <c r="A136" s="137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>
      <c r="A137" s="137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>
      <c r="A138" s="137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>
      <c r="A139" s="137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>
      <c r="A140" s="137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>
      <c r="A141" s="137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>
      <c r="A142" s="137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>
      <c r="A143" s="137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>
      <c r="A144" s="137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>
      <c r="A145" s="137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>
      <c r="A146" s="137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>
      <c r="A147" s="137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>
      <c r="A148" s="137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>
      <c r="A149" s="137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>
      <c r="A150" s="137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>
      <c r="A151" s="137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>
      <c r="A152" s="137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>
      <c r="A153" s="137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>
      <c r="A154" s="137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>
      <c r="A155" s="137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>
      <c r="A156" s="137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>
      <c r="A157" s="137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>
      <c r="A158" s="137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>
      <c r="A159" s="137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>
      <c r="A160" s="137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>
      <c r="A161" s="137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>
      <c r="A162" s="137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>
      <c r="A163" s="137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>
      <c r="A164" s="137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>
      <c r="A165" s="137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>
      <c r="A166" s="137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>
      <c r="A167" s="137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>
      <c r="A168" s="137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>
      <c r="A169" s="137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>
      <c r="A170" s="137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>
      <c r="A171" s="137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>
      <c r="A172" s="137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>
      <c r="A173" s="137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>
      <c r="A174" s="137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>
      <c r="A175" s="137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>
      <c r="A176" s="137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>
      <c r="A177" s="137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>
      <c r="A178" s="137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>
      <c r="A179" s="137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>
      <c r="A180" s="137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>
      <c r="A181" s="137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>
      <c r="A182" s="137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>
      <c r="A183" s="137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>
      <c r="A184" s="137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>
      <c r="A185" s="137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>
      <c r="A186" s="137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>
      <c r="A187" s="137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>
      <c r="A188" s="137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>
      <c r="A189" s="137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>
      <c r="A190" s="137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>
      <c r="A191" s="137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>
      <c r="A192" s="137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>
      <c r="A193" s="137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>
      <c r="A194" s="137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>
      <c r="A195" s="137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>
      <c r="A196" s="137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>
      <c r="A197" s="137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>
      <c r="A198" s="137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>
      <c r="A199" s="137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>
      <c r="A200" s="137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>
      <c r="A201" s="137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>
      <c r="A202" s="137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>
      <c r="A203" s="137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>
      <c r="A204" s="137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>
      <c r="A205" s="137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>
      <c r="A206" s="137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>
      <c r="A207" s="137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>
      <c r="A208" s="137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>
      <c r="A209" s="137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>
      <c r="A210" s="137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>
      <c r="A211" s="137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>
      <c r="A212" s="137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>
      <c r="A213" s="137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>
      <c r="A214" s="137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>
      <c r="A215" s="137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>
      <c r="A216" s="137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>
      <c r="A217" s="137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>
      <c r="A218" s="137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>
      <c r="A219" s="137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>
      <c r="A220" s="137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>
      <c r="A221" s="137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>
      <c r="A222" s="137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>
      <c r="A223" s="137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>
      <c r="A224" s="137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>
      <c r="A225" s="137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>
      <c r="A226" s="137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>
      <c r="A227" s="137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>
      <c r="A228" s="137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>
      <c r="A229" s="137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>
      <c r="A230" s="137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>
      <c r="A231" s="137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>
      <c r="A232" s="137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>
      <c r="A233" s="137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>
      <c r="A234" s="137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>
      <c r="A235" s="137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>
      <c r="A236" s="137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>
      <c r="A237" s="137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>
      <c r="A238" s="137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>
      <c r="A239" s="137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>
      <c r="A240" s="137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>
      <c r="A241" s="137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>
      <c r="A242" s="137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>
      <c r="A243" s="137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>
      <c r="A244" s="137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>
      <c r="A245" s="137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>
      <c r="A246" s="137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>
      <c r="A247" s="137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>
      <c r="A248" s="137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>
      <c r="A249" s="137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>
      <c r="A250" s="137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>
      <c r="A251" s="137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>
      <c r="A252" s="137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>
      <c r="A253" s="137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>
      <c r="A254" s="137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>
      <c r="A255" s="137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>
      <c r="A256" s="137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>
      <c r="A257" s="137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>
      <c r="A258" s="137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>
      <c r="A259" s="137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>
      <c r="A260" s="137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>
      <c r="A261" s="137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>
      <c r="A262" s="137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>
      <c r="A263" s="137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>
      <c r="A264" s="137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>
      <c r="A265" s="137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>
      <c r="A266" s="137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>
      <c r="A267" s="137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>
      <c r="A268" s="137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>
      <c r="A269" s="137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>
      <c r="A270" s="137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>
      <c r="A271" s="137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>
      <c r="A272" s="137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>
      <c r="A273" s="137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>
      <c r="A274" s="137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>
      <c r="A275" s="137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>
      <c r="A276" s="137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>
      <c r="A277" s="137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>
      <c r="A278" s="137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>
      <c r="A279" s="137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>
      <c r="A280" s="137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>
      <c r="A281" s="137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>
      <c r="A282" s="137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>
      <c r="A283" s="137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>
      <c r="A284" s="137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>
      <c r="A285" s="137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>
      <c r="A286" s="137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>
      <c r="A287" s="137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>
      <c r="A288" s="137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>
      <c r="A289" s="137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>
      <c r="A290" s="137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>
      <c r="A291" s="137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>
      <c r="A292" s="137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>
      <c r="A293" s="137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>
      <c r="A294" s="137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>
      <c r="A295" s="137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>
      <c r="A296" s="137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>
      <c r="A297" s="137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>
      <c r="A298" s="137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>
      <c r="A299" s="137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>
      <c r="A300" s="137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>
      <c r="A301" s="137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>
      <c r="A302" s="137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>
      <c r="A303" s="137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>
      <c r="A304" s="137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>
      <c r="A305" s="137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>
      <c r="A306" s="137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>
      <c r="A307" s="137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>
      <c r="A308" s="137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>
      <c r="A309" s="137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>
      <c r="A310" s="137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>
      <c r="A311" s="137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>
      <c r="A312" s="137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>
      <c r="A313" s="137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>
      <c r="A314" s="137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>
      <c r="A315" s="137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>
      <c r="A316" s="137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>
      <c r="A317" s="137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>
      <c r="A318" s="137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>
      <c r="A319" s="137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>
      <c r="A320" s="137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>
      <c r="A321" s="137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>
      <c r="A322" s="137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>
      <c r="A323" s="137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>
      <c r="A324" s="137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>
      <c r="A325" s="137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>
      <c r="A326" s="137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>
      <c r="A327" s="137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>
      <c r="A328" s="137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>
      <c r="A329" s="137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>
      <c r="A330" s="137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>
      <c r="A331" s="137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>
      <c r="A332" s="137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>
      <c r="A333" s="137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>
      <c r="A334" s="137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>
      <c r="A335" s="137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>
      <c r="A336" s="137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>
      <c r="A337" s="137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>
      <c r="A338" s="137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>
      <c r="A339" s="137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>
      <c r="A340" s="137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>
      <c r="A341" s="137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>
      <c r="A342" s="137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>
      <c r="A343" s="137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>
      <c r="A344" s="137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>
      <c r="A345" s="137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>
      <c r="A346" s="137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>
      <c r="A347" s="137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>
      <c r="A348" s="137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>
      <c r="A349" s="137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>
      <c r="A350" s="137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>
      <c r="A351" s="137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>
      <c r="A352" s="137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>
      <c r="A353" s="137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>
      <c r="A354" s="137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>
      <c r="A355" s="137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>
      <c r="A356" s="137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>
      <c r="A357" s="137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>
      <c r="A358" s="137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>
      <c r="A359" s="137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>
      <c r="A360" s="137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>
      <c r="A361" s="137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>
      <c r="A362" s="137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>
      <c r="A363" s="137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>
      <c r="A364" s="137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>
      <c r="A365" s="137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>
      <c r="A366" s="137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>
      <c r="A367" s="137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>
      <c r="A368" s="137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>
      <c r="A369" s="137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>
      <c r="A370" s="137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>
      <c r="A371" s="137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>
      <c r="A372" s="137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>
      <c r="A373" s="137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>
      <c r="A374" s="137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>
      <c r="A375" s="137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>
      <c r="A376" s="137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>
      <c r="A377" s="137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>
      <c r="A378" s="137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>
      <c r="A379" s="137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>
      <c r="A380" s="137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>
      <c r="A381" s="137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>
      <c r="A382" s="137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>
      <c r="A383" s="137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>
      <c r="A384" s="137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>
      <c r="A385" s="137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>
      <c r="A386" s="137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>
      <c r="A387" s="137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>
      <c r="A388" s="137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>
      <c r="A389" s="137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>
      <c r="A390" s="137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>
      <c r="A391" s="137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>
      <c r="A392" s="137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>
      <c r="A393" s="137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>
      <c r="A394" s="137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>
      <c r="A395" s="137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>
      <c r="A396" s="137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>
      <c r="A397" s="137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>
      <c r="A398" s="137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>
      <c r="A399" s="137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>
      <c r="A400" s="137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>
      <c r="A401" s="137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>
      <c r="A402" s="137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>
      <c r="A403" s="137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>
      <c r="A404" s="137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>
      <c r="A405" s="137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>
      <c r="A406" s="137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>
      <c r="A407" s="137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>
      <c r="A408" s="137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>
      <c r="A409" s="137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>
      <c r="A410" s="137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>
      <c r="A411" s="137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>
      <c r="A412" s="137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>
      <c r="A413" s="137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>
      <c r="A414" s="137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>
      <c r="A415" s="137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>
      <c r="A416" s="137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>
      <c r="A417" s="137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>
      <c r="A418" s="137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>
      <c r="A419" s="137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>
      <c r="A420" s="137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>
      <c r="A421" s="137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>
      <c r="A422" s="137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>
      <c r="A423" s="137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>
      <c r="A424" s="137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>
      <c r="A425" s="137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>
      <c r="A426" s="137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>
      <c r="A427" s="137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>
      <c r="A428" s="137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>
      <c r="A429" s="137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>
      <c r="A430" s="137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>
      <c r="A431" s="137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>
      <c r="A432" s="137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>
      <c r="A433" s="137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>
      <c r="A434" s="137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>
      <c r="A435" s="137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>
      <c r="A436" s="137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>
      <c r="A437" s="137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>
      <c r="A438" s="137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>
      <c r="A439" s="137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>
      <c r="A440" s="137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>
      <c r="A441" s="137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>
      <c r="A442" s="137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>
      <c r="A443" s="137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>
      <c r="A444" s="137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>
      <c r="A445" s="137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>
      <c r="A446" s="137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>
      <c r="A447" s="137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>
      <c r="A448" s="137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>
      <c r="A449" s="137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>
      <c r="A450" s="137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>
      <c r="A451" s="137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>
      <c r="A452" s="137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>
      <c r="A453" s="137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>
      <c r="A454" s="137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>
      <c r="A455" s="137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>
      <c r="A456" s="137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>
      <c r="A457" s="137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>
      <c r="A458" s="137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>
      <c r="A459" s="137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>
      <c r="A460" s="137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>
      <c r="A461" s="137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>
      <c r="A462" s="137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>
      <c r="A463" s="137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>
      <c r="A464" s="137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>
      <c r="A465" s="137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>
      <c r="A466" s="137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>
      <c r="A467" s="137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>
      <c r="A468" s="137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>
      <c r="A469" s="137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>
      <c r="A470" s="137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>
      <c r="A471" s="137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>
      <c r="A472" s="137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>
      <c r="A473" s="137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>
      <c r="A474" s="137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>
      <c r="A475" s="137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>
      <c r="A476" s="137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>
      <c r="A477" s="137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>
      <c r="A478" s="137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>
      <c r="A479" s="137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>
      <c r="A480" s="137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>
      <c r="A481" s="137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>
      <c r="A482" s="137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>
      <c r="A483" s="137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>
      <c r="A484" s="137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>
      <c r="A485" s="137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>
      <c r="A486" s="137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>
      <c r="A487" s="137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>
      <c r="A488" s="137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>
      <c r="A489" s="137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>
      <c r="A490" s="137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>
      <c r="A491" s="137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>
      <c r="A492" s="137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>
      <c r="A493" s="137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>
      <c r="A494" s="137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>
      <c r="A495" s="137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>
      <c r="A496" s="137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>
      <c r="A497" s="137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>
      <c r="A498" s="137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>
      <c r="A499" s="137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>
      <c r="A500" s="137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>
      <c r="A501" s="137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>
      <c r="A502" s="137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>
      <c r="A503" s="137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>
      <c r="A504" s="137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>
      <c r="A505" s="137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>
      <c r="A506" s="137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>
      <c r="A507" s="137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>
      <c r="A508" s="137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>
      <c r="A509" s="137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>
      <c r="A510" s="137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>
      <c r="A511" s="137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>
      <c r="A512" s="137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>
      <c r="A513" s="137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>
      <c r="A514" s="137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>
      <c r="A515" s="137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>
      <c r="A516" s="137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>
      <c r="A517" s="137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>
      <c r="A518" s="137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>
      <c r="A519" s="137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>
      <c r="A520" s="137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>
      <c r="A521" s="137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>
      <c r="A522" s="137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>
      <c r="A523" s="137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>
      <c r="A524" s="137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>
      <c r="A525" s="137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>
      <c r="A526" s="137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>
      <c r="A527" s="137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>
      <c r="A528" s="137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>
      <c r="A529" s="137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>
      <c r="A530" s="137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>
      <c r="A531" s="137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>
      <c r="A532" s="137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>
      <c r="A533" s="137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>
      <c r="A534" s="137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>
      <c r="A535" s="137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>
      <c r="A536" s="137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>
      <c r="A537" s="137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>
      <c r="A538" s="137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>
      <c r="A539" s="137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>
      <c r="A540" s="137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>
      <c r="A541" s="137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>
      <c r="A542" s="137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>
      <c r="A543" s="137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>
      <c r="A544" s="137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>
      <c r="A545" s="137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>
      <c r="A546" s="137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>
      <c r="A547" s="137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>
      <c r="A548" s="137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>
      <c r="A549" s="137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>
      <c r="A550" s="137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>
      <c r="A551" s="137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>
      <c r="A552" s="137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>
      <c r="A553" s="137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>
      <c r="A554" s="137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>
      <c r="A555" s="137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>
      <c r="A556" s="137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>
      <c r="A557" s="137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>
      <c r="A558" s="137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>
      <c r="A559" s="137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>
      <c r="A560" s="137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>
      <c r="A561" s="137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>
      <c r="A562" s="137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>
      <c r="A563" s="137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>
      <c r="A564" s="137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>
      <c r="A565" s="137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>
      <c r="A566" s="137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>
      <c r="A567" s="137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>
      <c r="A568" s="137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>
      <c r="A569" s="137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>
      <c r="A570" s="137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>
      <c r="A571" s="137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>
      <c r="A572" s="137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>
      <c r="A573" s="137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>
      <c r="A574" s="137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>
      <c r="A575" s="137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>
      <c r="A576" s="137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>
      <c r="A577" s="137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>
      <c r="A578" s="137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>
      <c r="A579" s="137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>
      <c r="A580" s="137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>
      <c r="A581" s="137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>
      <c r="A582" s="137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>
      <c r="A583" s="137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>
      <c r="A584" s="137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>
      <c r="A585" s="137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>
      <c r="A586" s="137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>
      <c r="A587" s="137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>
      <c r="A588" s="137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>
      <c r="A589" s="137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>
      <c r="A590" s="137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>
      <c r="A591" s="137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>
      <c r="A592" s="137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>
      <c r="A593" s="137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>
      <c r="A594" s="137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>
      <c r="A595" s="137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>
      <c r="A596" s="137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>
      <c r="A597" s="137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>
      <c r="A598" s="137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>
      <c r="A599" s="137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>
      <c r="A600" s="137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>
      <c r="A601" s="137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>
      <c r="A602" s="137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>
      <c r="A603" s="137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>
      <c r="A604" s="137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>
      <c r="A605" s="137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>
      <c r="A606" s="137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>
      <c r="A607" s="137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>
      <c r="A608" s="137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>
      <c r="A609" s="137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>
      <c r="A610" s="137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>
      <c r="A611" s="137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>
      <c r="A612" s="137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>
      <c r="A613" s="137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>
      <c r="A614" s="137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>
      <c r="A615" s="137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>
      <c r="A616" s="137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>
      <c r="A617" s="137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>
      <c r="A618" s="137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>
      <c r="A619" s="137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>
      <c r="A620" s="137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>
      <c r="A621" s="137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>
      <c r="A622" s="137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>
      <c r="A623" s="137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>
      <c r="A624" s="137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>
      <c r="A625" s="137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>
      <c r="A626" s="137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>
      <c r="A627" s="137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>
      <c r="A628" s="137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>
      <c r="A629" s="137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>
      <c r="A630" s="137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>
      <c r="A631" s="137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>
      <c r="A632" s="137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>
      <c r="A633" s="137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>
      <c r="A634" s="137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>
      <c r="A635" s="137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>
      <c r="A636" s="137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>
      <c r="A637" s="137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>
      <c r="A638" s="137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>
      <c r="A639" s="137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>
      <c r="A640" s="137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>
      <c r="A641" s="137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>
      <c r="A642" s="137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>
      <c r="A643" s="137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>
      <c r="A644" s="137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>
      <c r="A645" s="137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>
      <c r="A646" s="137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>
      <c r="A647" s="137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>
      <c r="A648" s="137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>
      <c r="A649" s="137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>
      <c r="A650" s="137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>
      <c r="A651" s="137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>
      <c r="A652" s="137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>
      <c r="A653" s="137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>
      <c r="A654" s="137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>
      <c r="A655" s="137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>
      <c r="A656" s="137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>
      <c r="A657" s="137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>
      <c r="A658" s="137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>
      <c r="A659" s="137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>
      <c r="A660" s="137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>
      <c r="A661" s="137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>
      <c r="A662" s="137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>
      <c r="A663" s="137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>
      <c r="A664" s="137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>
      <c r="A665" s="137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>
      <c r="A666" s="137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>
      <c r="A667" s="137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>
      <c r="A668" s="137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>
      <c r="A669" s="137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>
      <c r="A670" s="137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>
      <c r="A671" s="137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>
      <c r="A672" s="137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>
      <c r="A673" s="137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>
      <c r="A674" s="137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>
      <c r="A675" s="137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>
      <c r="A676" s="137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>
      <c r="A677" s="137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>
      <c r="A678" s="137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>
      <c r="A679" s="137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>
      <c r="A680" s="137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>
      <c r="A681" s="137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>
      <c r="A682" s="137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>
      <c r="A683" s="137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>
      <c r="A684" s="137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>
      <c r="A685" s="137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>
      <c r="A686" s="137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>
      <c r="A687" s="137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>
      <c r="A688" s="137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>
      <c r="A689" s="137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>
      <c r="A690" s="137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>
      <c r="A691" s="137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>
      <c r="A692" s="137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>
      <c r="A693" s="137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>
      <c r="A694" s="137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>
      <c r="A695" s="137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>
      <c r="A696" s="137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>
      <c r="A697" s="137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>
      <c r="A698" s="137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>
      <c r="A699" s="137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>
      <c r="A700" s="137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>
      <c r="A701" s="137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>
      <c r="A702" s="137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>
      <c r="A703" s="137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>
      <c r="A704" s="137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>
      <c r="A705" s="137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>
      <c r="A706" s="137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>
      <c r="A707" s="137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>
      <c r="A708" s="137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>
      <c r="A709" s="137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>
      <c r="A710" s="137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>
      <c r="A711" s="137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>
      <c r="A712" s="137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>
      <c r="A713" s="137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>
      <c r="A714" s="137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>
      <c r="A715" s="137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>
      <c r="A716" s="137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>
      <c r="A717" s="137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>
      <c r="A718" s="137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>
      <c r="A719" s="137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>
      <c r="A720" s="137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>
      <c r="A721" s="137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>
      <c r="A722" s="137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>
      <c r="A723" s="137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>
      <c r="A724" s="137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>
      <c r="A725" s="137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>
      <c r="A726" s="137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>
      <c r="A727" s="137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>
      <c r="A728" s="137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>
      <c r="A729" s="137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>
      <c r="A730" s="137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>
      <c r="A731" s="137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>
      <c r="A732" s="137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>
      <c r="A733" s="137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>
      <c r="A734" s="137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>
      <c r="A735" s="137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>
      <c r="A736" s="137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>
      <c r="A737" s="137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>
      <c r="A738" s="137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>
      <c r="A739" s="137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>
      <c r="A740" s="137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>
      <c r="A741" s="137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>
      <c r="A742" s="137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>
      <c r="A743" s="137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>
      <c r="A744" s="137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>
      <c r="A745" s="137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>
      <c r="A746" s="137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>
      <c r="A747" s="137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>
      <c r="A748" s="137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>
      <c r="A749" s="137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>
      <c r="A750" s="137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>
      <c r="A751" s="137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>
      <c r="A752" s="137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>
      <c r="A753" s="137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>
      <c r="A754" s="137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>
      <c r="A755" s="137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>
      <c r="A756" s="137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>
      <c r="A757" s="137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>
      <c r="A758" s="137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>
      <c r="A759" s="137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>
      <c r="A760" s="137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>
      <c r="A761" s="137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>
      <c r="A762" s="137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>
      <c r="A763" s="137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>
      <c r="A764" s="137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>
      <c r="A765" s="137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>
      <c r="A766" s="137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>
      <c r="A767" s="137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>
      <c r="A768" s="137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>
      <c r="A769" s="137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>
      <c r="A770" s="137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>
      <c r="A771" s="137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>
      <c r="A772" s="137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>
      <c r="A773" s="137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>
      <c r="A774" s="137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>
      <c r="A775" s="137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>
      <c r="A776" s="137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>
      <c r="A777" s="137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>
      <c r="A778" s="137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>
      <c r="A779" s="137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>
      <c r="A780" s="137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>
      <c r="A781" s="137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>
      <c r="A782" s="137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>
      <c r="A783" s="137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>
      <c r="A784" s="137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>
      <c r="A785" s="137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>
      <c r="A786" s="137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>
      <c r="A787" s="137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>
      <c r="A788" s="137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>
      <c r="A789" s="137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>
      <c r="A790" s="137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>
      <c r="A791" s="137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>
      <c r="A792" s="137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>
      <c r="A793" s="137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>
      <c r="A794" s="137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>
      <c r="A795" s="137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>
      <c r="A796" s="137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>
      <c r="A797" s="137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>
      <c r="A798" s="137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>
      <c r="A799" s="137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>
      <c r="A800" s="137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>
      <c r="A801" s="137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>
      <c r="A802" s="137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>
      <c r="A803" s="137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>
      <c r="A804" s="137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>
      <c r="A805" s="137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>
      <c r="A806" s="137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>
      <c r="A807" s="137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>
      <c r="A808" s="137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>
      <c r="A809" s="137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>
      <c r="A810" s="137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>
      <c r="A811" s="137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>
      <c r="A812" s="137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>
      <c r="A813" s="137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>
      <c r="A814" s="137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>
      <c r="A815" s="137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>
      <c r="A816" s="137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>
      <c r="A817" s="137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>
      <c r="A818" s="137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>
      <c r="A819" s="137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>
      <c r="A820" s="137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>
      <c r="A821" s="137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>
      <c r="A822" s="137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>
      <c r="A823" s="137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>
      <c r="A824" s="137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>
      <c r="A825" s="137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>
      <c r="A826" s="137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>
      <c r="A827" s="137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>
      <c r="A828" s="137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>
      <c r="A829" s="137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>
      <c r="A830" s="137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>
      <c r="A831" s="137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>
      <c r="A832" s="137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>
      <c r="A833" s="137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>
      <c r="A834" s="137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>
      <c r="A835" s="137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>
      <c r="A836" s="137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>
      <c r="A837" s="137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>
      <c r="A838" s="137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>
      <c r="A839" s="137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>
      <c r="A840" s="137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>
      <c r="A841" s="137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>
      <c r="A842" s="137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>
      <c r="A843" s="137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>
      <c r="A844" s="137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>
      <c r="A845" s="137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>
      <c r="A846" s="137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>
      <c r="A847" s="137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>
      <c r="A848" s="137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>
      <c r="A849" s="137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>
      <c r="A850" s="137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>
      <c r="A851" s="137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>
      <c r="A852" s="137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>
      <c r="A853" s="137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>
      <c r="A854" s="137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>
      <c r="A855" s="137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>
      <c r="A856" s="137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>
      <c r="A857" s="137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>
      <c r="A858" s="137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>
      <c r="A859" s="137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>
      <c r="A860" s="137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>
      <c r="A861" s="137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>
      <c r="A862" s="137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>
      <c r="A863" s="137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>
      <c r="A864" s="137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>
      <c r="A865" s="137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>
      <c r="A866" s="137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>
      <c r="A867" s="137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>
      <c r="A868" s="137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>
      <c r="A869" s="137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>
      <c r="A870" s="137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>
      <c r="A871" s="137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>
      <c r="A872" s="137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>
      <c r="A873" s="137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>
      <c r="A874" s="137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>
      <c r="A875" s="137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>
      <c r="A876" s="137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>
      <c r="A877" s="137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>
      <c r="A878" s="137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>
      <c r="A879" s="137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>
      <c r="A880" s="137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>
      <c r="A881" s="137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>
      <c r="A882" s="137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>
      <c r="A883" s="137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>
      <c r="A884" s="137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>
      <c r="A885" s="137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>
      <c r="A886" s="137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>
      <c r="A887" s="137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>
      <c r="A888" s="137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>
      <c r="A889" s="137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>
      <c r="A890" s="137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>
      <c r="A891" s="137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>
      <c r="A892" s="137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>
      <c r="A893" s="137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>
      <c r="A894" s="137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>
      <c r="A895" s="137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>
      <c r="A896" s="137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>
      <c r="A897" s="137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>
      <c r="A898" s="137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>
      <c r="A899" s="137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>
      <c r="A900" s="137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>
      <c r="A901" s="137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>
      <c r="A902" s="137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>
      <c r="A903" s="137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>
      <c r="A904" s="137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>
      <c r="A905" s="137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>
      <c r="A906" s="137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>
      <c r="A907" s="137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>
      <c r="A908" s="137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>
      <c r="A909" s="137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>
      <c r="A910" s="137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>
      <c r="A911" s="137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>
      <c r="A912" s="137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>
      <c r="A913" s="137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>
      <c r="A914" s="137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>
      <c r="A915" s="137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>
      <c r="A916" s="137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>
      <c r="A917" s="137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>
      <c r="A918" s="137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>
      <c r="A919" s="137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>
      <c r="A920" s="137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>
      <c r="A921" s="137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>
      <c r="A922" s="137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>
      <c r="A923" s="137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>
      <c r="A924" s="137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>
      <c r="A925" s="137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>
      <c r="A926" s="137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>
      <c r="A927" s="137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>
      <c r="A928" s="137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>
      <c r="A929" s="137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>
      <c r="A930" s="137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>
      <c r="A931" s="137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>
      <c r="A932" s="137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>
      <c r="A933" s="137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>
      <c r="A934" s="137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>
      <c r="A935" s="137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>
      <c r="A936" s="137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>
      <c r="A937" s="137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>
      <c r="A938" s="137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>
      <c r="A939" s="137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>
      <c r="A940" s="137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>
      <c r="A941" s="137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>
      <c r="A942" s="137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>
      <c r="A943" s="137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>
      <c r="A944" s="137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>
      <c r="A945" s="137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>
      <c r="A946" s="137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>
      <c r="A947" s="137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>
      <c r="A948" s="137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>
      <c r="A949" s="137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>
      <c r="A950" s="137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>
      <c r="A951" s="137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>
      <c r="A952" s="137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>
      <c r="A953" s="137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>
      <c r="A954" s="137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>
      <c r="A955" s="137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>
      <c r="A956" s="137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>
      <c r="A957" s="137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>
      <c r="A958" s="137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>
      <c r="A959" s="137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>
      <c r="A960" s="137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>
      <c r="A961" s="137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>
      <c r="A962" s="137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>
      <c r="A963" s="137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>
      <c r="A964" s="137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67">
      <formula1>"Action,IC,BRD,Ner,CV,CMS"</formula1>
    </dataValidation>
    <dataValidation type="list" allowBlank="1" sqref="S3:S67">
      <formula1>"Out of scope,Processing,Fixed,To be processed"</formula1>
    </dataValidation>
    <dataValidation type="list" allowBlank="1" sqref="O3:O67">
      <formula1>"Succeeded,Failed,Out of scope,Not sure,Trash"</formula1>
    </dataValidation>
    <dataValidation type="list" allowBlank="1" sqref="T3:T67">
      <formula1>"Ok,Not as expected,Not ok"</formula1>
    </dataValidation>
    <dataValidation type="list" allowBlank="1" sqref="Q3:Q67">
      <formula1>"Succeeded,As expected,Failed,Out of scope,Not sure,Trash"</formula1>
    </dataValidation>
  </dataValidations>
  <hyperlinks>
    <hyperlink r:id="rId2" ref="E3"/>
    <hyperlink r:id="rId3" ref="E7"/>
    <hyperlink r:id="rId4" ref="E11"/>
    <hyperlink r:id="rId5" ref="E15"/>
    <hyperlink r:id="rId6" ref="E19"/>
    <hyperlink r:id="rId7" ref="E36"/>
    <hyperlink r:id="rId8" ref="E41"/>
    <hyperlink r:id="rId9" ref="E48"/>
    <hyperlink r:id="rId10" ref="E56"/>
    <hyperlink r:id="rId11" ref="E57"/>
    <hyperlink r:id="rId12" ref="E60"/>
    <hyperlink r:id="rId13" ref="E61"/>
  </hyperlinks>
  <drawing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9.57"/>
    <col customWidth="1" min="5" max="5" width="30.71"/>
    <col customWidth="1" min="6" max="6" width="23.14"/>
    <col customWidth="1" min="7" max="7" width="17.0"/>
    <col customWidth="1" min="8" max="8" width="18.71"/>
    <col hidden="1" min="10" max="10" width="14.43"/>
    <col customWidth="1" min="11" max="12" width="26.86"/>
  </cols>
  <sheetData>
    <row r="1">
      <c r="A1" s="62" t="s">
        <v>0</v>
      </c>
      <c r="B1" s="62" t="s">
        <v>1</v>
      </c>
      <c r="C1" s="63" t="s">
        <v>2</v>
      </c>
      <c r="D1" s="2" t="s">
        <v>3</v>
      </c>
      <c r="E1" s="64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4" t="s">
        <v>10</v>
      </c>
      <c r="L1" s="64" t="s">
        <v>11</v>
      </c>
      <c r="M1" s="62" t="s">
        <v>12</v>
      </c>
      <c r="N1" s="62" t="s">
        <v>254</v>
      </c>
      <c r="O1" s="65" t="s">
        <v>13</v>
      </c>
      <c r="P1" s="6"/>
      <c r="Q1" s="62" t="s">
        <v>14</v>
      </c>
      <c r="R1" s="66" t="s">
        <v>15</v>
      </c>
      <c r="S1" s="66" t="s">
        <v>16</v>
      </c>
      <c r="T1" s="62" t="s">
        <v>17</v>
      </c>
      <c r="U1" s="66" t="s">
        <v>18</v>
      </c>
      <c r="V1" s="66" t="s">
        <v>19</v>
      </c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7" t="s">
        <v>20</v>
      </c>
      <c r="P2" s="67" t="s">
        <v>21</v>
      </c>
      <c r="Q2" s="9"/>
      <c r="R2" s="9"/>
      <c r="S2" s="9"/>
      <c r="T2" s="9"/>
      <c r="U2" s="9"/>
      <c r="V2" s="9"/>
    </row>
    <row r="3" ht="28.5" customHeight="1">
      <c r="A3" s="68">
        <v>1.0</v>
      </c>
      <c r="B3" s="69" t="s">
        <v>255</v>
      </c>
      <c r="C3" s="138">
        <v>43972.68798611111</v>
      </c>
      <c r="D3" s="74" t="s">
        <v>684</v>
      </c>
      <c r="E3" s="139" t="s">
        <v>685</v>
      </c>
      <c r="F3" s="73" t="str">
        <f>image("")</f>
        <v/>
      </c>
      <c r="G3" s="74" t="s">
        <v>25</v>
      </c>
      <c r="H3" s="74" t="s">
        <v>243</v>
      </c>
      <c r="I3" s="74" t="s">
        <v>43</v>
      </c>
      <c r="J3" s="74" t="s">
        <v>50</v>
      </c>
      <c r="K3" s="76"/>
      <c r="L3" s="140" t="s">
        <v>671</v>
      </c>
      <c r="M3" s="73"/>
      <c r="N3" s="74"/>
      <c r="O3" s="74" t="s">
        <v>40</v>
      </c>
      <c r="P3" s="75"/>
      <c r="Q3" s="74" t="s">
        <v>60</v>
      </c>
      <c r="R3" s="75"/>
      <c r="S3" s="75"/>
      <c r="T3" s="74"/>
      <c r="U3" s="75"/>
      <c r="V3" s="75"/>
    </row>
    <row r="4" ht="94.5" customHeight="1">
      <c r="A4" s="68">
        <v>1.0</v>
      </c>
      <c r="B4" s="69" t="s">
        <v>255</v>
      </c>
      <c r="C4" s="138">
        <v>43972.68892361111</v>
      </c>
      <c r="D4" s="74" t="s">
        <v>684</v>
      </c>
      <c r="E4" s="141" t="s">
        <v>686</v>
      </c>
      <c r="F4" s="73" t="str">
        <f>image("https://scontent.xx.fbcdn.net/v/t1.15752-9/98065725_572427093685646_2020926625532608512_n.png?_nc_cat=111&amp;_nc_sid=b96e70&amp;_nc_ohc=_YxyBKTwBGcAX8ipip9&amp;_nc_ad=z-m&amp;_nc_cid=0&amp;_nc_zor=9&amp;_nc_ht=scontent.xx&amp;oh=b1803e78a7ce44385bd29849e1f18cbc&amp;oe=5EEB832C")</f>
        <v/>
      </c>
      <c r="G4" s="74" t="s">
        <v>103</v>
      </c>
      <c r="H4" s="74" t="s">
        <v>687</v>
      </c>
      <c r="I4" s="74" t="s">
        <v>608</v>
      </c>
      <c r="J4" s="74" t="s">
        <v>561</v>
      </c>
      <c r="K4" s="76"/>
      <c r="L4" s="142"/>
      <c r="M4" s="73"/>
      <c r="N4" s="75"/>
      <c r="O4" s="74" t="s">
        <v>60</v>
      </c>
      <c r="P4" s="75"/>
      <c r="Q4" s="74" t="s">
        <v>60</v>
      </c>
      <c r="R4" s="74" t="s">
        <v>688</v>
      </c>
      <c r="S4" s="75"/>
      <c r="T4" s="74"/>
      <c r="U4" s="74" t="s">
        <v>689</v>
      </c>
      <c r="V4" s="75"/>
    </row>
    <row r="5" ht="28.5" customHeight="1">
      <c r="A5" s="68">
        <f t="shared" ref="A5:A33" si="1">if(left(D5,16)=left(D4,16),A4,A4+1)</f>
        <v>1</v>
      </c>
      <c r="B5" s="69" t="s">
        <v>255</v>
      </c>
      <c r="C5" s="138">
        <v>43972.68939814815</v>
      </c>
      <c r="D5" s="74" t="s">
        <v>684</v>
      </c>
      <c r="E5" s="139" t="s">
        <v>690</v>
      </c>
      <c r="F5" s="73" t="str">
        <f t="shared" ref="F5:F6" si="2">image("")</f>
        <v/>
      </c>
      <c r="G5" s="74" t="s">
        <v>53</v>
      </c>
      <c r="H5" s="73"/>
      <c r="I5" s="74" t="s">
        <v>54</v>
      </c>
      <c r="J5" s="74" t="s">
        <v>28</v>
      </c>
      <c r="K5" s="76"/>
      <c r="L5" s="142"/>
      <c r="M5" s="75"/>
      <c r="N5" s="75"/>
      <c r="O5" s="74" t="s">
        <v>40</v>
      </c>
      <c r="P5" s="75"/>
      <c r="Q5" s="74" t="s">
        <v>60</v>
      </c>
      <c r="R5" s="75"/>
      <c r="S5" s="75"/>
      <c r="T5" s="74"/>
      <c r="U5" s="75"/>
      <c r="V5" s="75"/>
    </row>
    <row r="6" ht="28.5" customHeight="1">
      <c r="A6" s="143">
        <f t="shared" si="1"/>
        <v>2</v>
      </c>
      <c r="B6" s="82" t="s">
        <v>255</v>
      </c>
      <c r="C6" s="144">
        <v>43972.6825</v>
      </c>
      <c r="D6" s="102" t="s">
        <v>691</v>
      </c>
      <c r="E6" s="145" t="s">
        <v>692</v>
      </c>
      <c r="F6" s="86" t="str">
        <f t="shared" si="2"/>
        <v/>
      </c>
      <c r="G6" s="102" t="s">
        <v>25</v>
      </c>
      <c r="H6" s="102" t="s">
        <v>693</v>
      </c>
      <c r="I6" s="102" t="s">
        <v>93</v>
      </c>
      <c r="J6" s="102" t="s">
        <v>168</v>
      </c>
      <c r="K6" s="146" t="s">
        <v>95</v>
      </c>
      <c r="L6" s="147"/>
      <c r="M6" s="148"/>
      <c r="N6" s="148"/>
      <c r="O6" s="102" t="s">
        <v>40</v>
      </c>
      <c r="P6" s="148"/>
      <c r="Q6" s="102" t="s">
        <v>32</v>
      </c>
      <c r="R6" s="148"/>
      <c r="S6" s="148"/>
      <c r="T6" s="102"/>
      <c r="U6" s="89"/>
      <c r="V6" s="89"/>
    </row>
    <row r="7" ht="131.25" customHeight="1">
      <c r="A7" s="67">
        <f t="shared" si="1"/>
        <v>2</v>
      </c>
      <c r="B7" s="82" t="s">
        <v>255</v>
      </c>
      <c r="C7" s="149">
        <v>43972.68320601852</v>
      </c>
      <c r="D7" s="87" t="s">
        <v>691</v>
      </c>
      <c r="E7" s="150" t="s">
        <v>694</v>
      </c>
      <c r="F7" s="86" t="str">
        <f>image("https://scontent.xx.fbcdn.net/v/t1.15752-9/98470010_256514925663665_5906901228364759040_n.jpg?_nc_cat=105&amp;_nc_sid=b96e70&amp;_nc_ohc=ujM29oIjQTQAX_uho5K&amp;_nc_ad=z-m&amp;_nc_cid=0&amp;_nc_zor=9&amp;_nc_ht=scontent.xx&amp;oh=831425eff532eb531747fdd0aa2fe996&amp;oe=5EEB87C6")</f>
        <v/>
      </c>
      <c r="G7" s="87" t="s">
        <v>103</v>
      </c>
      <c r="H7" s="87" t="s">
        <v>695</v>
      </c>
      <c r="I7" s="87" t="s">
        <v>696</v>
      </c>
      <c r="J7" s="87" t="s">
        <v>697</v>
      </c>
      <c r="K7" s="92"/>
      <c r="L7" s="151"/>
      <c r="M7" s="89"/>
      <c r="N7" s="89"/>
      <c r="O7" s="89" t="s">
        <v>32</v>
      </c>
      <c r="P7" s="89"/>
      <c r="Q7" s="102" t="s">
        <v>32</v>
      </c>
      <c r="R7" s="87" t="s">
        <v>688</v>
      </c>
      <c r="S7" s="89"/>
      <c r="T7" s="87"/>
      <c r="U7" s="109" t="s">
        <v>698</v>
      </c>
      <c r="V7" s="89"/>
    </row>
    <row r="8" ht="92.25" customHeight="1">
      <c r="A8" s="68">
        <f t="shared" si="1"/>
        <v>3</v>
      </c>
      <c r="B8" s="69" t="s">
        <v>255</v>
      </c>
      <c r="C8" s="138">
        <v>43972.66148148148</v>
      </c>
      <c r="D8" s="74" t="s">
        <v>699</v>
      </c>
      <c r="E8" s="139" t="s">
        <v>700</v>
      </c>
      <c r="F8" s="73" t="str">
        <f>image("https://scontent.xx.fbcdn.net/v/t1.15752-9/98434620_258618725231247_3548429648410968064_n.jpg?_nc_cat=101&amp;_nc_sid=b96e70&amp;_nc_ohc=sWKrxKD8WUkAX9Hsq_M&amp;_nc_ad=z-m&amp;_nc_cid=0&amp;_nc_zor=9&amp;_nc_ht=scontent.xx&amp;oh=3a6b8d1616e061011b20bd92faad7afe&amp;oe=5EEC1CC1")</f>
        <v/>
      </c>
      <c r="G8" s="74" t="s">
        <v>25</v>
      </c>
      <c r="H8" s="78" t="s">
        <v>701</v>
      </c>
      <c r="I8" s="78" t="s">
        <v>27</v>
      </c>
      <c r="J8" s="74" t="s">
        <v>28</v>
      </c>
      <c r="K8" s="72" t="s">
        <v>29</v>
      </c>
      <c r="L8" s="140" t="s">
        <v>702</v>
      </c>
      <c r="M8" s="78" t="s">
        <v>703</v>
      </c>
      <c r="N8" s="75"/>
      <c r="O8" s="152" t="s">
        <v>40</v>
      </c>
      <c r="P8" s="75"/>
      <c r="Q8" s="152" t="s">
        <v>40</v>
      </c>
      <c r="R8" s="75"/>
      <c r="S8" s="75"/>
      <c r="T8" s="74"/>
      <c r="U8" s="115"/>
      <c r="V8" s="75"/>
    </row>
    <row r="9" ht="28.5" customHeight="1">
      <c r="A9" s="68">
        <f t="shared" si="1"/>
        <v>3</v>
      </c>
      <c r="B9" s="69" t="s">
        <v>255</v>
      </c>
      <c r="C9" s="138">
        <v>43972.661527777775</v>
      </c>
      <c r="D9" s="74" t="s">
        <v>699</v>
      </c>
      <c r="E9" s="139" t="s">
        <v>704</v>
      </c>
      <c r="F9" s="73" t="str">
        <f t="shared" ref="F9:F14" si="3">image("")</f>
        <v/>
      </c>
      <c r="G9" s="74" t="s">
        <v>99</v>
      </c>
      <c r="H9" s="73"/>
      <c r="I9" s="74" t="s">
        <v>100</v>
      </c>
      <c r="J9" s="74" t="s">
        <v>28</v>
      </c>
      <c r="K9" s="72" t="s">
        <v>101</v>
      </c>
      <c r="L9" s="142"/>
      <c r="M9" s="75"/>
      <c r="N9" s="75"/>
      <c r="O9" s="152" t="s">
        <v>40</v>
      </c>
      <c r="P9" s="75"/>
      <c r="Q9" s="152" t="s">
        <v>40</v>
      </c>
      <c r="R9" s="75"/>
      <c r="S9" s="75"/>
      <c r="T9" s="74"/>
      <c r="U9" s="115"/>
      <c r="V9" s="75"/>
    </row>
    <row r="10" ht="28.5" customHeight="1">
      <c r="A10" s="68">
        <f t="shared" si="1"/>
        <v>3</v>
      </c>
      <c r="B10" s="69" t="s">
        <v>255</v>
      </c>
      <c r="C10" s="138">
        <v>43972.66153935185</v>
      </c>
      <c r="D10" s="74" t="s">
        <v>699</v>
      </c>
      <c r="E10" s="139" t="s">
        <v>705</v>
      </c>
      <c r="F10" s="73" t="str">
        <f t="shared" si="3"/>
        <v/>
      </c>
      <c r="G10" s="74" t="s">
        <v>25</v>
      </c>
      <c r="H10" s="74" t="s">
        <v>706</v>
      </c>
      <c r="I10" s="74" t="s">
        <v>27</v>
      </c>
      <c r="J10" s="74" t="s">
        <v>28</v>
      </c>
      <c r="K10" s="72" t="s">
        <v>634</v>
      </c>
      <c r="L10" s="142"/>
      <c r="M10" s="73"/>
      <c r="N10" s="74"/>
      <c r="O10" s="152" t="s">
        <v>40</v>
      </c>
      <c r="P10" s="74"/>
      <c r="Q10" s="152" t="s">
        <v>40</v>
      </c>
      <c r="R10" s="74"/>
      <c r="S10" s="75"/>
      <c r="T10" s="74"/>
      <c r="U10" s="153"/>
      <c r="V10" s="75"/>
    </row>
    <row r="11" ht="28.5" customHeight="1">
      <c r="A11" s="67">
        <f t="shared" si="1"/>
        <v>4</v>
      </c>
      <c r="B11" s="82" t="s">
        <v>255</v>
      </c>
      <c r="C11" s="149">
        <v>43972.64096064815</v>
      </c>
      <c r="D11" s="87" t="s">
        <v>707</v>
      </c>
      <c r="E11" s="154" t="s">
        <v>708</v>
      </c>
      <c r="F11" s="86" t="str">
        <f t="shared" si="3"/>
        <v/>
      </c>
      <c r="G11" s="87" t="s">
        <v>25</v>
      </c>
      <c r="H11" s="87" t="s">
        <v>709</v>
      </c>
      <c r="I11" s="87" t="s">
        <v>93</v>
      </c>
      <c r="J11" s="87" t="s">
        <v>168</v>
      </c>
      <c r="K11" s="85" t="s">
        <v>95</v>
      </c>
      <c r="L11" s="151"/>
      <c r="M11" s="89"/>
      <c r="N11" s="89"/>
      <c r="O11" s="87" t="s">
        <v>83</v>
      </c>
      <c r="P11" s="89"/>
      <c r="Q11" s="102" t="s">
        <v>83</v>
      </c>
      <c r="R11" s="89"/>
      <c r="S11" s="89"/>
      <c r="T11" s="87"/>
      <c r="U11" s="111"/>
      <c r="V11" s="89"/>
    </row>
    <row r="12" ht="28.5" customHeight="1">
      <c r="A12" s="68">
        <f t="shared" si="1"/>
        <v>5</v>
      </c>
      <c r="B12" s="69" t="s">
        <v>255</v>
      </c>
      <c r="C12" s="138">
        <v>43972.579733796294</v>
      </c>
      <c r="D12" s="74" t="s">
        <v>710</v>
      </c>
      <c r="E12" s="139" t="s">
        <v>711</v>
      </c>
      <c r="F12" s="73" t="str">
        <f t="shared" si="3"/>
        <v/>
      </c>
      <c r="G12" s="74" t="s">
        <v>25</v>
      </c>
      <c r="H12" s="74" t="s">
        <v>712</v>
      </c>
      <c r="I12" s="74" t="s">
        <v>49</v>
      </c>
      <c r="J12" s="74" t="s">
        <v>44</v>
      </c>
      <c r="K12" s="72" t="s">
        <v>713</v>
      </c>
      <c r="L12" s="140" t="s">
        <v>714</v>
      </c>
      <c r="M12" s="75"/>
      <c r="N12" s="75"/>
      <c r="O12" s="74" t="s">
        <v>60</v>
      </c>
      <c r="P12" s="74"/>
      <c r="Q12" s="152" t="s">
        <v>60</v>
      </c>
      <c r="R12" s="74" t="s">
        <v>96</v>
      </c>
      <c r="S12" s="74" t="s">
        <v>67</v>
      </c>
      <c r="T12" s="74" t="s">
        <v>68</v>
      </c>
      <c r="U12" s="153" t="s">
        <v>715</v>
      </c>
      <c r="V12" s="75"/>
    </row>
    <row r="13" ht="28.5" customHeight="1">
      <c r="A13" s="68">
        <f t="shared" si="1"/>
        <v>5</v>
      </c>
      <c r="B13" s="69" t="s">
        <v>255</v>
      </c>
      <c r="C13" s="138">
        <v>43972.579930555556</v>
      </c>
      <c r="D13" s="74" t="s">
        <v>710</v>
      </c>
      <c r="E13" s="139" t="s">
        <v>716</v>
      </c>
      <c r="F13" s="73" t="str">
        <f t="shared" si="3"/>
        <v/>
      </c>
      <c r="G13" s="74" t="s">
        <v>221</v>
      </c>
      <c r="H13" s="73"/>
      <c r="I13" s="74" t="s">
        <v>222</v>
      </c>
      <c r="J13" s="74" t="s">
        <v>28</v>
      </c>
      <c r="K13" s="72" t="s">
        <v>223</v>
      </c>
      <c r="L13" s="142"/>
      <c r="M13" s="75"/>
      <c r="N13" s="75"/>
      <c r="O13" s="74" t="s">
        <v>40</v>
      </c>
      <c r="P13" s="75"/>
      <c r="Q13" s="152" t="s">
        <v>60</v>
      </c>
      <c r="R13" s="75"/>
      <c r="S13" s="75"/>
      <c r="T13" s="74"/>
      <c r="U13" s="115"/>
      <c r="V13" s="75"/>
    </row>
    <row r="14" ht="28.5" customHeight="1">
      <c r="A14" s="68">
        <f t="shared" si="1"/>
        <v>5</v>
      </c>
      <c r="B14" s="69" t="s">
        <v>255</v>
      </c>
      <c r="C14" s="138">
        <v>43972.579930555556</v>
      </c>
      <c r="D14" s="74" t="s">
        <v>710</v>
      </c>
      <c r="E14" s="139" t="s">
        <v>717</v>
      </c>
      <c r="F14" s="73" t="str">
        <f t="shared" si="3"/>
        <v/>
      </c>
      <c r="G14" s="74" t="s">
        <v>25</v>
      </c>
      <c r="H14" s="73"/>
      <c r="I14" s="74" t="s">
        <v>49</v>
      </c>
      <c r="J14" s="74" t="s">
        <v>50</v>
      </c>
      <c r="K14" s="76"/>
      <c r="L14" s="140" t="s">
        <v>718</v>
      </c>
      <c r="M14" s="73"/>
      <c r="N14" s="75"/>
      <c r="O14" s="74" t="s">
        <v>40</v>
      </c>
      <c r="P14" s="75"/>
      <c r="Q14" s="152" t="s">
        <v>60</v>
      </c>
      <c r="R14" s="75"/>
      <c r="S14" s="75"/>
      <c r="T14" s="74"/>
      <c r="U14" s="153"/>
      <c r="V14" s="75"/>
    </row>
    <row r="15" ht="108.0" customHeight="1">
      <c r="A15" s="67">
        <f t="shared" si="1"/>
        <v>6</v>
      </c>
      <c r="B15" s="82" t="s">
        <v>255</v>
      </c>
      <c r="C15" s="149">
        <v>43972.55606481482</v>
      </c>
      <c r="D15" s="87" t="s">
        <v>719</v>
      </c>
      <c r="E15" s="150" t="s">
        <v>720</v>
      </c>
      <c r="F15" s="86" t="str">
        <f>image("https://scontent.xx.fbcdn.net/v/t1.15752-9/97750377_541011956581446_2585289842237636608_n.jpg?_nc_cat=108&amp;_nc_sid=b96e70&amp;_nc_ohc=b6hnVlvA4j0AX9K45zq&amp;_nc_ad=z-m&amp;_nc_cid=0&amp;_nc_zor=9&amp;_nc_ht=scontent.xx&amp;oh=00605b4d9b5c60d5a1db480676f6c282&amp;oe=5EECC71E")</f>
        <v/>
      </c>
      <c r="G15" s="87" t="s">
        <v>25</v>
      </c>
      <c r="H15" s="87" t="s">
        <v>721</v>
      </c>
      <c r="I15" s="87" t="s">
        <v>27</v>
      </c>
      <c r="J15" s="87" t="s">
        <v>28</v>
      </c>
      <c r="K15" s="85" t="s">
        <v>510</v>
      </c>
      <c r="L15" s="155" t="s">
        <v>511</v>
      </c>
      <c r="M15" s="87" t="s">
        <v>512</v>
      </c>
      <c r="N15" s="89"/>
      <c r="O15" s="87" t="s">
        <v>40</v>
      </c>
      <c r="P15" s="89"/>
      <c r="Q15" s="87" t="s">
        <v>40</v>
      </c>
      <c r="R15" s="89"/>
      <c r="S15" s="89"/>
      <c r="T15" s="87"/>
      <c r="U15" s="111"/>
      <c r="V15" s="89"/>
    </row>
    <row r="16" ht="42.75" customHeight="1">
      <c r="A16" s="68">
        <f t="shared" si="1"/>
        <v>7</v>
      </c>
      <c r="B16" s="69" t="s">
        <v>255</v>
      </c>
      <c r="C16" s="138">
        <v>43972.47746527778</v>
      </c>
      <c r="D16" s="74" t="s">
        <v>722</v>
      </c>
      <c r="E16" s="141" t="s">
        <v>723</v>
      </c>
      <c r="F16" s="73" t="str">
        <f>image("https://scontent.xx.fbcdn.net/v/t1.15752-9/96753667_280553596314986_6259976131693248512_n.jpg?_nc_cat=100&amp;_nc_sid=b96e70&amp;_nc_ohc=JilHF_H3UAUAX8EHUJ9&amp;_nc_ad=z-m&amp;_nc_cid=0&amp;_nc_zor=9&amp;_nc_ht=scontent.xx&amp;oh=5dbc1b57d0924245f44bc2ce95f0e072&amp;oe=5EEBD44B")</f>
        <v/>
      </c>
      <c r="G16" s="74" t="s">
        <v>25</v>
      </c>
      <c r="H16" s="74" t="s">
        <v>724</v>
      </c>
      <c r="I16" s="74" t="s">
        <v>27</v>
      </c>
      <c r="J16" s="74" t="s">
        <v>28</v>
      </c>
      <c r="K16" s="72" t="s">
        <v>725</v>
      </c>
      <c r="L16" s="156" t="s">
        <v>726</v>
      </c>
      <c r="M16" s="78" t="s">
        <v>727</v>
      </c>
      <c r="N16" s="75"/>
      <c r="O16" s="74" t="s">
        <v>40</v>
      </c>
      <c r="P16" s="75"/>
      <c r="Q16" s="74" t="s">
        <v>40</v>
      </c>
      <c r="R16" s="75"/>
      <c r="S16" s="75"/>
      <c r="T16" s="74"/>
      <c r="U16" s="157" t="s">
        <v>728</v>
      </c>
      <c r="V16" s="75"/>
    </row>
    <row r="17" ht="28.5" customHeight="1">
      <c r="A17" s="68">
        <f t="shared" si="1"/>
        <v>7</v>
      </c>
      <c r="B17" s="69" t="s">
        <v>255</v>
      </c>
      <c r="C17" s="138">
        <v>43972.47746527778</v>
      </c>
      <c r="D17" s="74" t="s">
        <v>722</v>
      </c>
      <c r="E17" s="139" t="s">
        <v>729</v>
      </c>
      <c r="F17" s="73" t="str">
        <f t="shared" ref="F17:F20" si="4">image("")</f>
        <v/>
      </c>
      <c r="G17" s="74" t="s">
        <v>221</v>
      </c>
      <c r="H17" s="73"/>
      <c r="I17" s="74" t="s">
        <v>222</v>
      </c>
      <c r="J17" s="74" t="s">
        <v>28</v>
      </c>
      <c r="K17" s="72" t="s">
        <v>223</v>
      </c>
      <c r="L17" s="158"/>
      <c r="M17" s="75"/>
      <c r="N17" s="75"/>
      <c r="O17" s="74" t="s">
        <v>40</v>
      </c>
      <c r="P17" s="75"/>
      <c r="Q17" s="74" t="s">
        <v>40</v>
      </c>
      <c r="R17" s="75"/>
      <c r="S17" s="75"/>
      <c r="T17" s="74"/>
      <c r="U17" s="115"/>
      <c r="V17" s="75"/>
    </row>
    <row r="18" ht="28.5" customHeight="1">
      <c r="A18" s="67">
        <f t="shared" si="1"/>
        <v>8</v>
      </c>
      <c r="B18" s="82" t="s">
        <v>255</v>
      </c>
      <c r="C18" s="149">
        <v>43972.4627662037</v>
      </c>
      <c r="D18" s="87" t="s">
        <v>730</v>
      </c>
      <c r="E18" s="159" t="s">
        <v>56</v>
      </c>
      <c r="F18" s="86" t="str">
        <f t="shared" si="4"/>
        <v/>
      </c>
      <c r="G18" s="87" t="s">
        <v>57</v>
      </c>
      <c r="H18" s="86"/>
      <c r="I18" s="87" t="s">
        <v>58</v>
      </c>
      <c r="J18" s="87" t="s">
        <v>38</v>
      </c>
      <c r="K18" s="85" t="s">
        <v>731</v>
      </c>
      <c r="L18" s="160"/>
      <c r="M18" s="86"/>
      <c r="N18" s="89"/>
      <c r="O18" s="87" t="s">
        <v>40</v>
      </c>
      <c r="P18" s="87"/>
      <c r="Q18" s="87" t="s">
        <v>40</v>
      </c>
      <c r="R18" s="87"/>
      <c r="S18" s="89"/>
      <c r="T18" s="87"/>
      <c r="U18" s="109"/>
      <c r="V18" s="89"/>
    </row>
    <row r="19" ht="39.0" customHeight="1">
      <c r="A19" s="67">
        <f t="shared" si="1"/>
        <v>8</v>
      </c>
      <c r="B19" s="82" t="s">
        <v>255</v>
      </c>
      <c r="C19" s="149">
        <v>43972.46289351852</v>
      </c>
      <c r="D19" s="87" t="s">
        <v>730</v>
      </c>
      <c r="E19" s="161" t="s">
        <v>732</v>
      </c>
      <c r="F19" s="86" t="str">
        <f t="shared" si="4"/>
        <v/>
      </c>
      <c r="G19" s="87" t="s">
        <v>25</v>
      </c>
      <c r="H19" s="87" t="s">
        <v>733</v>
      </c>
      <c r="I19" s="87" t="s">
        <v>43</v>
      </c>
      <c r="J19" s="87" t="s">
        <v>50</v>
      </c>
      <c r="K19" s="92"/>
      <c r="L19" s="155" t="s">
        <v>734</v>
      </c>
      <c r="M19" s="86"/>
      <c r="N19" s="89"/>
      <c r="O19" s="87" t="s">
        <v>40</v>
      </c>
      <c r="P19" s="89"/>
      <c r="Q19" s="87" t="s">
        <v>40</v>
      </c>
      <c r="R19" s="89"/>
      <c r="S19" s="89"/>
      <c r="T19" s="87"/>
      <c r="U19" s="111"/>
      <c r="V19" s="89"/>
    </row>
    <row r="20" ht="41.25" customHeight="1">
      <c r="A20" s="67">
        <f t="shared" si="1"/>
        <v>8</v>
      </c>
      <c r="B20" s="82" t="s">
        <v>255</v>
      </c>
      <c r="C20" s="149">
        <v>43972.462905092594</v>
      </c>
      <c r="D20" s="87" t="s">
        <v>730</v>
      </c>
      <c r="E20" s="85" t="s">
        <v>735</v>
      </c>
      <c r="F20" s="86" t="str">
        <f t="shared" si="4"/>
        <v/>
      </c>
      <c r="G20" s="87" t="s">
        <v>47</v>
      </c>
      <c r="H20" s="87" t="s">
        <v>736</v>
      </c>
      <c r="I20" s="87" t="s">
        <v>27</v>
      </c>
      <c r="J20" s="87" t="s">
        <v>28</v>
      </c>
      <c r="K20" s="88" t="s">
        <v>737</v>
      </c>
      <c r="L20" s="160"/>
      <c r="M20" s="89"/>
      <c r="N20" s="89"/>
      <c r="O20" s="87" t="s">
        <v>40</v>
      </c>
      <c r="P20" s="87"/>
      <c r="Q20" s="87" t="s">
        <v>40</v>
      </c>
      <c r="R20" s="89"/>
      <c r="S20" s="89"/>
      <c r="T20" s="87"/>
      <c r="U20" s="109"/>
      <c r="V20" s="89"/>
    </row>
    <row r="21" ht="102.0" customHeight="1">
      <c r="A21" s="68">
        <f t="shared" si="1"/>
        <v>9</v>
      </c>
      <c r="B21" s="69" t="s">
        <v>255</v>
      </c>
      <c r="C21" s="138">
        <v>43972.45079861111</v>
      </c>
      <c r="D21" s="74" t="s">
        <v>738</v>
      </c>
      <c r="E21" s="80" t="s">
        <v>739</v>
      </c>
      <c r="F21" s="73" t="str">
        <f>image("https://scontent.xx.fbcdn.net/v/t1.15752-9/99092861_3141272205911105_2593316663667458048_n.jpg?_nc_cat=109&amp;_nc_sid=b96e70&amp;_nc_ohc=-russJFunnQAX_RxPSm&amp;_nc_ad=z-m&amp;_nc_cid=0&amp;_nc_zor=9&amp;_nc_ht=scontent.xx&amp;oh=793cf9c841e1277090e58f67150042a9&amp;oe=5EEA6D44")</f>
        <v/>
      </c>
      <c r="G21" s="74" t="s">
        <v>25</v>
      </c>
      <c r="H21" s="74" t="s">
        <v>740</v>
      </c>
      <c r="I21" s="74" t="s">
        <v>27</v>
      </c>
      <c r="J21" s="74" t="s">
        <v>28</v>
      </c>
      <c r="K21" s="79" t="s">
        <v>29</v>
      </c>
      <c r="L21" s="140" t="s">
        <v>741</v>
      </c>
      <c r="M21" s="78" t="s">
        <v>742</v>
      </c>
      <c r="N21" s="75"/>
      <c r="O21" s="74" t="s">
        <v>32</v>
      </c>
      <c r="P21" s="75"/>
      <c r="Q21" s="74" t="s">
        <v>32</v>
      </c>
      <c r="R21" s="75"/>
      <c r="S21" s="75"/>
      <c r="T21" s="74"/>
      <c r="U21" s="115"/>
      <c r="V21" s="75"/>
    </row>
    <row r="22" ht="28.5" customHeight="1">
      <c r="A22" s="68">
        <f t="shared" si="1"/>
        <v>9</v>
      </c>
      <c r="B22" s="69" t="s">
        <v>255</v>
      </c>
      <c r="C22" s="138">
        <v>43972.45106481481</v>
      </c>
      <c r="D22" s="74" t="s">
        <v>738</v>
      </c>
      <c r="E22" s="72" t="s">
        <v>127</v>
      </c>
      <c r="F22" s="73" t="str">
        <f>image("")</f>
        <v/>
      </c>
      <c r="G22" s="74" t="s">
        <v>128</v>
      </c>
      <c r="H22" s="74" t="s">
        <v>129</v>
      </c>
      <c r="I22" s="74" t="s">
        <v>130</v>
      </c>
      <c r="J22" s="74" t="s">
        <v>106</v>
      </c>
      <c r="K22" s="72" t="s">
        <v>131</v>
      </c>
      <c r="L22" s="142"/>
      <c r="M22" s="75"/>
      <c r="N22" s="74"/>
      <c r="O22" s="74" t="s">
        <v>40</v>
      </c>
      <c r="P22" s="75"/>
      <c r="Q22" s="74" t="s">
        <v>32</v>
      </c>
      <c r="R22" s="75"/>
      <c r="S22" s="75"/>
      <c r="T22" s="74"/>
      <c r="U22" s="115"/>
      <c r="V22" s="75"/>
    </row>
    <row r="23" ht="102.75" customHeight="1">
      <c r="A23" s="68">
        <f t="shared" si="1"/>
        <v>9</v>
      </c>
      <c r="B23" s="69" t="s">
        <v>255</v>
      </c>
      <c r="C23" s="138">
        <v>43972.451377314814</v>
      </c>
      <c r="D23" s="74" t="s">
        <v>738</v>
      </c>
      <c r="E23" s="162" t="s">
        <v>743</v>
      </c>
      <c r="F23" s="73" t="str">
        <f>image("https://scontent.xx.fbcdn.net/v/t1.15752-9/99092861_3141272205911105_2593316663667458048_n.jpg?_nc_cat=109&amp;_nc_sid=b96e70&amp;_nc_ohc=-russJFunnQAX_RxPSm&amp;_nc_ad=z-m&amp;_nc_cid=0&amp;_nc_zor=9&amp;_nc_ht=scontent.xx&amp;oh=793cf9c841e1277090e58f67150042a9&amp;oe=5EEA6D44")</f>
        <v/>
      </c>
      <c r="G23" s="74" t="s">
        <v>103</v>
      </c>
      <c r="H23" s="74" t="s">
        <v>744</v>
      </c>
      <c r="I23" s="74" t="s">
        <v>105</v>
      </c>
      <c r="J23" s="74" t="s">
        <v>106</v>
      </c>
      <c r="K23" s="72" t="s">
        <v>107</v>
      </c>
      <c r="L23" s="142"/>
      <c r="M23" s="73"/>
      <c r="N23" s="75"/>
      <c r="O23" s="74" t="s">
        <v>32</v>
      </c>
      <c r="P23" s="75"/>
      <c r="Q23" s="74" t="s">
        <v>32</v>
      </c>
      <c r="R23" s="75"/>
      <c r="S23" s="75"/>
      <c r="T23" s="74"/>
      <c r="U23" s="115"/>
      <c r="V23" s="75"/>
    </row>
    <row r="24" ht="28.5" customHeight="1">
      <c r="A24" s="68">
        <f t="shared" si="1"/>
        <v>9</v>
      </c>
      <c r="B24" s="69" t="s">
        <v>255</v>
      </c>
      <c r="C24" s="138">
        <v>43972.45292824074</v>
      </c>
      <c r="D24" s="74" t="s">
        <v>738</v>
      </c>
      <c r="E24" s="72" t="s">
        <v>745</v>
      </c>
      <c r="F24" s="73" t="str">
        <f t="shared" ref="F24:F32" si="5">image("")</f>
        <v/>
      </c>
      <c r="G24" s="74" t="s">
        <v>25</v>
      </c>
      <c r="H24" s="74" t="s">
        <v>746</v>
      </c>
      <c r="I24" s="74" t="s">
        <v>27</v>
      </c>
      <c r="J24" s="74" t="s">
        <v>28</v>
      </c>
      <c r="K24" s="79" t="s">
        <v>29</v>
      </c>
      <c r="L24" s="156" t="s">
        <v>741</v>
      </c>
      <c r="M24" s="78" t="s">
        <v>742</v>
      </c>
      <c r="N24" s="75"/>
      <c r="O24" s="74" t="s">
        <v>32</v>
      </c>
      <c r="P24" s="75"/>
      <c r="Q24" s="74" t="s">
        <v>32</v>
      </c>
      <c r="R24" s="75"/>
      <c r="S24" s="75"/>
      <c r="T24" s="74"/>
      <c r="U24" s="115"/>
      <c r="V24" s="75"/>
    </row>
    <row r="25" ht="28.5" customHeight="1">
      <c r="A25" s="68">
        <f t="shared" si="1"/>
        <v>9</v>
      </c>
      <c r="B25" s="69" t="s">
        <v>255</v>
      </c>
      <c r="C25" s="138">
        <v>43972.45332175926</v>
      </c>
      <c r="D25" s="74" t="s">
        <v>738</v>
      </c>
      <c r="E25" s="72" t="s">
        <v>747</v>
      </c>
      <c r="F25" s="73" t="str">
        <f t="shared" si="5"/>
        <v/>
      </c>
      <c r="G25" s="74" t="s">
        <v>25</v>
      </c>
      <c r="H25" s="75"/>
      <c r="I25" s="78" t="s">
        <v>93</v>
      </c>
      <c r="J25" s="78" t="s">
        <v>168</v>
      </c>
      <c r="K25" s="79" t="s">
        <v>95</v>
      </c>
      <c r="L25" s="158"/>
      <c r="M25" s="75"/>
      <c r="N25" s="75"/>
      <c r="O25" s="74" t="s">
        <v>32</v>
      </c>
      <c r="P25" s="75"/>
      <c r="Q25" s="74" t="s">
        <v>32</v>
      </c>
      <c r="R25" s="75"/>
      <c r="S25" s="75"/>
      <c r="T25" s="74"/>
      <c r="U25" s="115"/>
      <c r="V25" s="75"/>
    </row>
    <row r="26" ht="28.5" customHeight="1">
      <c r="A26" s="68">
        <f t="shared" si="1"/>
        <v>9</v>
      </c>
      <c r="B26" s="69" t="s">
        <v>255</v>
      </c>
      <c r="C26" s="138">
        <v>43972.45332175926</v>
      </c>
      <c r="D26" s="74" t="s">
        <v>738</v>
      </c>
      <c r="E26" s="72" t="s">
        <v>748</v>
      </c>
      <c r="F26" s="73" t="str">
        <f t="shared" si="5"/>
        <v/>
      </c>
      <c r="G26" s="78" t="s">
        <v>25</v>
      </c>
      <c r="H26" s="78" t="s">
        <v>749</v>
      </c>
      <c r="I26" s="74" t="s">
        <v>167</v>
      </c>
      <c r="J26" s="74" t="s">
        <v>168</v>
      </c>
      <c r="K26" s="76"/>
      <c r="L26" s="158"/>
      <c r="M26" s="75"/>
      <c r="N26" s="75"/>
      <c r="O26" s="74" t="s">
        <v>32</v>
      </c>
      <c r="P26" s="75"/>
      <c r="Q26" s="74" t="s">
        <v>32</v>
      </c>
      <c r="R26" s="75"/>
      <c r="S26" s="75"/>
      <c r="T26" s="74"/>
      <c r="U26" s="115"/>
      <c r="V26" s="75"/>
    </row>
    <row r="27" ht="28.5" customHeight="1">
      <c r="A27" s="67">
        <f t="shared" si="1"/>
        <v>10</v>
      </c>
      <c r="B27" s="82" t="s">
        <v>255</v>
      </c>
      <c r="C27" s="149">
        <v>43972.447291666664</v>
      </c>
      <c r="D27" s="87" t="s">
        <v>750</v>
      </c>
      <c r="E27" s="85" t="s">
        <v>56</v>
      </c>
      <c r="F27" s="86" t="str">
        <f t="shared" si="5"/>
        <v/>
      </c>
      <c r="G27" s="87" t="s">
        <v>57</v>
      </c>
      <c r="H27" s="89"/>
      <c r="I27" s="87" t="s">
        <v>58</v>
      </c>
      <c r="J27" s="87" t="s">
        <v>38</v>
      </c>
      <c r="K27" s="85" t="s">
        <v>751</v>
      </c>
      <c r="L27" s="151"/>
      <c r="M27" s="89"/>
      <c r="N27" s="89"/>
      <c r="O27" s="87" t="s">
        <v>40</v>
      </c>
      <c r="P27" s="89"/>
      <c r="Q27" s="87" t="s">
        <v>83</v>
      </c>
      <c r="R27" s="89"/>
      <c r="S27" s="89"/>
      <c r="T27" s="87"/>
      <c r="U27" s="111"/>
      <c r="V27" s="89"/>
    </row>
    <row r="28" ht="28.5" customHeight="1">
      <c r="A28" s="67">
        <f t="shared" si="1"/>
        <v>10</v>
      </c>
      <c r="B28" s="82" t="s">
        <v>255</v>
      </c>
      <c r="C28" s="149">
        <v>43972.44802083333</v>
      </c>
      <c r="D28" s="87" t="s">
        <v>750</v>
      </c>
      <c r="E28" s="85" t="s">
        <v>752</v>
      </c>
      <c r="F28" s="86" t="str">
        <f t="shared" si="5"/>
        <v/>
      </c>
      <c r="G28" s="87" t="s">
        <v>36</v>
      </c>
      <c r="H28" s="86"/>
      <c r="I28" s="87" t="s">
        <v>37</v>
      </c>
      <c r="J28" s="87" t="s">
        <v>28</v>
      </c>
      <c r="K28" s="85" t="s">
        <v>39</v>
      </c>
      <c r="L28" s="160"/>
      <c r="M28" s="86"/>
      <c r="N28" s="89"/>
      <c r="O28" s="87" t="s">
        <v>40</v>
      </c>
      <c r="P28" s="89"/>
      <c r="Q28" s="87" t="s">
        <v>83</v>
      </c>
      <c r="R28" s="89"/>
      <c r="S28" s="89"/>
      <c r="T28" s="87"/>
      <c r="U28" s="111"/>
      <c r="V28" s="89"/>
    </row>
    <row r="29" ht="28.5" customHeight="1">
      <c r="A29" s="67">
        <f t="shared" si="1"/>
        <v>10</v>
      </c>
      <c r="B29" s="82" t="s">
        <v>255</v>
      </c>
      <c r="C29" s="149">
        <v>43972.44803240741</v>
      </c>
      <c r="D29" s="87" t="s">
        <v>750</v>
      </c>
      <c r="E29" s="85" t="s">
        <v>753</v>
      </c>
      <c r="F29" s="86" t="str">
        <f t="shared" si="5"/>
        <v/>
      </c>
      <c r="G29" s="87" t="s">
        <v>53</v>
      </c>
      <c r="H29" s="87" t="s">
        <v>754</v>
      </c>
      <c r="I29" s="87" t="s">
        <v>54</v>
      </c>
      <c r="J29" s="87" t="s">
        <v>28</v>
      </c>
      <c r="K29" s="92"/>
      <c r="L29" s="160"/>
      <c r="M29" s="89"/>
      <c r="N29" s="89"/>
      <c r="O29" s="87" t="s">
        <v>40</v>
      </c>
      <c r="P29" s="89"/>
      <c r="Q29" s="87" t="s">
        <v>83</v>
      </c>
      <c r="R29" s="89"/>
      <c r="S29" s="89"/>
      <c r="T29" s="87"/>
      <c r="U29" s="111"/>
      <c r="V29" s="89"/>
    </row>
    <row r="30" ht="28.5" customHeight="1">
      <c r="A30" s="68">
        <f t="shared" si="1"/>
        <v>11</v>
      </c>
      <c r="B30" s="69" t="s">
        <v>255</v>
      </c>
      <c r="C30" s="138">
        <v>43972.43152777778</v>
      </c>
      <c r="D30" s="74" t="s">
        <v>755</v>
      </c>
      <c r="E30" s="72" t="s">
        <v>56</v>
      </c>
      <c r="F30" s="73" t="str">
        <f t="shared" si="5"/>
        <v/>
      </c>
      <c r="G30" s="74" t="s">
        <v>57</v>
      </c>
      <c r="H30" s="73"/>
      <c r="I30" s="74" t="s">
        <v>58</v>
      </c>
      <c r="J30" s="74" t="s">
        <v>38</v>
      </c>
      <c r="K30" s="79" t="s">
        <v>756</v>
      </c>
      <c r="L30" s="158"/>
      <c r="M30" s="75"/>
      <c r="N30" s="75"/>
      <c r="O30" s="74" t="s">
        <v>40</v>
      </c>
      <c r="P30" s="75"/>
      <c r="Q30" s="74" t="s">
        <v>114</v>
      </c>
      <c r="R30" s="75"/>
      <c r="S30" s="75"/>
      <c r="T30" s="74"/>
      <c r="U30" s="115"/>
      <c r="V30" s="75"/>
    </row>
    <row r="31" ht="28.5" customHeight="1">
      <c r="A31" s="68">
        <f t="shared" si="1"/>
        <v>11</v>
      </c>
      <c r="B31" s="69" t="s">
        <v>255</v>
      </c>
      <c r="C31" s="138">
        <v>43972.43152777778</v>
      </c>
      <c r="D31" s="74" t="s">
        <v>755</v>
      </c>
      <c r="E31" s="72" t="s">
        <v>757</v>
      </c>
      <c r="F31" s="73" t="str">
        <f t="shared" si="5"/>
        <v/>
      </c>
      <c r="G31" s="74" t="s">
        <v>25</v>
      </c>
      <c r="H31" s="74" t="s">
        <v>758</v>
      </c>
      <c r="I31" s="74" t="s">
        <v>27</v>
      </c>
      <c r="J31" s="74" t="s">
        <v>38</v>
      </c>
      <c r="K31" s="72" t="s">
        <v>759</v>
      </c>
      <c r="L31" s="156" t="s">
        <v>760</v>
      </c>
      <c r="M31" s="75"/>
      <c r="N31" s="75"/>
      <c r="O31" s="163" t="s">
        <v>32</v>
      </c>
      <c r="P31" s="75"/>
      <c r="Q31" s="74" t="s">
        <v>114</v>
      </c>
      <c r="R31" s="75"/>
      <c r="S31" s="75"/>
      <c r="T31" s="74"/>
      <c r="U31" s="115"/>
      <c r="V31" s="75"/>
    </row>
    <row r="32" ht="28.5" customHeight="1">
      <c r="A32" s="67">
        <f t="shared" si="1"/>
        <v>12</v>
      </c>
      <c r="B32" s="82" t="s">
        <v>255</v>
      </c>
      <c r="C32" s="149">
        <v>43972.413877314815</v>
      </c>
      <c r="D32" s="87" t="s">
        <v>761</v>
      </c>
      <c r="E32" s="85" t="s">
        <v>762</v>
      </c>
      <c r="F32" s="86" t="str">
        <f t="shared" si="5"/>
        <v/>
      </c>
      <c r="G32" s="87" t="s">
        <v>99</v>
      </c>
      <c r="H32" s="86"/>
      <c r="I32" s="87" t="s">
        <v>100</v>
      </c>
      <c r="J32" s="87" t="s">
        <v>28</v>
      </c>
      <c r="K32" s="85" t="s">
        <v>366</v>
      </c>
      <c r="L32" s="160"/>
      <c r="M32" s="86"/>
      <c r="N32" s="89"/>
      <c r="O32" s="87" t="s">
        <v>40</v>
      </c>
      <c r="P32" s="89"/>
      <c r="Q32" s="87" t="s">
        <v>83</v>
      </c>
      <c r="R32" s="89"/>
      <c r="S32" s="89"/>
      <c r="T32" s="87"/>
      <c r="U32" s="111"/>
      <c r="V32" s="89"/>
    </row>
    <row r="33" ht="78.0" customHeight="1">
      <c r="A33" s="68">
        <f t="shared" si="1"/>
        <v>13</v>
      </c>
      <c r="B33" s="69" t="s">
        <v>255</v>
      </c>
      <c r="C33" s="138">
        <v>43972.392233796294</v>
      </c>
      <c r="D33" s="74" t="s">
        <v>763</v>
      </c>
      <c r="E33" s="80" t="s">
        <v>764</v>
      </c>
      <c r="F33" s="73" t="str">
        <f>image("https://scontent.xx.fbcdn.net/v/t1.15752-9/99272263_249997566256816_7259721999964962816_n.jpg?_nc_cat=105&amp;_nc_sid=b96e70&amp;_nc_ohc=UHoRcaQWbNYAX9CfqPK&amp;_nc_ad=z-m&amp;_nc_cid=0&amp;_nc_zor=9&amp;_nc_ht=scontent.xx&amp;oh=d7bec54d57710e7894f8c642c23d6ca9&amp;oe=5EE9BCD1")</f>
        <v/>
      </c>
      <c r="G33" s="74" t="s">
        <v>53</v>
      </c>
      <c r="H33" s="74" t="s">
        <v>765</v>
      </c>
      <c r="I33" s="74" t="s">
        <v>54</v>
      </c>
      <c r="J33" s="74" t="s">
        <v>28</v>
      </c>
      <c r="K33" s="77"/>
      <c r="L33" s="158"/>
      <c r="M33" s="75"/>
      <c r="N33" s="75"/>
      <c r="O33" s="74" t="s">
        <v>40</v>
      </c>
      <c r="P33" s="75"/>
      <c r="Q33" s="74" t="s">
        <v>114</v>
      </c>
      <c r="R33" s="75"/>
      <c r="S33" s="75"/>
      <c r="T33" s="74"/>
      <c r="U33" s="115"/>
      <c r="V33" s="75"/>
    </row>
    <row r="34">
      <c r="A34" s="164"/>
      <c r="B34" s="165" t="s">
        <v>255</v>
      </c>
      <c r="C34" s="164"/>
      <c r="D34" s="164"/>
      <c r="E34" s="166"/>
      <c r="F34" s="164"/>
      <c r="G34" s="164"/>
      <c r="H34" s="164"/>
      <c r="I34" s="164"/>
      <c r="J34" s="164"/>
      <c r="K34" s="166"/>
      <c r="L34" s="167"/>
      <c r="M34" s="164"/>
      <c r="N34" s="164"/>
      <c r="O34" s="164"/>
      <c r="P34" s="164"/>
      <c r="Q34" s="164"/>
      <c r="R34" s="164"/>
      <c r="S34" s="164"/>
      <c r="T34" s="164"/>
      <c r="U34" s="164"/>
      <c r="V34" s="164"/>
    </row>
    <row r="35">
      <c r="E35" s="61"/>
      <c r="K35" s="61"/>
      <c r="L35" s="168"/>
    </row>
    <row r="36">
      <c r="E36" s="61"/>
      <c r="K36" s="61"/>
      <c r="L36" s="168"/>
    </row>
    <row r="37">
      <c r="E37" s="61"/>
      <c r="K37" s="61"/>
      <c r="L37" s="168"/>
    </row>
    <row r="38">
      <c r="E38" s="61"/>
      <c r="K38" s="61"/>
      <c r="L38" s="168"/>
    </row>
    <row r="39">
      <c r="E39" s="61"/>
      <c r="K39" s="61"/>
      <c r="L39" s="168"/>
    </row>
    <row r="40">
      <c r="E40" s="61"/>
      <c r="K40" s="61"/>
      <c r="L40" s="168"/>
    </row>
    <row r="41">
      <c r="E41" s="61"/>
      <c r="K41" s="61"/>
      <c r="L41" s="168"/>
    </row>
    <row r="42">
      <c r="E42" s="61"/>
      <c r="K42" s="61"/>
      <c r="L42" s="168"/>
    </row>
    <row r="43">
      <c r="E43" s="61"/>
      <c r="K43" s="61"/>
      <c r="L43" s="168"/>
    </row>
    <row r="44">
      <c r="E44" s="61"/>
      <c r="K44" s="61"/>
      <c r="L44" s="168"/>
    </row>
    <row r="45">
      <c r="E45" s="61"/>
      <c r="K45" s="61"/>
      <c r="L45" s="168"/>
    </row>
    <row r="46">
      <c r="E46" s="61"/>
      <c r="K46" s="61"/>
      <c r="L46" s="168"/>
    </row>
    <row r="47">
      <c r="E47" s="61"/>
      <c r="K47" s="61"/>
      <c r="L47" s="168"/>
    </row>
    <row r="48">
      <c r="E48" s="61"/>
      <c r="K48" s="61"/>
      <c r="L48" s="168"/>
    </row>
    <row r="49">
      <c r="E49" s="61"/>
      <c r="K49" s="61"/>
      <c r="L49" s="168"/>
    </row>
    <row r="50">
      <c r="E50" s="61"/>
      <c r="K50" s="61"/>
      <c r="L50" s="168"/>
    </row>
    <row r="51">
      <c r="E51" s="61"/>
      <c r="K51" s="61"/>
      <c r="L51" s="168"/>
    </row>
    <row r="52">
      <c r="E52" s="61"/>
      <c r="K52" s="61"/>
      <c r="L52" s="168"/>
    </row>
    <row r="53">
      <c r="E53" s="61"/>
      <c r="K53" s="61"/>
      <c r="L53" s="168"/>
    </row>
    <row r="54">
      <c r="E54" s="61"/>
      <c r="K54" s="61"/>
      <c r="L54" s="168"/>
    </row>
    <row r="55">
      <c r="E55" s="61"/>
      <c r="K55" s="61"/>
      <c r="L55" s="168"/>
    </row>
    <row r="56">
      <c r="E56" s="61"/>
      <c r="K56" s="61"/>
      <c r="L56" s="168"/>
    </row>
    <row r="57">
      <c r="E57" s="61"/>
      <c r="K57" s="61"/>
      <c r="L57" s="168"/>
    </row>
    <row r="58">
      <c r="E58" s="61"/>
      <c r="K58" s="61"/>
      <c r="L58" s="168"/>
    </row>
    <row r="59">
      <c r="E59" s="61"/>
      <c r="K59" s="61"/>
      <c r="L59" s="168"/>
    </row>
    <row r="60">
      <c r="E60" s="61"/>
      <c r="K60" s="61"/>
      <c r="L60" s="168"/>
    </row>
    <row r="61">
      <c r="E61" s="61"/>
      <c r="K61" s="61"/>
      <c r="L61" s="168"/>
    </row>
    <row r="62">
      <c r="E62" s="61"/>
      <c r="K62" s="61"/>
      <c r="L62" s="168"/>
    </row>
    <row r="63">
      <c r="E63" s="61"/>
      <c r="K63" s="61"/>
      <c r="L63" s="168"/>
    </row>
    <row r="64">
      <c r="E64" s="61"/>
      <c r="K64" s="61"/>
      <c r="L64" s="168"/>
    </row>
    <row r="65">
      <c r="E65" s="61"/>
      <c r="K65" s="61"/>
      <c r="L65" s="168"/>
    </row>
    <row r="66">
      <c r="E66" s="61"/>
      <c r="K66" s="61"/>
      <c r="L66" s="168"/>
    </row>
    <row r="67">
      <c r="E67" s="61"/>
      <c r="K67" s="61"/>
      <c r="L67" s="168"/>
    </row>
    <row r="68">
      <c r="E68" s="61"/>
      <c r="K68" s="61"/>
      <c r="L68" s="168"/>
    </row>
    <row r="69">
      <c r="E69" s="61"/>
      <c r="K69" s="61"/>
      <c r="L69" s="168"/>
    </row>
    <row r="70">
      <c r="E70" s="61"/>
      <c r="K70" s="61"/>
      <c r="L70" s="168"/>
    </row>
    <row r="71">
      <c r="E71" s="61"/>
      <c r="K71" s="61"/>
      <c r="L71" s="168"/>
    </row>
    <row r="72">
      <c r="E72" s="61"/>
      <c r="K72" s="61"/>
      <c r="L72" s="168"/>
    </row>
    <row r="73">
      <c r="E73" s="61"/>
      <c r="K73" s="61"/>
      <c r="L73" s="168"/>
    </row>
    <row r="74">
      <c r="E74" s="61"/>
      <c r="K74" s="61"/>
      <c r="L74" s="168"/>
    </row>
    <row r="75">
      <c r="E75" s="61"/>
      <c r="K75" s="61"/>
      <c r="L75" s="168"/>
    </row>
    <row r="76">
      <c r="E76" s="61"/>
      <c r="K76" s="61"/>
      <c r="L76" s="168"/>
    </row>
    <row r="77">
      <c r="E77" s="61"/>
      <c r="K77" s="61"/>
      <c r="L77" s="168"/>
    </row>
    <row r="78">
      <c r="E78" s="61"/>
      <c r="K78" s="61"/>
      <c r="L78" s="168"/>
    </row>
    <row r="79">
      <c r="E79" s="61"/>
      <c r="K79" s="61"/>
      <c r="L79" s="168"/>
    </row>
    <row r="80">
      <c r="E80" s="61"/>
      <c r="K80" s="61"/>
      <c r="L80" s="168"/>
    </row>
    <row r="81">
      <c r="E81" s="61"/>
      <c r="K81" s="61"/>
      <c r="L81" s="168"/>
    </row>
    <row r="82">
      <c r="E82" s="61"/>
      <c r="K82" s="61"/>
      <c r="L82" s="168"/>
    </row>
    <row r="83">
      <c r="E83" s="61"/>
      <c r="K83" s="61"/>
      <c r="L83" s="168"/>
    </row>
    <row r="84">
      <c r="E84" s="61"/>
      <c r="K84" s="61"/>
      <c r="L84" s="168"/>
    </row>
    <row r="85">
      <c r="E85" s="61"/>
      <c r="K85" s="61"/>
      <c r="L85" s="168"/>
    </row>
    <row r="86">
      <c r="E86" s="61"/>
      <c r="K86" s="61"/>
      <c r="L86" s="168"/>
    </row>
    <row r="87">
      <c r="E87" s="61"/>
      <c r="K87" s="61"/>
      <c r="L87" s="168"/>
    </row>
    <row r="88">
      <c r="E88" s="61"/>
      <c r="K88" s="61"/>
      <c r="L88" s="168"/>
    </row>
    <row r="89">
      <c r="E89" s="61"/>
      <c r="K89" s="61"/>
      <c r="L89" s="168"/>
    </row>
    <row r="90">
      <c r="E90" s="61"/>
      <c r="K90" s="61"/>
      <c r="L90" s="168"/>
    </row>
    <row r="91">
      <c r="E91" s="61"/>
      <c r="K91" s="61"/>
      <c r="L91" s="168"/>
    </row>
    <row r="92">
      <c r="E92" s="61"/>
      <c r="K92" s="61"/>
      <c r="L92" s="168"/>
    </row>
    <row r="93">
      <c r="E93" s="61"/>
      <c r="K93" s="61"/>
      <c r="L93" s="168"/>
    </row>
    <row r="94">
      <c r="E94" s="61"/>
      <c r="K94" s="61"/>
      <c r="L94" s="168"/>
    </row>
    <row r="95">
      <c r="E95" s="61"/>
      <c r="K95" s="61"/>
      <c r="L95" s="168"/>
    </row>
    <row r="96">
      <c r="E96" s="61"/>
      <c r="K96" s="61"/>
      <c r="L96" s="168"/>
    </row>
    <row r="97">
      <c r="E97" s="61"/>
      <c r="K97" s="61"/>
      <c r="L97" s="168"/>
    </row>
    <row r="98">
      <c r="E98" s="61"/>
      <c r="K98" s="61"/>
      <c r="L98" s="168"/>
    </row>
    <row r="99">
      <c r="E99" s="61"/>
      <c r="K99" s="61"/>
      <c r="L99" s="168"/>
    </row>
    <row r="100">
      <c r="E100" s="61"/>
      <c r="K100" s="61"/>
      <c r="L100" s="168"/>
    </row>
    <row r="101">
      <c r="E101" s="61"/>
      <c r="K101" s="61"/>
      <c r="L101" s="168"/>
    </row>
    <row r="102">
      <c r="E102" s="61"/>
      <c r="K102" s="61"/>
      <c r="L102" s="168"/>
    </row>
    <row r="103">
      <c r="E103" s="61"/>
      <c r="K103" s="61"/>
      <c r="L103" s="168"/>
    </row>
    <row r="104">
      <c r="E104" s="61"/>
      <c r="K104" s="61"/>
      <c r="L104" s="168"/>
    </row>
    <row r="105">
      <c r="E105" s="61"/>
      <c r="K105" s="61"/>
      <c r="L105" s="168"/>
    </row>
    <row r="106">
      <c r="E106" s="61"/>
      <c r="K106" s="61"/>
      <c r="L106" s="168"/>
    </row>
    <row r="107">
      <c r="E107" s="61"/>
      <c r="K107" s="61"/>
      <c r="L107" s="168"/>
    </row>
    <row r="108">
      <c r="E108" s="61"/>
      <c r="K108" s="61"/>
      <c r="L108" s="168"/>
    </row>
    <row r="109">
      <c r="E109" s="61"/>
      <c r="K109" s="61"/>
      <c r="L109" s="168"/>
    </row>
    <row r="110">
      <c r="E110" s="61"/>
      <c r="K110" s="61"/>
      <c r="L110" s="168"/>
    </row>
    <row r="111">
      <c r="E111" s="61"/>
      <c r="K111" s="61"/>
      <c r="L111" s="168"/>
    </row>
    <row r="112">
      <c r="E112" s="61"/>
      <c r="K112" s="61"/>
      <c r="L112" s="168"/>
    </row>
    <row r="113">
      <c r="E113" s="61"/>
      <c r="K113" s="61"/>
      <c r="L113" s="168"/>
    </row>
    <row r="114">
      <c r="E114" s="61"/>
      <c r="K114" s="61"/>
      <c r="L114" s="168"/>
    </row>
    <row r="115">
      <c r="E115" s="61"/>
      <c r="K115" s="61"/>
      <c r="L115" s="168"/>
    </row>
    <row r="116">
      <c r="E116" s="61"/>
      <c r="K116" s="61"/>
      <c r="L116" s="168"/>
    </row>
    <row r="117">
      <c r="E117" s="61"/>
      <c r="K117" s="61"/>
      <c r="L117" s="168"/>
    </row>
    <row r="118">
      <c r="E118" s="61"/>
      <c r="K118" s="61"/>
      <c r="L118" s="168"/>
    </row>
    <row r="119">
      <c r="E119" s="61"/>
      <c r="K119" s="61"/>
      <c r="L119" s="168"/>
    </row>
    <row r="120">
      <c r="E120" s="61"/>
      <c r="K120" s="61"/>
      <c r="L120" s="168"/>
    </row>
    <row r="121">
      <c r="E121" s="61"/>
      <c r="K121" s="61"/>
      <c r="L121" s="168"/>
    </row>
    <row r="122">
      <c r="E122" s="61"/>
      <c r="K122" s="61"/>
      <c r="L122" s="168"/>
    </row>
    <row r="123">
      <c r="E123" s="61"/>
      <c r="K123" s="61"/>
      <c r="L123" s="168"/>
    </row>
    <row r="124">
      <c r="E124" s="61"/>
      <c r="K124" s="61"/>
      <c r="L124" s="168"/>
    </row>
    <row r="125">
      <c r="E125" s="61"/>
      <c r="K125" s="61"/>
      <c r="L125" s="168"/>
    </row>
    <row r="126">
      <c r="E126" s="61"/>
      <c r="K126" s="61"/>
      <c r="L126" s="168"/>
    </row>
    <row r="127">
      <c r="E127" s="61"/>
      <c r="K127" s="61"/>
      <c r="L127" s="168"/>
    </row>
    <row r="128">
      <c r="E128" s="61"/>
      <c r="K128" s="61"/>
      <c r="L128" s="168"/>
    </row>
    <row r="129">
      <c r="E129" s="61"/>
      <c r="K129" s="61"/>
      <c r="L129" s="168"/>
    </row>
    <row r="130">
      <c r="E130" s="61"/>
      <c r="K130" s="61"/>
      <c r="L130" s="168"/>
    </row>
    <row r="131">
      <c r="E131" s="61"/>
      <c r="K131" s="61"/>
      <c r="L131" s="168"/>
    </row>
    <row r="132">
      <c r="E132" s="61"/>
      <c r="K132" s="61"/>
      <c r="L132" s="168"/>
    </row>
    <row r="133">
      <c r="E133" s="61"/>
      <c r="K133" s="61"/>
      <c r="L133" s="168"/>
    </row>
    <row r="134">
      <c r="E134" s="61"/>
      <c r="K134" s="61"/>
      <c r="L134" s="168"/>
    </row>
    <row r="135">
      <c r="E135" s="61"/>
      <c r="K135" s="61"/>
      <c r="L135" s="168"/>
    </row>
    <row r="136">
      <c r="E136" s="61"/>
      <c r="K136" s="61"/>
      <c r="L136" s="168"/>
    </row>
    <row r="137">
      <c r="E137" s="61"/>
      <c r="K137" s="61"/>
      <c r="L137" s="168"/>
    </row>
    <row r="138">
      <c r="E138" s="61"/>
      <c r="K138" s="61"/>
      <c r="L138" s="168"/>
    </row>
    <row r="139">
      <c r="E139" s="61"/>
      <c r="K139" s="61"/>
      <c r="L139" s="168"/>
    </row>
    <row r="140">
      <c r="E140" s="61"/>
      <c r="K140" s="61"/>
      <c r="L140" s="168"/>
    </row>
    <row r="141">
      <c r="E141" s="61"/>
      <c r="K141" s="61"/>
      <c r="L141" s="168"/>
    </row>
    <row r="142">
      <c r="E142" s="61"/>
      <c r="K142" s="61"/>
      <c r="L142" s="168"/>
    </row>
    <row r="143">
      <c r="E143" s="61"/>
      <c r="K143" s="61"/>
      <c r="L143" s="168"/>
    </row>
    <row r="144">
      <c r="E144" s="61"/>
      <c r="K144" s="61"/>
      <c r="L144" s="168"/>
    </row>
    <row r="145">
      <c r="E145" s="61"/>
      <c r="K145" s="61"/>
      <c r="L145" s="168"/>
    </row>
    <row r="146">
      <c r="E146" s="61"/>
      <c r="K146" s="61"/>
      <c r="L146" s="168"/>
    </row>
    <row r="147">
      <c r="E147" s="61"/>
      <c r="K147" s="61"/>
      <c r="L147" s="168"/>
    </row>
    <row r="148">
      <c r="E148" s="61"/>
      <c r="K148" s="61"/>
      <c r="L148" s="168"/>
    </row>
    <row r="149">
      <c r="E149" s="61"/>
      <c r="K149" s="61"/>
      <c r="L149" s="168"/>
    </row>
    <row r="150">
      <c r="E150" s="61"/>
      <c r="K150" s="61"/>
      <c r="L150" s="168"/>
    </row>
    <row r="151">
      <c r="E151" s="61"/>
      <c r="K151" s="61"/>
      <c r="L151" s="168"/>
    </row>
    <row r="152">
      <c r="E152" s="61"/>
      <c r="K152" s="61"/>
      <c r="L152" s="168"/>
    </row>
    <row r="153">
      <c r="E153" s="61"/>
      <c r="K153" s="61"/>
      <c r="L153" s="168"/>
    </row>
    <row r="154">
      <c r="E154" s="61"/>
      <c r="K154" s="61"/>
      <c r="L154" s="168"/>
    </row>
    <row r="155">
      <c r="E155" s="61"/>
      <c r="K155" s="61"/>
      <c r="L155" s="168"/>
    </row>
    <row r="156">
      <c r="E156" s="61"/>
      <c r="K156" s="61"/>
      <c r="L156" s="168"/>
    </row>
    <row r="157">
      <c r="E157" s="61"/>
      <c r="K157" s="61"/>
      <c r="L157" s="168"/>
    </row>
    <row r="158">
      <c r="E158" s="61"/>
      <c r="K158" s="61"/>
      <c r="L158" s="168"/>
    </row>
    <row r="159">
      <c r="E159" s="61"/>
      <c r="K159" s="61"/>
      <c r="L159" s="168"/>
    </row>
    <row r="160">
      <c r="E160" s="61"/>
      <c r="K160" s="61"/>
      <c r="L160" s="168"/>
    </row>
    <row r="161">
      <c r="E161" s="61"/>
      <c r="K161" s="61"/>
      <c r="L161" s="168"/>
    </row>
    <row r="162">
      <c r="E162" s="61"/>
      <c r="K162" s="61"/>
      <c r="L162" s="168"/>
    </row>
    <row r="163">
      <c r="E163" s="61"/>
      <c r="K163" s="61"/>
      <c r="L163" s="168"/>
    </row>
    <row r="164">
      <c r="E164" s="61"/>
      <c r="K164" s="61"/>
      <c r="L164" s="168"/>
    </row>
    <row r="165">
      <c r="E165" s="61"/>
      <c r="K165" s="61"/>
      <c r="L165" s="168"/>
    </row>
    <row r="166">
      <c r="E166" s="61"/>
      <c r="K166" s="61"/>
      <c r="L166" s="168"/>
    </row>
    <row r="167">
      <c r="E167" s="61"/>
      <c r="K167" s="61"/>
      <c r="L167" s="168"/>
    </row>
    <row r="168">
      <c r="E168" s="61"/>
      <c r="K168" s="61"/>
      <c r="L168" s="168"/>
    </row>
    <row r="169">
      <c r="E169" s="61"/>
      <c r="K169" s="61"/>
      <c r="L169" s="168"/>
    </row>
    <row r="170">
      <c r="E170" s="61"/>
      <c r="K170" s="61"/>
      <c r="L170" s="168"/>
    </row>
    <row r="171">
      <c r="E171" s="61"/>
      <c r="K171" s="61"/>
      <c r="L171" s="168"/>
    </row>
    <row r="172">
      <c r="E172" s="61"/>
      <c r="K172" s="61"/>
      <c r="L172" s="168"/>
    </row>
    <row r="173">
      <c r="E173" s="61"/>
      <c r="K173" s="61"/>
      <c r="L173" s="168"/>
    </row>
    <row r="174">
      <c r="E174" s="61"/>
      <c r="K174" s="61"/>
      <c r="L174" s="168"/>
    </row>
    <row r="175">
      <c r="E175" s="61"/>
      <c r="K175" s="61"/>
      <c r="L175" s="168"/>
    </row>
    <row r="176">
      <c r="E176" s="61"/>
      <c r="K176" s="61"/>
      <c r="L176" s="168"/>
    </row>
    <row r="177">
      <c r="E177" s="61"/>
      <c r="K177" s="61"/>
      <c r="L177" s="168"/>
    </row>
    <row r="178">
      <c r="E178" s="61"/>
      <c r="K178" s="61"/>
      <c r="L178" s="168"/>
    </row>
    <row r="179">
      <c r="E179" s="61"/>
      <c r="K179" s="61"/>
      <c r="L179" s="168"/>
    </row>
    <row r="180">
      <c r="E180" s="61"/>
      <c r="K180" s="61"/>
      <c r="L180" s="168"/>
    </row>
    <row r="181">
      <c r="E181" s="61"/>
      <c r="K181" s="61"/>
      <c r="L181" s="168"/>
    </row>
    <row r="182">
      <c r="E182" s="61"/>
      <c r="K182" s="61"/>
      <c r="L182" s="168"/>
    </row>
    <row r="183">
      <c r="E183" s="61"/>
      <c r="K183" s="61"/>
      <c r="L183" s="168"/>
    </row>
    <row r="184">
      <c r="E184" s="61"/>
      <c r="K184" s="61"/>
      <c r="L184" s="168"/>
    </row>
    <row r="185">
      <c r="E185" s="61"/>
      <c r="K185" s="61"/>
      <c r="L185" s="168"/>
    </row>
    <row r="186">
      <c r="E186" s="61"/>
      <c r="K186" s="61"/>
      <c r="L186" s="168"/>
    </row>
    <row r="187">
      <c r="E187" s="61"/>
      <c r="K187" s="61"/>
      <c r="L187" s="168"/>
    </row>
    <row r="188">
      <c r="E188" s="61"/>
      <c r="K188" s="61"/>
      <c r="L188" s="168"/>
    </row>
    <row r="189">
      <c r="E189" s="61"/>
      <c r="K189" s="61"/>
      <c r="L189" s="168"/>
    </row>
    <row r="190">
      <c r="E190" s="61"/>
      <c r="K190" s="61"/>
      <c r="L190" s="168"/>
    </row>
    <row r="191">
      <c r="E191" s="61"/>
      <c r="K191" s="61"/>
      <c r="L191" s="168"/>
    </row>
    <row r="192">
      <c r="E192" s="61"/>
      <c r="K192" s="61"/>
      <c r="L192" s="168"/>
    </row>
    <row r="193">
      <c r="E193" s="61"/>
      <c r="K193" s="61"/>
      <c r="L193" s="168"/>
    </row>
    <row r="194">
      <c r="E194" s="61"/>
      <c r="K194" s="61"/>
      <c r="L194" s="168"/>
    </row>
    <row r="195">
      <c r="E195" s="61"/>
      <c r="K195" s="61"/>
      <c r="L195" s="168"/>
    </row>
    <row r="196">
      <c r="E196" s="61"/>
      <c r="K196" s="61"/>
      <c r="L196" s="168"/>
    </row>
    <row r="197">
      <c r="E197" s="61"/>
      <c r="K197" s="61"/>
      <c r="L197" s="168"/>
    </row>
    <row r="198">
      <c r="E198" s="61"/>
      <c r="K198" s="61"/>
      <c r="L198" s="168"/>
    </row>
    <row r="199">
      <c r="E199" s="61"/>
      <c r="K199" s="61"/>
      <c r="L199" s="168"/>
    </row>
    <row r="200">
      <c r="E200" s="61"/>
      <c r="K200" s="61"/>
      <c r="L200" s="168"/>
    </row>
    <row r="201">
      <c r="E201" s="61"/>
      <c r="K201" s="61"/>
      <c r="L201" s="168"/>
    </row>
    <row r="202">
      <c r="E202" s="61"/>
      <c r="K202" s="61"/>
      <c r="L202" s="168"/>
    </row>
    <row r="203">
      <c r="E203" s="61"/>
      <c r="K203" s="61"/>
      <c r="L203" s="168"/>
    </row>
    <row r="204">
      <c r="E204" s="61"/>
      <c r="K204" s="61"/>
      <c r="L204" s="168"/>
    </row>
    <row r="205">
      <c r="E205" s="61"/>
      <c r="K205" s="61"/>
      <c r="L205" s="168"/>
    </row>
    <row r="206">
      <c r="E206" s="61"/>
      <c r="K206" s="61"/>
      <c r="L206" s="168"/>
    </row>
    <row r="207">
      <c r="E207" s="61"/>
      <c r="K207" s="61"/>
      <c r="L207" s="168"/>
    </row>
    <row r="208">
      <c r="E208" s="61"/>
      <c r="K208" s="61"/>
      <c r="L208" s="168"/>
    </row>
    <row r="209">
      <c r="E209" s="61"/>
      <c r="K209" s="61"/>
      <c r="L209" s="168"/>
    </row>
    <row r="210">
      <c r="E210" s="61"/>
      <c r="K210" s="61"/>
      <c r="L210" s="168"/>
    </row>
    <row r="211">
      <c r="E211" s="61"/>
      <c r="K211" s="61"/>
      <c r="L211" s="168"/>
    </row>
    <row r="212">
      <c r="E212" s="61"/>
      <c r="K212" s="61"/>
      <c r="L212" s="168"/>
    </row>
    <row r="213">
      <c r="E213" s="61"/>
      <c r="K213" s="61"/>
      <c r="L213" s="168"/>
    </row>
    <row r="214">
      <c r="E214" s="61"/>
      <c r="K214" s="61"/>
      <c r="L214" s="168"/>
    </row>
    <row r="215">
      <c r="E215" s="61"/>
      <c r="K215" s="61"/>
      <c r="L215" s="168"/>
    </row>
    <row r="216">
      <c r="E216" s="61"/>
      <c r="K216" s="61"/>
      <c r="L216" s="168"/>
    </row>
    <row r="217">
      <c r="E217" s="61"/>
      <c r="K217" s="61"/>
      <c r="L217" s="168"/>
    </row>
    <row r="218">
      <c r="E218" s="61"/>
      <c r="K218" s="61"/>
      <c r="L218" s="168"/>
    </row>
    <row r="219">
      <c r="E219" s="61"/>
      <c r="K219" s="61"/>
      <c r="L219" s="168"/>
    </row>
    <row r="220">
      <c r="E220" s="61"/>
      <c r="K220" s="61"/>
      <c r="L220" s="168"/>
    </row>
    <row r="221">
      <c r="E221" s="61"/>
      <c r="K221" s="61"/>
      <c r="L221" s="168"/>
    </row>
    <row r="222">
      <c r="E222" s="61"/>
      <c r="K222" s="61"/>
      <c r="L222" s="168"/>
    </row>
    <row r="223">
      <c r="E223" s="61"/>
      <c r="K223" s="61"/>
      <c r="L223" s="168"/>
    </row>
    <row r="224">
      <c r="E224" s="61"/>
      <c r="K224" s="61"/>
      <c r="L224" s="168"/>
    </row>
    <row r="225">
      <c r="E225" s="61"/>
      <c r="K225" s="61"/>
      <c r="L225" s="168"/>
    </row>
    <row r="226">
      <c r="E226" s="61"/>
      <c r="K226" s="61"/>
      <c r="L226" s="168"/>
    </row>
    <row r="227">
      <c r="E227" s="61"/>
      <c r="K227" s="61"/>
      <c r="L227" s="168"/>
    </row>
    <row r="228">
      <c r="E228" s="61"/>
      <c r="K228" s="61"/>
      <c r="L228" s="168"/>
    </row>
    <row r="229">
      <c r="E229" s="61"/>
      <c r="K229" s="61"/>
      <c r="L229" s="168"/>
    </row>
    <row r="230">
      <c r="E230" s="61"/>
      <c r="K230" s="61"/>
      <c r="L230" s="168"/>
    </row>
    <row r="231">
      <c r="E231" s="61"/>
      <c r="K231" s="61"/>
      <c r="L231" s="168"/>
    </row>
    <row r="232">
      <c r="E232" s="61"/>
      <c r="K232" s="61"/>
      <c r="L232" s="168"/>
    </row>
    <row r="233">
      <c r="E233" s="61"/>
      <c r="K233" s="61"/>
      <c r="L233" s="168"/>
    </row>
    <row r="234">
      <c r="E234" s="61"/>
      <c r="K234" s="61"/>
      <c r="L234" s="168"/>
    </row>
    <row r="235">
      <c r="E235" s="61"/>
      <c r="K235" s="61"/>
      <c r="L235" s="168"/>
    </row>
    <row r="236">
      <c r="E236" s="61"/>
      <c r="K236" s="61"/>
      <c r="L236" s="168"/>
    </row>
    <row r="237">
      <c r="E237" s="61"/>
      <c r="K237" s="61"/>
      <c r="L237" s="168"/>
    </row>
    <row r="238">
      <c r="E238" s="61"/>
      <c r="K238" s="61"/>
      <c r="L238" s="168"/>
    </row>
    <row r="239">
      <c r="E239" s="61"/>
      <c r="K239" s="61"/>
      <c r="L239" s="168"/>
    </row>
    <row r="240">
      <c r="E240" s="61"/>
      <c r="K240" s="61"/>
      <c r="L240" s="168"/>
    </row>
    <row r="241">
      <c r="E241" s="61"/>
      <c r="K241" s="61"/>
      <c r="L241" s="168"/>
    </row>
    <row r="242">
      <c r="E242" s="61"/>
      <c r="K242" s="61"/>
      <c r="L242" s="168"/>
    </row>
    <row r="243">
      <c r="E243" s="61"/>
      <c r="K243" s="61"/>
      <c r="L243" s="168"/>
    </row>
    <row r="244">
      <c r="E244" s="61"/>
      <c r="K244" s="61"/>
      <c r="L244" s="168"/>
    </row>
    <row r="245">
      <c r="E245" s="61"/>
      <c r="K245" s="61"/>
      <c r="L245" s="168"/>
    </row>
    <row r="246">
      <c r="E246" s="61"/>
      <c r="K246" s="61"/>
      <c r="L246" s="168"/>
    </row>
    <row r="247">
      <c r="E247" s="61"/>
      <c r="K247" s="61"/>
      <c r="L247" s="168"/>
    </row>
    <row r="248">
      <c r="E248" s="61"/>
      <c r="K248" s="61"/>
      <c r="L248" s="168"/>
    </row>
    <row r="249">
      <c r="E249" s="61"/>
      <c r="K249" s="61"/>
      <c r="L249" s="168"/>
    </row>
    <row r="250">
      <c r="E250" s="61"/>
      <c r="K250" s="61"/>
      <c r="L250" s="168"/>
    </row>
    <row r="251">
      <c r="E251" s="61"/>
      <c r="K251" s="61"/>
      <c r="L251" s="168"/>
    </row>
    <row r="252">
      <c r="E252" s="61"/>
      <c r="K252" s="61"/>
      <c r="L252" s="168"/>
    </row>
    <row r="253">
      <c r="E253" s="61"/>
      <c r="K253" s="61"/>
      <c r="L253" s="168"/>
    </row>
    <row r="254">
      <c r="E254" s="61"/>
      <c r="K254" s="61"/>
      <c r="L254" s="168"/>
    </row>
    <row r="255">
      <c r="E255" s="61"/>
      <c r="K255" s="61"/>
      <c r="L255" s="168"/>
    </row>
    <row r="256">
      <c r="E256" s="61"/>
      <c r="K256" s="61"/>
      <c r="L256" s="168"/>
    </row>
    <row r="257">
      <c r="E257" s="61"/>
      <c r="K257" s="61"/>
      <c r="L257" s="168"/>
    </row>
    <row r="258">
      <c r="E258" s="61"/>
      <c r="K258" s="61"/>
      <c r="L258" s="168"/>
    </row>
    <row r="259">
      <c r="E259" s="61"/>
      <c r="K259" s="61"/>
      <c r="L259" s="168"/>
    </row>
    <row r="260">
      <c r="E260" s="61"/>
      <c r="K260" s="61"/>
      <c r="L260" s="168"/>
    </row>
    <row r="261">
      <c r="E261" s="61"/>
      <c r="K261" s="61"/>
      <c r="L261" s="168"/>
    </row>
    <row r="262">
      <c r="E262" s="61"/>
      <c r="K262" s="61"/>
      <c r="L262" s="168"/>
    </row>
    <row r="263">
      <c r="E263" s="61"/>
      <c r="K263" s="61"/>
      <c r="L263" s="168"/>
    </row>
    <row r="264">
      <c r="E264" s="61"/>
      <c r="K264" s="61"/>
      <c r="L264" s="168"/>
    </row>
    <row r="265">
      <c r="E265" s="61"/>
      <c r="K265" s="61"/>
      <c r="L265" s="168"/>
    </row>
    <row r="266">
      <c r="E266" s="61"/>
      <c r="K266" s="61"/>
      <c r="L266" s="168"/>
    </row>
    <row r="267">
      <c r="E267" s="61"/>
      <c r="K267" s="61"/>
      <c r="L267" s="168"/>
    </row>
    <row r="268">
      <c r="E268" s="61"/>
      <c r="K268" s="61"/>
      <c r="L268" s="168"/>
    </row>
    <row r="269">
      <c r="E269" s="61"/>
      <c r="K269" s="61"/>
      <c r="L269" s="168"/>
    </row>
    <row r="270">
      <c r="E270" s="61"/>
      <c r="K270" s="61"/>
      <c r="L270" s="168"/>
    </row>
    <row r="271">
      <c r="E271" s="61"/>
      <c r="K271" s="61"/>
      <c r="L271" s="168"/>
    </row>
    <row r="272">
      <c r="E272" s="61"/>
      <c r="K272" s="61"/>
      <c r="L272" s="168"/>
    </row>
    <row r="273">
      <c r="E273" s="61"/>
      <c r="K273" s="61"/>
      <c r="L273" s="168"/>
    </row>
    <row r="274">
      <c r="E274" s="61"/>
      <c r="K274" s="61"/>
      <c r="L274" s="168"/>
    </row>
    <row r="275">
      <c r="E275" s="61"/>
      <c r="K275" s="61"/>
      <c r="L275" s="168"/>
    </row>
    <row r="276">
      <c r="E276" s="61"/>
      <c r="K276" s="61"/>
      <c r="L276" s="168"/>
    </row>
    <row r="277">
      <c r="E277" s="61"/>
      <c r="K277" s="61"/>
      <c r="L277" s="168"/>
    </row>
    <row r="278">
      <c r="E278" s="61"/>
      <c r="K278" s="61"/>
      <c r="L278" s="168"/>
    </row>
    <row r="279">
      <c r="E279" s="61"/>
      <c r="K279" s="61"/>
      <c r="L279" s="168"/>
    </row>
    <row r="280">
      <c r="E280" s="61"/>
      <c r="K280" s="61"/>
      <c r="L280" s="168"/>
    </row>
    <row r="281">
      <c r="E281" s="61"/>
      <c r="K281" s="61"/>
      <c r="L281" s="168"/>
    </row>
    <row r="282">
      <c r="E282" s="61"/>
      <c r="K282" s="61"/>
      <c r="L282" s="168"/>
    </row>
    <row r="283">
      <c r="E283" s="61"/>
      <c r="K283" s="61"/>
      <c r="L283" s="168"/>
    </row>
    <row r="284">
      <c r="E284" s="61"/>
      <c r="K284" s="61"/>
      <c r="L284" s="168"/>
    </row>
    <row r="285">
      <c r="E285" s="61"/>
      <c r="K285" s="61"/>
      <c r="L285" s="168"/>
    </row>
    <row r="286">
      <c r="E286" s="61"/>
      <c r="K286" s="61"/>
      <c r="L286" s="168"/>
    </row>
    <row r="287">
      <c r="E287" s="61"/>
      <c r="K287" s="61"/>
      <c r="L287" s="168"/>
    </row>
    <row r="288">
      <c r="E288" s="61"/>
      <c r="K288" s="61"/>
      <c r="L288" s="168"/>
    </row>
    <row r="289">
      <c r="E289" s="61"/>
      <c r="K289" s="61"/>
      <c r="L289" s="168"/>
    </row>
    <row r="290">
      <c r="E290" s="61"/>
      <c r="K290" s="61"/>
      <c r="L290" s="168"/>
    </row>
    <row r="291">
      <c r="E291" s="61"/>
      <c r="K291" s="61"/>
      <c r="L291" s="168"/>
    </row>
    <row r="292">
      <c r="E292" s="61"/>
      <c r="K292" s="61"/>
      <c r="L292" s="168"/>
    </row>
    <row r="293">
      <c r="E293" s="61"/>
      <c r="K293" s="61"/>
      <c r="L293" s="168"/>
    </row>
    <row r="294">
      <c r="E294" s="61"/>
      <c r="K294" s="61"/>
      <c r="L294" s="168"/>
    </row>
    <row r="295">
      <c r="E295" s="61"/>
      <c r="K295" s="61"/>
      <c r="L295" s="168"/>
    </row>
    <row r="296">
      <c r="E296" s="61"/>
      <c r="K296" s="61"/>
      <c r="L296" s="168"/>
    </row>
    <row r="297">
      <c r="E297" s="61"/>
      <c r="K297" s="61"/>
      <c r="L297" s="168"/>
    </row>
    <row r="298">
      <c r="E298" s="61"/>
      <c r="K298" s="61"/>
      <c r="L298" s="168"/>
    </row>
    <row r="299">
      <c r="E299" s="61"/>
      <c r="K299" s="61"/>
      <c r="L299" s="168"/>
    </row>
    <row r="300">
      <c r="E300" s="61"/>
      <c r="K300" s="61"/>
      <c r="L300" s="168"/>
    </row>
    <row r="301">
      <c r="E301" s="61"/>
      <c r="K301" s="61"/>
      <c r="L301" s="168"/>
    </row>
    <row r="302">
      <c r="E302" s="61"/>
      <c r="K302" s="61"/>
      <c r="L302" s="168"/>
    </row>
    <row r="303">
      <c r="E303" s="61"/>
      <c r="K303" s="61"/>
      <c r="L303" s="168"/>
    </row>
    <row r="304">
      <c r="E304" s="61"/>
      <c r="K304" s="61"/>
      <c r="L304" s="168"/>
    </row>
    <row r="305">
      <c r="E305" s="61"/>
      <c r="K305" s="61"/>
      <c r="L305" s="168"/>
    </row>
    <row r="306">
      <c r="E306" s="61"/>
      <c r="K306" s="61"/>
      <c r="L306" s="168"/>
    </row>
    <row r="307">
      <c r="E307" s="61"/>
      <c r="K307" s="61"/>
      <c r="L307" s="168"/>
    </row>
    <row r="308">
      <c r="E308" s="61"/>
      <c r="K308" s="61"/>
      <c r="L308" s="168"/>
    </row>
    <row r="309">
      <c r="E309" s="61"/>
      <c r="K309" s="61"/>
      <c r="L309" s="168"/>
    </row>
    <row r="310">
      <c r="E310" s="61"/>
      <c r="K310" s="61"/>
      <c r="L310" s="168"/>
    </row>
    <row r="311">
      <c r="E311" s="61"/>
      <c r="K311" s="61"/>
      <c r="L311" s="168"/>
    </row>
    <row r="312">
      <c r="E312" s="61"/>
      <c r="K312" s="61"/>
      <c r="L312" s="168"/>
    </row>
    <row r="313">
      <c r="E313" s="61"/>
      <c r="K313" s="61"/>
      <c r="L313" s="168"/>
    </row>
    <row r="314">
      <c r="E314" s="61"/>
      <c r="K314" s="61"/>
      <c r="L314" s="168"/>
    </row>
    <row r="315">
      <c r="E315" s="61"/>
      <c r="K315" s="61"/>
      <c r="L315" s="168"/>
    </row>
    <row r="316">
      <c r="E316" s="61"/>
      <c r="K316" s="61"/>
      <c r="L316" s="168"/>
    </row>
    <row r="317">
      <c r="E317" s="61"/>
      <c r="K317" s="61"/>
      <c r="L317" s="168"/>
    </row>
    <row r="318">
      <c r="E318" s="61"/>
      <c r="K318" s="61"/>
      <c r="L318" s="168"/>
    </row>
    <row r="319">
      <c r="E319" s="61"/>
      <c r="K319" s="61"/>
      <c r="L319" s="168"/>
    </row>
    <row r="320">
      <c r="E320" s="61"/>
      <c r="K320" s="61"/>
      <c r="L320" s="168"/>
    </row>
    <row r="321">
      <c r="E321" s="61"/>
      <c r="K321" s="61"/>
      <c r="L321" s="168"/>
    </row>
    <row r="322">
      <c r="E322" s="61"/>
      <c r="K322" s="61"/>
      <c r="L322" s="168"/>
    </row>
    <row r="323">
      <c r="E323" s="61"/>
      <c r="K323" s="61"/>
      <c r="L323" s="168"/>
    </row>
    <row r="324">
      <c r="E324" s="61"/>
      <c r="K324" s="61"/>
      <c r="L324" s="168"/>
    </row>
    <row r="325">
      <c r="E325" s="61"/>
      <c r="K325" s="61"/>
      <c r="L325" s="168"/>
    </row>
    <row r="326">
      <c r="E326" s="61"/>
      <c r="K326" s="61"/>
      <c r="L326" s="168"/>
    </row>
    <row r="327">
      <c r="E327" s="61"/>
      <c r="K327" s="61"/>
      <c r="L327" s="168"/>
    </row>
    <row r="328">
      <c r="E328" s="61"/>
      <c r="K328" s="61"/>
      <c r="L328" s="168"/>
    </row>
    <row r="329">
      <c r="E329" s="61"/>
      <c r="K329" s="61"/>
      <c r="L329" s="168"/>
    </row>
    <row r="330">
      <c r="E330" s="61"/>
      <c r="K330" s="61"/>
      <c r="L330" s="168"/>
    </row>
    <row r="331">
      <c r="E331" s="61"/>
      <c r="K331" s="61"/>
      <c r="L331" s="168"/>
    </row>
    <row r="332">
      <c r="E332" s="61"/>
      <c r="K332" s="61"/>
      <c r="L332" s="168"/>
    </row>
    <row r="333">
      <c r="E333" s="61"/>
      <c r="K333" s="61"/>
      <c r="L333" s="168"/>
    </row>
    <row r="334">
      <c r="E334" s="61"/>
      <c r="K334" s="61"/>
      <c r="L334" s="168"/>
    </row>
    <row r="335">
      <c r="E335" s="61"/>
      <c r="K335" s="61"/>
      <c r="L335" s="168"/>
    </row>
    <row r="336">
      <c r="E336" s="61"/>
      <c r="K336" s="61"/>
      <c r="L336" s="168"/>
    </row>
    <row r="337">
      <c r="E337" s="61"/>
      <c r="K337" s="61"/>
      <c r="L337" s="168"/>
    </row>
    <row r="338">
      <c r="E338" s="61"/>
      <c r="K338" s="61"/>
      <c r="L338" s="168"/>
    </row>
    <row r="339">
      <c r="E339" s="61"/>
      <c r="K339" s="61"/>
      <c r="L339" s="168"/>
    </row>
    <row r="340">
      <c r="E340" s="61"/>
      <c r="K340" s="61"/>
      <c r="L340" s="168"/>
    </row>
    <row r="341">
      <c r="E341" s="61"/>
      <c r="K341" s="61"/>
      <c r="L341" s="168"/>
    </row>
    <row r="342">
      <c r="E342" s="61"/>
      <c r="K342" s="61"/>
      <c r="L342" s="168"/>
    </row>
    <row r="343">
      <c r="E343" s="61"/>
      <c r="K343" s="61"/>
      <c r="L343" s="168"/>
    </row>
    <row r="344">
      <c r="E344" s="61"/>
      <c r="K344" s="61"/>
      <c r="L344" s="168"/>
    </row>
    <row r="345">
      <c r="E345" s="61"/>
      <c r="K345" s="61"/>
      <c r="L345" s="168"/>
    </row>
    <row r="346">
      <c r="E346" s="61"/>
      <c r="K346" s="61"/>
      <c r="L346" s="168"/>
    </row>
    <row r="347">
      <c r="E347" s="61"/>
      <c r="K347" s="61"/>
      <c r="L347" s="168"/>
    </row>
    <row r="348">
      <c r="E348" s="61"/>
      <c r="K348" s="61"/>
      <c r="L348" s="168"/>
    </row>
    <row r="349">
      <c r="E349" s="61"/>
      <c r="K349" s="61"/>
      <c r="L349" s="168"/>
    </row>
    <row r="350">
      <c r="E350" s="61"/>
      <c r="K350" s="61"/>
      <c r="L350" s="168"/>
    </row>
    <row r="351">
      <c r="E351" s="61"/>
      <c r="K351" s="61"/>
      <c r="L351" s="168"/>
    </row>
    <row r="352">
      <c r="E352" s="61"/>
      <c r="K352" s="61"/>
      <c r="L352" s="168"/>
    </row>
    <row r="353">
      <c r="E353" s="61"/>
      <c r="K353" s="61"/>
      <c r="L353" s="168"/>
    </row>
    <row r="354">
      <c r="E354" s="61"/>
      <c r="K354" s="61"/>
      <c r="L354" s="168"/>
    </row>
    <row r="355">
      <c r="E355" s="61"/>
      <c r="K355" s="61"/>
      <c r="L355" s="168"/>
    </row>
    <row r="356">
      <c r="E356" s="61"/>
      <c r="K356" s="61"/>
      <c r="L356" s="168"/>
    </row>
    <row r="357">
      <c r="E357" s="61"/>
      <c r="K357" s="61"/>
      <c r="L357" s="168"/>
    </row>
    <row r="358">
      <c r="E358" s="61"/>
      <c r="K358" s="61"/>
      <c r="L358" s="168"/>
    </row>
    <row r="359">
      <c r="E359" s="61"/>
      <c r="K359" s="61"/>
      <c r="L359" s="168"/>
    </row>
    <row r="360">
      <c r="E360" s="61"/>
      <c r="K360" s="61"/>
      <c r="L360" s="168"/>
    </row>
    <row r="361">
      <c r="E361" s="61"/>
      <c r="K361" s="61"/>
      <c r="L361" s="168"/>
    </row>
    <row r="362">
      <c r="E362" s="61"/>
      <c r="K362" s="61"/>
      <c r="L362" s="168"/>
    </row>
    <row r="363">
      <c r="E363" s="61"/>
      <c r="K363" s="61"/>
      <c r="L363" s="168"/>
    </row>
    <row r="364">
      <c r="E364" s="61"/>
      <c r="K364" s="61"/>
      <c r="L364" s="168"/>
    </row>
    <row r="365">
      <c r="E365" s="61"/>
      <c r="K365" s="61"/>
      <c r="L365" s="168"/>
    </row>
    <row r="366">
      <c r="E366" s="61"/>
      <c r="K366" s="61"/>
      <c r="L366" s="168"/>
    </row>
    <row r="367">
      <c r="E367" s="61"/>
      <c r="K367" s="61"/>
      <c r="L367" s="168"/>
    </row>
    <row r="368">
      <c r="E368" s="61"/>
      <c r="K368" s="61"/>
      <c r="L368" s="168"/>
    </row>
    <row r="369">
      <c r="E369" s="61"/>
      <c r="K369" s="61"/>
      <c r="L369" s="168"/>
    </row>
    <row r="370">
      <c r="E370" s="61"/>
      <c r="K370" s="61"/>
      <c r="L370" s="168"/>
    </row>
    <row r="371">
      <c r="E371" s="61"/>
      <c r="K371" s="61"/>
      <c r="L371" s="168"/>
    </row>
    <row r="372">
      <c r="E372" s="61"/>
      <c r="K372" s="61"/>
      <c r="L372" s="168"/>
    </row>
    <row r="373">
      <c r="E373" s="61"/>
      <c r="K373" s="61"/>
      <c r="L373" s="168"/>
    </row>
    <row r="374">
      <c r="E374" s="61"/>
      <c r="K374" s="61"/>
      <c r="L374" s="168"/>
    </row>
    <row r="375">
      <c r="E375" s="61"/>
      <c r="K375" s="61"/>
      <c r="L375" s="168"/>
    </row>
    <row r="376">
      <c r="E376" s="61"/>
      <c r="K376" s="61"/>
      <c r="L376" s="168"/>
    </row>
    <row r="377">
      <c r="E377" s="61"/>
      <c r="K377" s="61"/>
      <c r="L377" s="168"/>
    </row>
    <row r="378">
      <c r="E378" s="61"/>
      <c r="K378" s="61"/>
      <c r="L378" s="168"/>
    </row>
    <row r="379">
      <c r="E379" s="61"/>
      <c r="K379" s="61"/>
      <c r="L379" s="168"/>
    </row>
    <row r="380">
      <c r="E380" s="61"/>
      <c r="K380" s="61"/>
      <c r="L380" s="168"/>
    </row>
    <row r="381">
      <c r="E381" s="61"/>
      <c r="K381" s="61"/>
      <c r="L381" s="168"/>
    </row>
    <row r="382">
      <c r="E382" s="61"/>
      <c r="K382" s="61"/>
      <c r="L382" s="168"/>
    </row>
    <row r="383">
      <c r="E383" s="61"/>
      <c r="K383" s="61"/>
      <c r="L383" s="168"/>
    </row>
    <row r="384">
      <c r="E384" s="61"/>
      <c r="K384" s="61"/>
      <c r="L384" s="168"/>
    </row>
    <row r="385">
      <c r="E385" s="61"/>
      <c r="K385" s="61"/>
      <c r="L385" s="168"/>
    </row>
    <row r="386">
      <c r="E386" s="61"/>
      <c r="K386" s="61"/>
      <c r="L386" s="168"/>
    </row>
    <row r="387">
      <c r="E387" s="61"/>
      <c r="K387" s="61"/>
      <c r="L387" s="168"/>
    </row>
    <row r="388">
      <c r="E388" s="61"/>
      <c r="K388" s="61"/>
      <c r="L388" s="168"/>
    </row>
    <row r="389">
      <c r="E389" s="61"/>
      <c r="K389" s="61"/>
      <c r="L389" s="168"/>
    </row>
    <row r="390">
      <c r="E390" s="61"/>
      <c r="K390" s="61"/>
      <c r="L390" s="168"/>
    </row>
    <row r="391">
      <c r="E391" s="61"/>
      <c r="K391" s="61"/>
      <c r="L391" s="168"/>
    </row>
    <row r="392">
      <c r="E392" s="61"/>
      <c r="K392" s="61"/>
      <c r="L392" s="168"/>
    </row>
    <row r="393">
      <c r="E393" s="61"/>
      <c r="K393" s="61"/>
      <c r="L393" s="168"/>
    </row>
    <row r="394">
      <c r="E394" s="61"/>
      <c r="K394" s="61"/>
      <c r="L394" s="168"/>
    </row>
    <row r="395">
      <c r="E395" s="61"/>
      <c r="K395" s="61"/>
      <c r="L395" s="168"/>
    </row>
    <row r="396">
      <c r="E396" s="61"/>
      <c r="K396" s="61"/>
      <c r="L396" s="168"/>
    </row>
    <row r="397">
      <c r="E397" s="61"/>
      <c r="K397" s="61"/>
      <c r="L397" s="168"/>
    </row>
    <row r="398">
      <c r="E398" s="61"/>
      <c r="K398" s="61"/>
      <c r="L398" s="168"/>
    </row>
    <row r="399">
      <c r="E399" s="61"/>
      <c r="K399" s="61"/>
      <c r="L399" s="168"/>
    </row>
    <row r="400">
      <c r="E400" s="61"/>
      <c r="K400" s="61"/>
      <c r="L400" s="168"/>
    </row>
    <row r="401">
      <c r="E401" s="61"/>
      <c r="K401" s="61"/>
      <c r="L401" s="168"/>
    </row>
    <row r="402">
      <c r="E402" s="61"/>
      <c r="K402" s="61"/>
      <c r="L402" s="168"/>
    </row>
    <row r="403">
      <c r="E403" s="61"/>
      <c r="K403" s="61"/>
      <c r="L403" s="168"/>
    </row>
    <row r="404">
      <c r="E404" s="61"/>
      <c r="K404" s="61"/>
      <c r="L404" s="168"/>
    </row>
    <row r="405">
      <c r="E405" s="61"/>
      <c r="K405" s="61"/>
      <c r="L405" s="168"/>
    </row>
    <row r="406">
      <c r="E406" s="61"/>
      <c r="K406" s="61"/>
      <c r="L406" s="168"/>
    </row>
    <row r="407">
      <c r="E407" s="61"/>
      <c r="K407" s="61"/>
      <c r="L407" s="168"/>
    </row>
    <row r="408">
      <c r="E408" s="61"/>
      <c r="K408" s="61"/>
      <c r="L408" s="168"/>
    </row>
    <row r="409">
      <c r="E409" s="61"/>
      <c r="K409" s="61"/>
      <c r="L409" s="168"/>
    </row>
    <row r="410">
      <c r="E410" s="61"/>
      <c r="K410" s="61"/>
      <c r="L410" s="168"/>
    </row>
    <row r="411">
      <c r="E411" s="61"/>
      <c r="K411" s="61"/>
      <c r="L411" s="168"/>
    </row>
    <row r="412">
      <c r="E412" s="61"/>
      <c r="K412" s="61"/>
      <c r="L412" s="168"/>
    </row>
    <row r="413">
      <c r="E413" s="61"/>
      <c r="K413" s="61"/>
      <c r="L413" s="168"/>
    </row>
    <row r="414">
      <c r="E414" s="61"/>
      <c r="K414" s="61"/>
      <c r="L414" s="168"/>
    </row>
    <row r="415">
      <c r="E415" s="61"/>
      <c r="K415" s="61"/>
      <c r="L415" s="168"/>
    </row>
    <row r="416">
      <c r="E416" s="61"/>
      <c r="K416" s="61"/>
      <c r="L416" s="168"/>
    </row>
    <row r="417">
      <c r="E417" s="61"/>
      <c r="K417" s="61"/>
      <c r="L417" s="168"/>
    </row>
    <row r="418">
      <c r="E418" s="61"/>
      <c r="K418" s="61"/>
      <c r="L418" s="168"/>
    </row>
    <row r="419">
      <c r="E419" s="61"/>
      <c r="K419" s="61"/>
      <c r="L419" s="168"/>
    </row>
    <row r="420">
      <c r="E420" s="61"/>
      <c r="K420" s="61"/>
      <c r="L420" s="168"/>
    </row>
    <row r="421">
      <c r="E421" s="61"/>
      <c r="K421" s="61"/>
      <c r="L421" s="168"/>
    </row>
    <row r="422">
      <c r="E422" s="61"/>
      <c r="K422" s="61"/>
      <c r="L422" s="168"/>
    </row>
    <row r="423">
      <c r="E423" s="61"/>
      <c r="K423" s="61"/>
      <c r="L423" s="168"/>
    </row>
    <row r="424">
      <c r="E424" s="61"/>
      <c r="K424" s="61"/>
      <c r="L424" s="168"/>
    </row>
    <row r="425">
      <c r="E425" s="61"/>
      <c r="K425" s="61"/>
      <c r="L425" s="168"/>
    </row>
    <row r="426">
      <c r="E426" s="61"/>
      <c r="K426" s="61"/>
      <c r="L426" s="168"/>
    </row>
    <row r="427">
      <c r="E427" s="61"/>
      <c r="K427" s="61"/>
      <c r="L427" s="168"/>
    </row>
    <row r="428">
      <c r="E428" s="61"/>
      <c r="K428" s="61"/>
      <c r="L428" s="168"/>
    </row>
    <row r="429">
      <c r="E429" s="61"/>
      <c r="K429" s="61"/>
      <c r="L429" s="168"/>
    </row>
    <row r="430">
      <c r="E430" s="61"/>
      <c r="K430" s="61"/>
      <c r="L430" s="168"/>
    </row>
    <row r="431">
      <c r="E431" s="61"/>
      <c r="K431" s="61"/>
      <c r="L431" s="168"/>
    </row>
    <row r="432">
      <c r="E432" s="61"/>
      <c r="K432" s="61"/>
      <c r="L432" s="168"/>
    </row>
    <row r="433">
      <c r="E433" s="61"/>
      <c r="K433" s="61"/>
      <c r="L433" s="168"/>
    </row>
    <row r="434">
      <c r="E434" s="61"/>
      <c r="K434" s="61"/>
      <c r="L434" s="168"/>
    </row>
    <row r="435">
      <c r="E435" s="61"/>
      <c r="K435" s="61"/>
      <c r="L435" s="168"/>
    </row>
    <row r="436">
      <c r="E436" s="61"/>
      <c r="K436" s="61"/>
      <c r="L436" s="168"/>
    </row>
    <row r="437">
      <c r="E437" s="61"/>
      <c r="K437" s="61"/>
      <c r="L437" s="168"/>
    </row>
    <row r="438">
      <c r="E438" s="61"/>
      <c r="K438" s="61"/>
      <c r="L438" s="168"/>
    </row>
    <row r="439">
      <c r="E439" s="61"/>
      <c r="K439" s="61"/>
      <c r="L439" s="168"/>
    </row>
    <row r="440">
      <c r="E440" s="61"/>
      <c r="K440" s="61"/>
      <c r="L440" s="168"/>
    </row>
    <row r="441">
      <c r="E441" s="61"/>
      <c r="K441" s="61"/>
      <c r="L441" s="168"/>
    </row>
    <row r="442">
      <c r="E442" s="61"/>
      <c r="K442" s="61"/>
      <c r="L442" s="168"/>
    </row>
    <row r="443">
      <c r="E443" s="61"/>
      <c r="K443" s="61"/>
      <c r="L443" s="168"/>
    </row>
    <row r="444">
      <c r="E444" s="61"/>
      <c r="K444" s="61"/>
      <c r="L444" s="168"/>
    </row>
    <row r="445">
      <c r="E445" s="61"/>
      <c r="K445" s="61"/>
      <c r="L445" s="168"/>
    </row>
    <row r="446">
      <c r="E446" s="61"/>
      <c r="K446" s="61"/>
      <c r="L446" s="168"/>
    </row>
    <row r="447">
      <c r="E447" s="61"/>
      <c r="K447" s="61"/>
      <c r="L447" s="168"/>
    </row>
    <row r="448">
      <c r="E448" s="61"/>
      <c r="K448" s="61"/>
      <c r="L448" s="168"/>
    </row>
    <row r="449">
      <c r="E449" s="61"/>
      <c r="K449" s="61"/>
      <c r="L449" s="168"/>
    </row>
    <row r="450">
      <c r="E450" s="61"/>
      <c r="K450" s="61"/>
      <c r="L450" s="168"/>
    </row>
    <row r="451">
      <c r="E451" s="61"/>
      <c r="K451" s="61"/>
      <c r="L451" s="168"/>
    </row>
    <row r="452">
      <c r="E452" s="61"/>
      <c r="K452" s="61"/>
      <c r="L452" s="168"/>
    </row>
    <row r="453">
      <c r="E453" s="61"/>
      <c r="K453" s="61"/>
      <c r="L453" s="168"/>
    </row>
    <row r="454">
      <c r="E454" s="61"/>
      <c r="K454" s="61"/>
      <c r="L454" s="168"/>
    </row>
    <row r="455">
      <c r="E455" s="61"/>
      <c r="K455" s="61"/>
      <c r="L455" s="168"/>
    </row>
    <row r="456">
      <c r="E456" s="61"/>
      <c r="K456" s="61"/>
      <c r="L456" s="168"/>
    </row>
    <row r="457">
      <c r="E457" s="61"/>
      <c r="K457" s="61"/>
      <c r="L457" s="168"/>
    </row>
    <row r="458">
      <c r="E458" s="61"/>
      <c r="K458" s="61"/>
      <c r="L458" s="168"/>
    </row>
    <row r="459">
      <c r="E459" s="61"/>
      <c r="K459" s="61"/>
      <c r="L459" s="168"/>
    </row>
    <row r="460">
      <c r="E460" s="61"/>
      <c r="K460" s="61"/>
      <c r="L460" s="168"/>
    </row>
    <row r="461">
      <c r="E461" s="61"/>
      <c r="K461" s="61"/>
      <c r="L461" s="168"/>
    </row>
    <row r="462">
      <c r="E462" s="61"/>
      <c r="K462" s="61"/>
      <c r="L462" s="168"/>
    </row>
    <row r="463">
      <c r="E463" s="61"/>
      <c r="K463" s="61"/>
      <c r="L463" s="168"/>
    </row>
    <row r="464">
      <c r="E464" s="61"/>
      <c r="K464" s="61"/>
      <c r="L464" s="168"/>
    </row>
    <row r="465">
      <c r="E465" s="61"/>
      <c r="K465" s="61"/>
      <c r="L465" s="168"/>
    </row>
    <row r="466">
      <c r="E466" s="61"/>
      <c r="K466" s="61"/>
      <c r="L466" s="168"/>
    </row>
    <row r="467">
      <c r="E467" s="61"/>
      <c r="K467" s="61"/>
      <c r="L467" s="168"/>
    </row>
    <row r="468">
      <c r="E468" s="61"/>
      <c r="K468" s="61"/>
      <c r="L468" s="168"/>
    </row>
    <row r="469">
      <c r="E469" s="61"/>
      <c r="K469" s="61"/>
      <c r="L469" s="168"/>
    </row>
    <row r="470">
      <c r="E470" s="61"/>
      <c r="K470" s="61"/>
      <c r="L470" s="168"/>
    </row>
    <row r="471">
      <c r="E471" s="61"/>
      <c r="K471" s="61"/>
      <c r="L471" s="168"/>
    </row>
    <row r="472">
      <c r="E472" s="61"/>
      <c r="K472" s="61"/>
      <c r="L472" s="168"/>
    </row>
    <row r="473">
      <c r="E473" s="61"/>
      <c r="K473" s="61"/>
      <c r="L473" s="168"/>
    </row>
    <row r="474">
      <c r="E474" s="61"/>
      <c r="K474" s="61"/>
      <c r="L474" s="168"/>
    </row>
    <row r="475">
      <c r="E475" s="61"/>
      <c r="K475" s="61"/>
      <c r="L475" s="168"/>
    </row>
    <row r="476">
      <c r="E476" s="61"/>
      <c r="K476" s="61"/>
      <c r="L476" s="168"/>
    </row>
    <row r="477">
      <c r="E477" s="61"/>
      <c r="K477" s="61"/>
      <c r="L477" s="168"/>
    </row>
    <row r="478">
      <c r="E478" s="61"/>
      <c r="K478" s="61"/>
      <c r="L478" s="168"/>
    </row>
    <row r="479">
      <c r="E479" s="61"/>
      <c r="K479" s="61"/>
      <c r="L479" s="168"/>
    </row>
    <row r="480">
      <c r="E480" s="61"/>
      <c r="K480" s="61"/>
      <c r="L480" s="168"/>
    </row>
    <row r="481">
      <c r="E481" s="61"/>
      <c r="K481" s="61"/>
      <c r="L481" s="168"/>
    </row>
    <row r="482">
      <c r="E482" s="61"/>
      <c r="K482" s="61"/>
      <c r="L482" s="168"/>
    </row>
    <row r="483">
      <c r="E483" s="61"/>
      <c r="K483" s="61"/>
      <c r="L483" s="168"/>
    </row>
    <row r="484">
      <c r="E484" s="61"/>
      <c r="K484" s="61"/>
      <c r="L484" s="168"/>
    </row>
    <row r="485">
      <c r="E485" s="61"/>
      <c r="K485" s="61"/>
      <c r="L485" s="168"/>
    </row>
    <row r="486">
      <c r="E486" s="61"/>
      <c r="K486" s="61"/>
      <c r="L486" s="168"/>
    </row>
    <row r="487">
      <c r="E487" s="61"/>
      <c r="K487" s="61"/>
      <c r="L487" s="168"/>
    </row>
    <row r="488">
      <c r="E488" s="61"/>
      <c r="K488" s="61"/>
      <c r="L488" s="168"/>
    </row>
    <row r="489">
      <c r="E489" s="61"/>
      <c r="K489" s="61"/>
      <c r="L489" s="168"/>
    </row>
    <row r="490">
      <c r="E490" s="61"/>
      <c r="K490" s="61"/>
      <c r="L490" s="168"/>
    </row>
    <row r="491">
      <c r="E491" s="61"/>
      <c r="K491" s="61"/>
      <c r="L491" s="168"/>
    </row>
    <row r="492">
      <c r="E492" s="61"/>
      <c r="K492" s="61"/>
      <c r="L492" s="168"/>
    </row>
    <row r="493">
      <c r="E493" s="61"/>
      <c r="K493" s="61"/>
      <c r="L493" s="168"/>
    </row>
    <row r="494">
      <c r="E494" s="61"/>
      <c r="K494" s="61"/>
      <c r="L494" s="168"/>
    </row>
    <row r="495">
      <c r="E495" s="61"/>
      <c r="K495" s="61"/>
      <c r="L495" s="168"/>
    </row>
    <row r="496">
      <c r="E496" s="61"/>
      <c r="K496" s="61"/>
      <c r="L496" s="168"/>
    </row>
    <row r="497">
      <c r="E497" s="61"/>
      <c r="K497" s="61"/>
      <c r="L497" s="168"/>
    </row>
    <row r="498">
      <c r="E498" s="61"/>
      <c r="K498" s="61"/>
      <c r="L498" s="168"/>
    </row>
    <row r="499">
      <c r="E499" s="61"/>
      <c r="K499" s="61"/>
      <c r="L499" s="168"/>
    </row>
    <row r="500">
      <c r="E500" s="61"/>
      <c r="K500" s="61"/>
      <c r="L500" s="168"/>
    </row>
    <row r="501">
      <c r="E501" s="61"/>
      <c r="K501" s="61"/>
      <c r="L501" s="168"/>
    </row>
    <row r="502">
      <c r="E502" s="61"/>
      <c r="K502" s="61"/>
      <c r="L502" s="168"/>
    </row>
    <row r="503">
      <c r="E503" s="61"/>
      <c r="K503" s="61"/>
      <c r="L503" s="168"/>
    </row>
    <row r="504">
      <c r="E504" s="61"/>
      <c r="K504" s="61"/>
      <c r="L504" s="168"/>
    </row>
    <row r="505">
      <c r="E505" s="61"/>
      <c r="K505" s="61"/>
      <c r="L505" s="168"/>
    </row>
    <row r="506">
      <c r="E506" s="61"/>
      <c r="K506" s="61"/>
      <c r="L506" s="168"/>
    </row>
    <row r="507">
      <c r="E507" s="61"/>
      <c r="K507" s="61"/>
      <c r="L507" s="168"/>
    </row>
    <row r="508">
      <c r="E508" s="61"/>
      <c r="K508" s="61"/>
      <c r="L508" s="168"/>
    </row>
    <row r="509">
      <c r="E509" s="61"/>
      <c r="K509" s="61"/>
      <c r="L509" s="168"/>
    </row>
    <row r="510">
      <c r="E510" s="61"/>
      <c r="K510" s="61"/>
      <c r="L510" s="168"/>
    </row>
    <row r="511">
      <c r="E511" s="61"/>
      <c r="K511" s="61"/>
      <c r="L511" s="168"/>
    </row>
    <row r="512">
      <c r="E512" s="61"/>
      <c r="K512" s="61"/>
      <c r="L512" s="168"/>
    </row>
    <row r="513">
      <c r="E513" s="61"/>
      <c r="K513" s="61"/>
      <c r="L513" s="168"/>
    </row>
    <row r="514">
      <c r="E514" s="61"/>
      <c r="K514" s="61"/>
      <c r="L514" s="168"/>
    </row>
    <row r="515">
      <c r="E515" s="61"/>
      <c r="K515" s="61"/>
      <c r="L515" s="168"/>
    </row>
    <row r="516">
      <c r="E516" s="61"/>
      <c r="K516" s="61"/>
      <c r="L516" s="168"/>
    </row>
    <row r="517">
      <c r="E517" s="61"/>
      <c r="K517" s="61"/>
      <c r="L517" s="168"/>
    </row>
    <row r="518">
      <c r="E518" s="61"/>
      <c r="K518" s="61"/>
      <c r="L518" s="168"/>
    </row>
    <row r="519">
      <c r="E519" s="61"/>
      <c r="K519" s="61"/>
      <c r="L519" s="168"/>
    </row>
    <row r="520">
      <c r="E520" s="61"/>
      <c r="K520" s="61"/>
      <c r="L520" s="168"/>
    </row>
    <row r="521">
      <c r="E521" s="61"/>
      <c r="K521" s="61"/>
      <c r="L521" s="168"/>
    </row>
    <row r="522">
      <c r="E522" s="61"/>
      <c r="K522" s="61"/>
      <c r="L522" s="168"/>
    </row>
    <row r="523">
      <c r="E523" s="61"/>
      <c r="K523" s="61"/>
      <c r="L523" s="168"/>
    </row>
    <row r="524">
      <c r="E524" s="61"/>
      <c r="K524" s="61"/>
      <c r="L524" s="168"/>
    </row>
    <row r="525">
      <c r="E525" s="61"/>
      <c r="K525" s="61"/>
      <c r="L525" s="168"/>
    </row>
    <row r="526">
      <c r="E526" s="61"/>
      <c r="K526" s="61"/>
      <c r="L526" s="168"/>
    </row>
    <row r="527">
      <c r="E527" s="61"/>
      <c r="K527" s="61"/>
      <c r="L527" s="168"/>
    </row>
    <row r="528">
      <c r="E528" s="61"/>
      <c r="K528" s="61"/>
      <c r="L528" s="168"/>
    </row>
    <row r="529">
      <c r="E529" s="61"/>
      <c r="K529" s="61"/>
      <c r="L529" s="168"/>
    </row>
    <row r="530">
      <c r="E530" s="61"/>
      <c r="K530" s="61"/>
      <c r="L530" s="168"/>
    </row>
    <row r="531">
      <c r="E531" s="61"/>
      <c r="K531" s="61"/>
      <c r="L531" s="168"/>
    </row>
    <row r="532">
      <c r="E532" s="61"/>
      <c r="K532" s="61"/>
      <c r="L532" s="168"/>
    </row>
    <row r="533">
      <c r="E533" s="61"/>
      <c r="K533" s="61"/>
      <c r="L533" s="168"/>
    </row>
    <row r="534">
      <c r="E534" s="61"/>
      <c r="K534" s="61"/>
      <c r="L534" s="168"/>
    </row>
    <row r="535">
      <c r="E535" s="61"/>
      <c r="K535" s="61"/>
      <c r="L535" s="168"/>
    </row>
    <row r="536">
      <c r="E536" s="61"/>
      <c r="K536" s="61"/>
      <c r="L536" s="168"/>
    </row>
    <row r="537">
      <c r="E537" s="61"/>
      <c r="K537" s="61"/>
      <c r="L537" s="168"/>
    </row>
    <row r="538">
      <c r="E538" s="61"/>
      <c r="K538" s="61"/>
      <c r="L538" s="168"/>
    </row>
    <row r="539">
      <c r="E539" s="61"/>
      <c r="K539" s="61"/>
      <c r="L539" s="168"/>
    </row>
    <row r="540">
      <c r="E540" s="61"/>
      <c r="K540" s="61"/>
      <c r="L540" s="168"/>
    </row>
    <row r="541">
      <c r="E541" s="61"/>
      <c r="K541" s="61"/>
      <c r="L541" s="168"/>
    </row>
    <row r="542">
      <c r="E542" s="61"/>
      <c r="K542" s="61"/>
      <c r="L542" s="168"/>
    </row>
    <row r="543">
      <c r="E543" s="61"/>
      <c r="K543" s="61"/>
      <c r="L543" s="168"/>
    </row>
    <row r="544">
      <c r="E544" s="61"/>
      <c r="K544" s="61"/>
      <c r="L544" s="168"/>
    </row>
    <row r="545">
      <c r="E545" s="61"/>
      <c r="K545" s="61"/>
      <c r="L545" s="168"/>
    </row>
    <row r="546">
      <c r="E546" s="61"/>
      <c r="K546" s="61"/>
      <c r="L546" s="168"/>
    </row>
    <row r="547">
      <c r="E547" s="61"/>
      <c r="K547" s="61"/>
      <c r="L547" s="168"/>
    </row>
    <row r="548">
      <c r="E548" s="61"/>
      <c r="K548" s="61"/>
      <c r="L548" s="168"/>
    </row>
    <row r="549">
      <c r="E549" s="61"/>
      <c r="K549" s="61"/>
      <c r="L549" s="168"/>
    </row>
    <row r="550">
      <c r="E550" s="61"/>
      <c r="K550" s="61"/>
      <c r="L550" s="168"/>
    </row>
    <row r="551">
      <c r="E551" s="61"/>
      <c r="K551" s="61"/>
      <c r="L551" s="168"/>
    </row>
    <row r="552">
      <c r="E552" s="61"/>
      <c r="K552" s="61"/>
      <c r="L552" s="168"/>
    </row>
    <row r="553">
      <c r="E553" s="61"/>
      <c r="K553" s="61"/>
      <c r="L553" s="168"/>
    </row>
    <row r="554">
      <c r="E554" s="61"/>
      <c r="K554" s="61"/>
      <c r="L554" s="168"/>
    </row>
    <row r="555">
      <c r="E555" s="61"/>
      <c r="K555" s="61"/>
      <c r="L555" s="168"/>
    </row>
    <row r="556">
      <c r="E556" s="61"/>
      <c r="K556" s="61"/>
      <c r="L556" s="168"/>
    </row>
    <row r="557">
      <c r="E557" s="61"/>
      <c r="K557" s="61"/>
      <c r="L557" s="168"/>
    </row>
    <row r="558">
      <c r="E558" s="61"/>
      <c r="K558" s="61"/>
      <c r="L558" s="168"/>
    </row>
    <row r="559">
      <c r="E559" s="61"/>
      <c r="K559" s="61"/>
      <c r="L559" s="168"/>
    </row>
    <row r="560">
      <c r="E560" s="61"/>
      <c r="K560" s="61"/>
      <c r="L560" s="168"/>
    </row>
    <row r="561">
      <c r="E561" s="61"/>
      <c r="K561" s="61"/>
      <c r="L561" s="168"/>
    </row>
    <row r="562">
      <c r="E562" s="61"/>
      <c r="K562" s="61"/>
      <c r="L562" s="168"/>
    </row>
    <row r="563">
      <c r="E563" s="61"/>
      <c r="K563" s="61"/>
      <c r="L563" s="168"/>
    </row>
    <row r="564">
      <c r="E564" s="61"/>
      <c r="K564" s="61"/>
      <c r="L564" s="168"/>
    </row>
    <row r="565">
      <c r="E565" s="61"/>
      <c r="K565" s="61"/>
      <c r="L565" s="168"/>
    </row>
    <row r="566">
      <c r="E566" s="61"/>
      <c r="K566" s="61"/>
      <c r="L566" s="168"/>
    </row>
    <row r="567">
      <c r="E567" s="61"/>
      <c r="K567" s="61"/>
      <c r="L567" s="168"/>
    </row>
    <row r="568">
      <c r="E568" s="61"/>
      <c r="K568" s="61"/>
      <c r="L568" s="168"/>
    </row>
    <row r="569">
      <c r="E569" s="61"/>
      <c r="K569" s="61"/>
      <c r="L569" s="168"/>
    </row>
    <row r="570">
      <c r="E570" s="61"/>
      <c r="K570" s="61"/>
      <c r="L570" s="168"/>
    </row>
    <row r="571">
      <c r="E571" s="61"/>
      <c r="K571" s="61"/>
      <c r="L571" s="168"/>
    </row>
    <row r="572">
      <c r="E572" s="61"/>
      <c r="K572" s="61"/>
      <c r="L572" s="168"/>
    </row>
    <row r="573">
      <c r="E573" s="61"/>
      <c r="K573" s="61"/>
      <c r="L573" s="168"/>
    </row>
    <row r="574">
      <c r="E574" s="61"/>
      <c r="K574" s="61"/>
      <c r="L574" s="168"/>
    </row>
    <row r="575">
      <c r="E575" s="61"/>
      <c r="K575" s="61"/>
      <c r="L575" s="168"/>
    </row>
    <row r="576">
      <c r="E576" s="61"/>
      <c r="K576" s="61"/>
      <c r="L576" s="168"/>
    </row>
    <row r="577">
      <c r="E577" s="61"/>
      <c r="K577" s="61"/>
      <c r="L577" s="168"/>
    </row>
    <row r="578">
      <c r="E578" s="61"/>
      <c r="K578" s="61"/>
      <c r="L578" s="168"/>
    </row>
    <row r="579">
      <c r="E579" s="61"/>
      <c r="K579" s="61"/>
      <c r="L579" s="168"/>
    </row>
    <row r="580">
      <c r="E580" s="61"/>
      <c r="K580" s="61"/>
      <c r="L580" s="168"/>
    </row>
    <row r="581">
      <c r="E581" s="61"/>
      <c r="K581" s="61"/>
      <c r="L581" s="168"/>
    </row>
    <row r="582">
      <c r="E582" s="61"/>
      <c r="K582" s="61"/>
      <c r="L582" s="168"/>
    </row>
    <row r="583">
      <c r="E583" s="61"/>
      <c r="K583" s="61"/>
      <c r="L583" s="168"/>
    </row>
    <row r="584">
      <c r="E584" s="61"/>
      <c r="K584" s="61"/>
      <c r="L584" s="168"/>
    </row>
    <row r="585">
      <c r="E585" s="61"/>
      <c r="K585" s="61"/>
      <c r="L585" s="168"/>
    </row>
    <row r="586">
      <c r="E586" s="61"/>
      <c r="K586" s="61"/>
      <c r="L586" s="168"/>
    </row>
    <row r="587">
      <c r="E587" s="61"/>
      <c r="K587" s="61"/>
      <c r="L587" s="168"/>
    </row>
    <row r="588">
      <c r="E588" s="61"/>
      <c r="K588" s="61"/>
      <c r="L588" s="168"/>
    </row>
    <row r="589">
      <c r="E589" s="61"/>
      <c r="K589" s="61"/>
      <c r="L589" s="168"/>
    </row>
    <row r="590">
      <c r="E590" s="61"/>
      <c r="K590" s="61"/>
      <c r="L590" s="168"/>
    </row>
    <row r="591">
      <c r="E591" s="61"/>
      <c r="K591" s="61"/>
      <c r="L591" s="168"/>
    </row>
    <row r="592">
      <c r="E592" s="61"/>
      <c r="K592" s="61"/>
      <c r="L592" s="168"/>
    </row>
    <row r="593">
      <c r="E593" s="61"/>
      <c r="K593" s="61"/>
      <c r="L593" s="168"/>
    </row>
    <row r="594">
      <c r="E594" s="61"/>
      <c r="K594" s="61"/>
      <c r="L594" s="168"/>
    </row>
    <row r="595">
      <c r="E595" s="61"/>
      <c r="K595" s="61"/>
      <c r="L595" s="168"/>
    </row>
    <row r="596">
      <c r="E596" s="61"/>
      <c r="K596" s="61"/>
      <c r="L596" s="168"/>
    </row>
    <row r="597">
      <c r="E597" s="61"/>
      <c r="K597" s="61"/>
      <c r="L597" s="168"/>
    </row>
    <row r="598">
      <c r="E598" s="61"/>
      <c r="K598" s="61"/>
      <c r="L598" s="168"/>
    </row>
    <row r="599">
      <c r="E599" s="61"/>
      <c r="K599" s="61"/>
      <c r="L599" s="168"/>
    </row>
    <row r="600">
      <c r="E600" s="61"/>
      <c r="K600" s="61"/>
      <c r="L600" s="168"/>
    </row>
    <row r="601">
      <c r="E601" s="61"/>
      <c r="K601" s="61"/>
      <c r="L601" s="168"/>
    </row>
    <row r="602">
      <c r="E602" s="61"/>
      <c r="K602" s="61"/>
      <c r="L602" s="168"/>
    </row>
    <row r="603">
      <c r="E603" s="61"/>
      <c r="K603" s="61"/>
      <c r="L603" s="168"/>
    </row>
    <row r="604">
      <c r="E604" s="61"/>
      <c r="K604" s="61"/>
      <c r="L604" s="168"/>
    </row>
    <row r="605">
      <c r="E605" s="61"/>
      <c r="K605" s="61"/>
      <c r="L605" s="168"/>
    </row>
    <row r="606">
      <c r="E606" s="61"/>
      <c r="K606" s="61"/>
      <c r="L606" s="168"/>
    </row>
    <row r="607">
      <c r="E607" s="61"/>
      <c r="K607" s="61"/>
      <c r="L607" s="168"/>
    </row>
    <row r="608">
      <c r="E608" s="61"/>
      <c r="K608" s="61"/>
      <c r="L608" s="168"/>
    </row>
    <row r="609">
      <c r="E609" s="61"/>
      <c r="K609" s="61"/>
      <c r="L609" s="168"/>
    </row>
    <row r="610">
      <c r="E610" s="61"/>
      <c r="K610" s="61"/>
      <c r="L610" s="168"/>
    </row>
    <row r="611">
      <c r="E611" s="61"/>
      <c r="K611" s="61"/>
      <c r="L611" s="168"/>
    </row>
    <row r="612">
      <c r="E612" s="61"/>
      <c r="K612" s="61"/>
      <c r="L612" s="168"/>
    </row>
    <row r="613">
      <c r="E613" s="61"/>
      <c r="K613" s="61"/>
      <c r="L613" s="168"/>
    </row>
    <row r="614">
      <c r="E614" s="61"/>
      <c r="K614" s="61"/>
      <c r="L614" s="168"/>
    </row>
    <row r="615">
      <c r="E615" s="61"/>
      <c r="K615" s="61"/>
      <c r="L615" s="168"/>
    </row>
    <row r="616">
      <c r="E616" s="61"/>
      <c r="K616" s="61"/>
      <c r="L616" s="168"/>
    </row>
    <row r="617">
      <c r="E617" s="61"/>
      <c r="K617" s="61"/>
      <c r="L617" s="168"/>
    </row>
    <row r="618">
      <c r="E618" s="61"/>
      <c r="K618" s="61"/>
      <c r="L618" s="168"/>
    </row>
    <row r="619">
      <c r="E619" s="61"/>
      <c r="K619" s="61"/>
      <c r="L619" s="168"/>
    </row>
    <row r="620">
      <c r="E620" s="61"/>
      <c r="K620" s="61"/>
      <c r="L620" s="168"/>
    </row>
    <row r="621">
      <c r="E621" s="61"/>
      <c r="K621" s="61"/>
      <c r="L621" s="168"/>
    </row>
    <row r="622">
      <c r="E622" s="61"/>
      <c r="K622" s="61"/>
      <c r="L622" s="168"/>
    </row>
    <row r="623">
      <c r="E623" s="61"/>
      <c r="K623" s="61"/>
      <c r="L623" s="168"/>
    </row>
    <row r="624">
      <c r="E624" s="61"/>
      <c r="K624" s="61"/>
      <c r="L624" s="168"/>
    </row>
    <row r="625">
      <c r="E625" s="61"/>
      <c r="K625" s="61"/>
      <c r="L625" s="168"/>
    </row>
    <row r="626">
      <c r="E626" s="61"/>
      <c r="K626" s="61"/>
      <c r="L626" s="168"/>
    </row>
    <row r="627">
      <c r="E627" s="61"/>
      <c r="K627" s="61"/>
      <c r="L627" s="168"/>
    </row>
    <row r="628">
      <c r="E628" s="61"/>
      <c r="K628" s="61"/>
      <c r="L628" s="168"/>
    </row>
    <row r="629">
      <c r="E629" s="61"/>
      <c r="K629" s="61"/>
      <c r="L629" s="168"/>
    </row>
    <row r="630">
      <c r="E630" s="61"/>
      <c r="K630" s="61"/>
      <c r="L630" s="168"/>
    </row>
    <row r="631">
      <c r="E631" s="61"/>
      <c r="K631" s="61"/>
      <c r="L631" s="168"/>
    </row>
    <row r="632">
      <c r="E632" s="61"/>
      <c r="K632" s="61"/>
      <c r="L632" s="168"/>
    </row>
    <row r="633">
      <c r="E633" s="61"/>
      <c r="K633" s="61"/>
      <c r="L633" s="168"/>
    </row>
    <row r="634">
      <c r="E634" s="61"/>
      <c r="K634" s="61"/>
      <c r="L634" s="168"/>
    </row>
    <row r="635">
      <c r="E635" s="61"/>
      <c r="K635" s="61"/>
      <c r="L635" s="168"/>
    </row>
    <row r="636">
      <c r="E636" s="61"/>
      <c r="K636" s="61"/>
      <c r="L636" s="168"/>
    </row>
    <row r="637">
      <c r="E637" s="61"/>
      <c r="K637" s="61"/>
      <c r="L637" s="168"/>
    </row>
    <row r="638">
      <c r="E638" s="61"/>
      <c r="K638" s="61"/>
      <c r="L638" s="168"/>
    </row>
    <row r="639">
      <c r="E639" s="61"/>
      <c r="K639" s="61"/>
      <c r="L639" s="168"/>
    </row>
    <row r="640">
      <c r="E640" s="61"/>
      <c r="K640" s="61"/>
      <c r="L640" s="168"/>
    </row>
    <row r="641">
      <c r="E641" s="61"/>
      <c r="K641" s="61"/>
      <c r="L641" s="168"/>
    </row>
    <row r="642">
      <c r="E642" s="61"/>
      <c r="K642" s="61"/>
      <c r="L642" s="168"/>
    </row>
    <row r="643">
      <c r="E643" s="61"/>
      <c r="K643" s="61"/>
      <c r="L643" s="168"/>
    </row>
    <row r="644">
      <c r="E644" s="61"/>
      <c r="K644" s="61"/>
      <c r="L644" s="168"/>
    </row>
    <row r="645">
      <c r="E645" s="61"/>
      <c r="K645" s="61"/>
      <c r="L645" s="168"/>
    </row>
    <row r="646">
      <c r="E646" s="61"/>
      <c r="K646" s="61"/>
      <c r="L646" s="168"/>
    </row>
    <row r="647">
      <c r="E647" s="61"/>
      <c r="K647" s="61"/>
      <c r="L647" s="168"/>
    </row>
    <row r="648">
      <c r="E648" s="61"/>
      <c r="K648" s="61"/>
      <c r="L648" s="168"/>
    </row>
    <row r="649">
      <c r="E649" s="61"/>
      <c r="K649" s="61"/>
      <c r="L649" s="168"/>
    </row>
    <row r="650">
      <c r="E650" s="61"/>
      <c r="K650" s="61"/>
      <c r="L650" s="168"/>
    </row>
    <row r="651">
      <c r="E651" s="61"/>
      <c r="K651" s="61"/>
      <c r="L651" s="168"/>
    </row>
    <row r="652">
      <c r="E652" s="61"/>
      <c r="K652" s="61"/>
      <c r="L652" s="168"/>
    </row>
    <row r="653">
      <c r="E653" s="61"/>
      <c r="K653" s="61"/>
      <c r="L653" s="168"/>
    </row>
    <row r="654">
      <c r="E654" s="61"/>
      <c r="K654" s="61"/>
      <c r="L654" s="168"/>
    </row>
    <row r="655">
      <c r="E655" s="61"/>
      <c r="K655" s="61"/>
      <c r="L655" s="168"/>
    </row>
    <row r="656">
      <c r="E656" s="61"/>
      <c r="K656" s="61"/>
      <c r="L656" s="168"/>
    </row>
    <row r="657">
      <c r="E657" s="61"/>
      <c r="K657" s="61"/>
      <c r="L657" s="168"/>
    </row>
    <row r="658">
      <c r="E658" s="61"/>
      <c r="K658" s="61"/>
      <c r="L658" s="168"/>
    </row>
    <row r="659">
      <c r="E659" s="61"/>
      <c r="K659" s="61"/>
      <c r="L659" s="168"/>
    </row>
    <row r="660">
      <c r="E660" s="61"/>
      <c r="K660" s="61"/>
      <c r="L660" s="168"/>
    </row>
    <row r="661">
      <c r="E661" s="61"/>
      <c r="K661" s="61"/>
      <c r="L661" s="168"/>
    </row>
    <row r="662">
      <c r="E662" s="61"/>
      <c r="K662" s="61"/>
      <c r="L662" s="168"/>
    </row>
    <row r="663">
      <c r="E663" s="61"/>
      <c r="K663" s="61"/>
      <c r="L663" s="168"/>
    </row>
    <row r="664">
      <c r="E664" s="61"/>
      <c r="K664" s="61"/>
      <c r="L664" s="168"/>
    </row>
    <row r="665">
      <c r="E665" s="61"/>
      <c r="K665" s="61"/>
      <c r="L665" s="168"/>
    </row>
    <row r="666">
      <c r="E666" s="61"/>
      <c r="K666" s="61"/>
      <c r="L666" s="168"/>
    </row>
    <row r="667">
      <c r="E667" s="61"/>
      <c r="K667" s="61"/>
      <c r="L667" s="168"/>
    </row>
    <row r="668">
      <c r="E668" s="61"/>
      <c r="K668" s="61"/>
      <c r="L668" s="168"/>
    </row>
    <row r="669">
      <c r="E669" s="61"/>
      <c r="K669" s="61"/>
      <c r="L669" s="168"/>
    </row>
    <row r="670">
      <c r="E670" s="61"/>
      <c r="K670" s="61"/>
      <c r="L670" s="168"/>
    </row>
    <row r="671">
      <c r="E671" s="61"/>
      <c r="K671" s="61"/>
      <c r="L671" s="168"/>
    </row>
    <row r="672">
      <c r="E672" s="61"/>
      <c r="K672" s="61"/>
      <c r="L672" s="168"/>
    </row>
    <row r="673">
      <c r="E673" s="61"/>
      <c r="K673" s="61"/>
      <c r="L673" s="168"/>
    </row>
    <row r="674">
      <c r="E674" s="61"/>
      <c r="K674" s="61"/>
      <c r="L674" s="168"/>
    </row>
    <row r="675">
      <c r="E675" s="61"/>
      <c r="K675" s="61"/>
      <c r="L675" s="168"/>
    </row>
    <row r="676">
      <c r="E676" s="61"/>
      <c r="K676" s="61"/>
      <c r="L676" s="168"/>
    </row>
    <row r="677">
      <c r="E677" s="61"/>
      <c r="K677" s="61"/>
      <c r="L677" s="168"/>
    </row>
    <row r="678">
      <c r="E678" s="61"/>
      <c r="K678" s="61"/>
      <c r="L678" s="168"/>
    </row>
    <row r="679">
      <c r="E679" s="61"/>
      <c r="K679" s="61"/>
      <c r="L679" s="168"/>
    </row>
    <row r="680">
      <c r="E680" s="61"/>
      <c r="K680" s="61"/>
      <c r="L680" s="168"/>
    </row>
    <row r="681">
      <c r="E681" s="61"/>
      <c r="K681" s="61"/>
      <c r="L681" s="168"/>
    </row>
    <row r="682">
      <c r="E682" s="61"/>
      <c r="K682" s="61"/>
      <c r="L682" s="168"/>
    </row>
    <row r="683">
      <c r="E683" s="61"/>
      <c r="K683" s="61"/>
      <c r="L683" s="168"/>
    </row>
    <row r="684">
      <c r="E684" s="61"/>
      <c r="K684" s="61"/>
      <c r="L684" s="168"/>
    </row>
    <row r="685">
      <c r="E685" s="61"/>
      <c r="K685" s="61"/>
      <c r="L685" s="168"/>
    </row>
    <row r="686">
      <c r="E686" s="61"/>
      <c r="K686" s="61"/>
      <c r="L686" s="168"/>
    </row>
    <row r="687">
      <c r="E687" s="61"/>
      <c r="K687" s="61"/>
      <c r="L687" s="168"/>
    </row>
    <row r="688">
      <c r="E688" s="61"/>
      <c r="K688" s="61"/>
      <c r="L688" s="168"/>
    </row>
    <row r="689">
      <c r="E689" s="61"/>
      <c r="K689" s="61"/>
      <c r="L689" s="168"/>
    </row>
    <row r="690">
      <c r="E690" s="61"/>
      <c r="K690" s="61"/>
      <c r="L690" s="168"/>
    </row>
    <row r="691">
      <c r="E691" s="61"/>
      <c r="K691" s="61"/>
      <c r="L691" s="168"/>
    </row>
    <row r="692">
      <c r="E692" s="61"/>
      <c r="K692" s="61"/>
      <c r="L692" s="168"/>
    </row>
    <row r="693">
      <c r="E693" s="61"/>
      <c r="K693" s="61"/>
      <c r="L693" s="168"/>
    </row>
    <row r="694">
      <c r="E694" s="61"/>
      <c r="K694" s="61"/>
      <c r="L694" s="168"/>
    </row>
    <row r="695">
      <c r="E695" s="61"/>
      <c r="K695" s="61"/>
      <c r="L695" s="168"/>
    </row>
    <row r="696">
      <c r="E696" s="61"/>
      <c r="K696" s="61"/>
      <c r="L696" s="168"/>
    </row>
    <row r="697">
      <c r="E697" s="61"/>
      <c r="K697" s="61"/>
      <c r="L697" s="168"/>
    </row>
    <row r="698">
      <c r="E698" s="61"/>
      <c r="K698" s="61"/>
      <c r="L698" s="168"/>
    </row>
    <row r="699">
      <c r="E699" s="61"/>
      <c r="K699" s="61"/>
      <c r="L699" s="168"/>
    </row>
    <row r="700">
      <c r="E700" s="61"/>
      <c r="K700" s="61"/>
      <c r="L700" s="168"/>
    </row>
    <row r="701">
      <c r="E701" s="61"/>
      <c r="K701" s="61"/>
      <c r="L701" s="168"/>
    </row>
    <row r="702">
      <c r="E702" s="61"/>
      <c r="K702" s="61"/>
      <c r="L702" s="168"/>
    </row>
    <row r="703">
      <c r="E703" s="61"/>
      <c r="K703" s="61"/>
      <c r="L703" s="168"/>
    </row>
    <row r="704">
      <c r="E704" s="61"/>
      <c r="K704" s="61"/>
      <c r="L704" s="168"/>
    </row>
    <row r="705">
      <c r="E705" s="61"/>
      <c r="K705" s="61"/>
      <c r="L705" s="168"/>
    </row>
    <row r="706">
      <c r="E706" s="61"/>
      <c r="K706" s="61"/>
      <c r="L706" s="168"/>
    </row>
    <row r="707">
      <c r="E707" s="61"/>
      <c r="K707" s="61"/>
      <c r="L707" s="168"/>
    </row>
    <row r="708">
      <c r="E708" s="61"/>
      <c r="K708" s="61"/>
      <c r="L708" s="168"/>
    </row>
    <row r="709">
      <c r="E709" s="61"/>
      <c r="K709" s="61"/>
      <c r="L709" s="168"/>
    </row>
    <row r="710">
      <c r="E710" s="61"/>
      <c r="K710" s="61"/>
      <c r="L710" s="168"/>
    </row>
    <row r="711">
      <c r="E711" s="61"/>
      <c r="K711" s="61"/>
      <c r="L711" s="168"/>
    </row>
    <row r="712">
      <c r="E712" s="61"/>
      <c r="K712" s="61"/>
      <c r="L712" s="168"/>
    </row>
    <row r="713">
      <c r="E713" s="61"/>
      <c r="K713" s="61"/>
      <c r="L713" s="168"/>
    </row>
    <row r="714">
      <c r="E714" s="61"/>
      <c r="K714" s="61"/>
      <c r="L714" s="168"/>
    </row>
    <row r="715">
      <c r="E715" s="61"/>
      <c r="K715" s="61"/>
      <c r="L715" s="168"/>
    </row>
    <row r="716">
      <c r="E716" s="61"/>
      <c r="K716" s="61"/>
      <c r="L716" s="168"/>
    </row>
    <row r="717">
      <c r="E717" s="61"/>
      <c r="K717" s="61"/>
      <c r="L717" s="168"/>
    </row>
    <row r="718">
      <c r="E718" s="61"/>
      <c r="K718" s="61"/>
      <c r="L718" s="168"/>
    </row>
    <row r="719">
      <c r="E719" s="61"/>
      <c r="K719" s="61"/>
      <c r="L719" s="168"/>
    </row>
    <row r="720">
      <c r="E720" s="61"/>
      <c r="K720" s="61"/>
      <c r="L720" s="168"/>
    </row>
    <row r="721">
      <c r="E721" s="61"/>
      <c r="K721" s="61"/>
      <c r="L721" s="168"/>
    </row>
    <row r="722">
      <c r="E722" s="61"/>
      <c r="K722" s="61"/>
      <c r="L722" s="168"/>
    </row>
    <row r="723">
      <c r="E723" s="61"/>
      <c r="K723" s="61"/>
      <c r="L723" s="168"/>
    </row>
    <row r="724">
      <c r="E724" s="61"/>
      <c r="K724" s="61"/>
      <c r="L724" s="168"/>
    </row>
    <row r="725">
      <c r="E725" s="61"/>
      <c r="K725" s="61"/>
      <c r="L725" s="168"/>
    </row>
    <row r="726">
      <c r="E726" s="61"/>
      <c r="K726" s="61"/>
      <c r="L726" s="168"/>
    </row>
    <row r="727">
      <c r="E727" s="61"/>
      <c r="K727" s="61"/>
      <c r="L727" s="168"/>
    </row>
    <row r="728">
      <c r="E728" s="61"/>
      <c r="K728" s="61"/>
      <c r="L728" s="168"/>
    </row>
    <row r="729">
      <c r="E729" s="61"/>
      <c r="K729" s="61"/>
      <c r="L729" s="168"/>
    </row>
    <row r="730">
      <c r="E730" s="61"/>
      <c r="K730" s="61"/>
      <c r="L730" s="168"/>
    </row>
    <row r="731">
      <c r="E731" s="61"/>
      <c r="K731" s="61"/>
      <c r="L731" s="168"/>
    </row>
    <row r="732">
      <c r="E732" s="61"/>
      <c r="K732" s="61"/>
      <c r="L732" s="168"/>
    </row>
    <row r="733">
      <c r="E733" s="61"/>
      <c r="K733" s="61"/>
      <c r="L733" s="168"/>
    </row>
    <row r="734">
      <c r="E734" s="61"/>
      <c r="K734" s="61"/>
      <c r="L734" s="168"/>
    </row>
    <row r="735">
      <c r="E735" s="61"/>
      <c r="K735" s="61"/>
      <c r="L735" s="168"/>
    </row>
    <row r="736">
      <c r="E736" s="61"/>
      <c r="K736" s="61"/>
      <c r="L736" s="168"/>
    </row>
    <row r="737">
      <c r="E737" s="61"/>
      <c r="K737" s="61"/>
      <c r="L737" s="168"/>
    </row>
    <row r="738">
      <c r="E738" s="61"/>
      <c r="K738" s="61"/>
      <c r="L738" s="168"/>
    </row>
    <row r="739">
      <c r="E739" s="61"/>
      <c r="K739" s="61"/>
      <c r="L739" s="168"/>
    </row>
    <row r="740">
      <c r="E740" s="61"/>
      <c r="K740" s="61"/>
      <c r="L740" s="168"/>
    </row>
    <row r="741">
      <c r="E741" s="61"/>
      <c r="K741" s="61"/>
      <c r="L741" s="168"/>
    </row>
    <row r="742">
      <c r="E742" s="61"/>
      <c r="K742" s="61"/>
      <c r="L742" s="168"/>
    </row>
    <row r="743">
      <c r="E743" s="61"/>
      <c r="K743" s="61"/>
      <c r="L743" s="168"/>
    </row>
    <row r="744">
      <c r="E744" s="61"/>
      <c r="K744" s="61"/>
      <c r="L744" s="168"/>
    </row>
    <row r="745">
      <c r="E745" s="61"/>
      <c r="K745" s="61"/>
      <c r="L745" s="168"/>
    </row>
    <row r="746">
      <c r="E746" s="61"/>
      <c r="K746" s="61"/>
      <c r="L746" s="168"/>
    </row>
    <row r="747">
      <c r="E747" s="61"/>
      <c r="K747" s="61"/>
      <c r="L747" s="168"/>
    </row>
    <row r="748">
      <c r="E748" s="61"/>
      <c r="K748" s="61"/>
      <c r="L748" s="168"/>
    </row>
    <row r="749">
      <c r="E749" s="61"/>
      <c r="K749" s="61"/>
      <c r="L749" s="168"/>
    </row>
    <row r="750">
      <c r="E750" s="61"/>
      <c r="K750" s="61"/>
      <c r="L750" s="168"/>
    </row>
    <row r="751">
      <c r="E751" s="61"/>
      <c r="K751" s="61"/>
      <c r="L751" s="168"/>
    </row>
    <row r="752">
      <c r="E752" s="61"/>
      <c r="K752" s="61"/>
      <c r="L752" s="168"/>
    </row>
    <row r="753">
      <c r="E753" s="61"/>
      <c r="K753" s="61"/>
      <c r="L753" s="168"/>
    </row>
    <row r="754">
      <c r="E754" s="61"/>
      <c r="K754" s="61"/>
      <c r="L754" s="168"/>
    </row>
    <row r="755">
      <c r="E755" s="61"/>
      <c r="K755" s="61"/>
      <c r="L755" s="168"/>
    </row>
    <row r="756">
      <c r="E756" s="61"/>
      <c r="K756" s="61"/>
      <c r="L756" s="168"/>
    </row>
    <row r="757">
      <c r="E757" s="61"/>
      <c r="K757" s="61"/>
      <c r="L757" s="168"/>
    </row>
    <row r="758">
      <c r="E758" s="61"/>
      <c r="K758" s="61"/>
      <c r="L758" s="168"/>
    </row>
    <row r="759">
      <c r="E759" s="61"/>
      <c r="K759" s="61"/>
      <c r="L759" s="168"/>
    </row>
    <row r="760">
      <c r="E760" s="61"/>
      <c r="K760" s="61"/>
      <c r="L760" s="168"/>
    </row>
    <row r="761">
      <c r="E761" s="61"/>
      <c r="K761" s="61"/>
      <c r="L761" s="168"/>
    </row>
    <row r="762">
      <c r="E762" s="61"/>
      <c r="K762" s="61"/>
      <c r="L762" s="168"/>
    </row>
    <row r="763">
      <c r="E763" s="61"/>
      <c r="K763" s="61"/>
      <c r="L763" s="168"/>
    </row>
    <row r="764">
      <c r="E764" s="61"/>
      <c r="K764" s="61"/>
      <c r="L764" s="168"/>
    </row>
    <row r="765">
      <c r="E765" s="61"/>
      <c r="K765" s="61"/>
      <c r="L765" s="168"/>
    </row>
    <row r="766">
      <c r="E766" s="61"/>
      <c r="K766" s="61"/>
      <c r="L766" s="168"/>
    </row>
    <row r="767">
      <c r="E767" s="61"/>
      <c r="K767" s="61"/>
      <c r="L767" s="168"/>
    </row>
    <row r="768">
      <c r="E768" s="61"/>
      <c r="K768" s="61"/>
      <c r="L768" s="168"/>
    </row>
    <row r="769">
      <c r="E769" s="61"/>
      <c r="K769" s="61"/>
      <c r="L769" s="168"/>
    </row>
    <row r="770">
      <c r="E770" s="61"/>
      <c r="K770" s="61"/>
      <c r="L770" s="168"/>
    </row>
    <row r="771">
      <c r="E771" s="61"/>
      <c r="K771" s="61"/>
      <c r="L771" s="168"/>
    </row>
    <row r="772">
      <c r="E772" s="61"/>
      <c r="K772" s="61"/>
      <c r="L772" s="168"/>
    </row>
    <row r="773">
      <c r="E773" s="61"/>
      <c r="K773" s="61"/>
      <c r="L773" s="168"/>
    </row>
    <row r="774">
      <c r="E774" s="61"/>
      <c r="K774" s="61"/>
      <c r="L774" s="168"/>
    </row>
    <row r="775">
      <c r="E775" s="61"/>
      <c r="K775" s="61"/>
      <c r="L775" s="168"/>
    </row>
    <row r="776">
      <c r="E776" s="61"/>
      <c r="K776" s="61"/>
      <c r="L776" s="168"/>
    </row>
    <row r="777">
      <c r="E777" s="61"/>
      <c r="K777" s="61"/>
      <c r="L777" s="168"/>
    </row>
    <row r="778">
      <c r="E778" s="61"/>
      <c r="K778" s="61"/>
      <c r="L778" s="168"/>
    </row>
    <row r="779">
      <c r="E779" s="61"/>
      <c r="K779" s="61"/>
      <c r="L779" s="168"/>
    </row>
    <row r="780">
      <c r="E780" s="61"/>
      <c r="K780" s="61"/>
      <c r="L780" s="168"/>
    </row>
    <row r="781">
      <c r="E781" s="61"/>
      <c r="K781" s="61"/>
      <c r="L781" s="168"/>
    </row>
    <row r="782">
      <c r="E782" s="61"/>
      <c r="K782" s="61"/>
      <c r="L782" s="168"/>
    </row>
    <row r="783">
      <c r="E783" s="61"/>
      <c r="K783" s="61"/>
      <c r="L783" s="168"/>
    </row>
    <row r="784">
      <c r="E784" s="61"/>
      <c r="K784" s="61"/>
      <c r="L784" s="168"/>
    </row>
    <row r="785">
      <c r="E785" s="61"/>
      <c r="K785" s="61"/>
      <c r="L785" s="168"/>
    </row>
    <row r="786">
      <c r="E786" s="61"/>
      <c r="K786" s="61"/>
      <c r="L786" s="168"/>
    </row>
    <row r="787">
      <c r="E787" s="61"/>
      <c r="K787" s="61"/>
      <c r="L787" s="168"/>
    </row>
    <row r="788">
      <c r="E788" s="61"/>
      <c r="K788" s="61"/>
      <c r="L788" s="168"/>
    </row>
    <row r="789">
      <c r="E789" s="61"/>
      <c r="K789" s="61"/>
      <c r="L789" s="168"/>
    </row>
    <row r="790">
      <c r="E790" s="61"/>
      <c r="K790" s="61"/>
      <c r="L790" s="168"/>
    </row>
    <row r="791">
      <c r="E791" s="61"/>
      <c r="K791" s="61"/>
      <c r="L791" s="168"/>
    </row>
    <row r="792">
      <c r="E792" s="61"/>
      <c r="K792" s="61"/>
      <c r="L792" s="168"/>
    </row>
    <row r="793">
      <c r="E793" s="61"/>
      <c r="K793" s="61"/>
      <c r="L793" s="168"/>
    </row>
    <row r="794">
      <c r="E794" s="61"/>
      <c r="K794" s="61"/>
      <c r="L794" s="168"/>
    </row>
    <row r="795">
      <c r="E795" s="61"/>
      <c r="K795" s="61"/>
      <c r="L795" s="168"/>
    </row>
    <row r="796">
      <c r="E796" s="61"/>
      <c r="K796" s="61"/>
      <c r="L796" s="168"/>
    </row>
    <row r="797">
      <c r="E797" s="61"/>
      <c r="K797" s="61"/>
      <c r="L797" s="168"/>
    </row>
    <row r="798">
      <c r="E798" s="61"/>
      <c r="K798" s="61"/>
      <c r="L798" s="168"/>
    </row>
    <row r="799">
      <c r="E799" s="61"/>
      <c r="K799" s="61"/>
      <c r="L799" s="168"/>
    </row>
    <row r="800">
      <c r="E800" s="61"/>
      <c r="K800" s="61"/>
      <c r="L800" s="168"/>
    </row>
    <row r="801">
      <c r="E801" s="61"/>
      <c r="K801" s="61"/>
      <c r="L801" s="168"/>
    </row>
    <row r="802">
      <c r="E802" s="61"/>
      <c r="K802" s="61"/>
      <c r="L802" s="168"/>
    </row>
    <row r="803">
      <c r="E803" s="61"/>
      <c r="K803" s="61"/>
      <c r="L803" s="168"/>
    </row>
    <row r="804">
      <c r="E804" s="61"/>
      <c r="K804" s="61"/>
      <c r="L804" s="168"/>
    </row>
    <row r="805">
      <c r="E805" s="61"/>
      <c r="K805" s="61"/>
      <c r="L805" s="168"/>
    </row>
    <row r="806">
      <c r="E806" s="61"/>
      <c r="K806" s="61"/>
      <c r="L806" s="168"/>
    </row>
    <row r="807">
      <c r="E807" s="61"/>
      <c r="K807" s="61"/>
      <c r="L807" s="168"/>
    </row>
    <row r="808">
      <c r="E808" s="61"/>
      <c r="K808" s="61"/>
      <c r="L808" s="168"/>
    </row>
    <row r="809">
      <c r="E809" s="61"/>
      <c r="K809" s="61"/>
      <c r="L809" s="168"/>
    </row>
    <row r="810">
      <c r="E810" s="61"/>
      <c r="K810" s="61"/>
      <c r="L810" s="168"/>
    </row>
    <row r="811">
      <c r="E811" s="61"/>
      <c r="K811" s="61"/>
      <c r="L811" s="168"/>
    </row>
    <row r="812">
      <c r="E812" s="61"/>
      <c r="K812" s="61"/>
      <c r="L812" s="168"/>
    </row>
    <row r="813">
      <c r="E813" s="61"/>
      <c r="K813" s="61"/>
      <c r="L813" s="168"/>
    </row>
    <row r="814">
      <c r="E814" s="61"/>
      <c r="K814" s="61"/>
      <c r="L814" s="168"/>
    </row>
    <row r="815">
      <c r="E815" s="61"/>
      <c r="K815" s="61"/>
      <c r="L815" s="168"/>
    </row>
    <row r="816">
      <c r="E816" s="61"/>
      <c r="K816" s="61"/>
      <c r="L816" s="168"/>
    </row>
    <row r="817">
      <c r="E817" s="61"/>
      <c r="K817" s="61"/>
      <c r="L817" s="168"/>
    </row>
    <row r="818">
      <c r="E818" s="61"/>
      <c r="K818" s="61"/>
      <c r="L818" s="168"/>
    </row>
    <row r="819">
      <c r="E819" s="61"/>
      <c r="K819" s="61"/>
      <c r="L819" s="168"/>
    </row>
    <row r="820">
      <c r="E820" s="61"/>
      <c r="K820" s="61"/>
      <c r="L820" s="168"/>
    </row>
    <row r="821">
      <c r="E821" s="61"/>
      <c r="K821" s="61"/>
      <c r="L821" s="168"/>
    </row>
    <row r="822">
      <c r="E822" s="61"/>
      <c r="K822" s="61"/>
      <c r="L822" s="168"/>
    </row>
    <row r="823">
      <c r="E823" s="61"/>
      <c r="K823" s="61"/>
      <c r="L823" s="168"/>
    </row>
    <row r="824">
      <c r="E824" s="61"/>
      <c r="K824" s="61"/>
      <c r="L824" s="168"/>
    </row>
    <row r="825">
      <c r="E825" s="61"/>
      <c r="K825" s="61"/>
      <c r="L825" s="168"/>
    </row>
    <row r="826">
      <c r="E826" s="61"/>
      <c r="K826" s="61"/>
      <c r="L826" s="168"/>
    </row>
    <row r="827">
      <c r="E827" s="61"/>
      <c r="K827" s="61"/>
      <c r="L827" s="168"/>
    </row>
    <row r="828">
      <c r="E828" s="61"/>
      <c r="K828" s="61"/>
      <c r="L828" s="168"/>
    </row>
    <row r="829">
      <c r="E829" s="61"/>
      <c r="K829" s="61"/>
      <c r="L829" s="168"/>
    </row>
    <row r="830">
      <c r="E830" s="61"/>
      <c r="K830" s="61"/>
      <c r="L830" s="168"/>
    </row>
    <row r="831">
      <c r="E831" s="61"/>
      <c r="K831" s="61"/>
      <c r="L831" s="168"/>
    </row>
    <row r="832">
      <c r="E832" s="61"/>
      <c r="K832" s="61"/>
      <c r="L832" s="168"/>
    </row>
    <row r="833">
      <c r="E833" s="61"/>
      <c r="K833" s="61"/>
      <c r="L833" s="168"/>
    </row>
    <row r="834">
      <c r="E834" s="61"/>
      <c r="K834" s="61"/>
      <c r="L834" s="168"/>
    </row>
    <row r="835">
      <c r="E835" s="61"/>
      <c r="K835" s="61"/>
      <c r="L835" s="168"/>
    </row>
    <row r="836">
      <c r="E836" s="61"/>
      <c r="K836" s="61"/>
      <c r="L836" s="168"/>
    </row>
    <row r="837">
      <c r="E837" s="61"/>
      <c r="K837" s="61"/>
      <c r="L837" s="168"/>
    </row>
    <row r="838">
      <c r="E838" s="61"/>
      <c r="K838" s="61"/>
      <c r="L838" s="168"/>
    </row>
    <row r="839">
      <c r="E839" s="61"/>
      <c r="K839" s="61"/>
      <c r="L839" s="168"/>
    </row>
    <row r="840">
      <c r="E840" s="61"/>
      <c r="K840" s="61"/>
      <c r="L840" s="168"/>
    </row>
    <row r="841">
      <c r="E841" s="61"/>
      <c r="K841" s="61"/>
      <c r="L841" s="168"/>
    </row>
    <row r="842">
      <c r="E842" s="61"/>
      <c r="K842" s="61"/>
      <c r="L842" s="168"/>
    </row>
    <row r="843">
      <c r="E843" s="61"/>
      <c r="K843" s="61"/>
      <c r="L843" s="168"/>
    </row>
    <row r="844">
      <c r="E844" s="61"/>
      <c r="K844" s="61"/>
      <c r="L844" s="168"/>
    </row>
    <row r="845">
      <c r="E845" s="61"/>
      <c r="K845" s="61"/>
      <c r="L845" s="168"/>
    </row>
    <row r="846">
      <c r="E846" s="61"/>
      <c r="K846" s="61"/>
      <c r="L846" s="168"/>
    </row>
    <row r="847">
      <c r="E847" s="61"/>
      <c r="K847" s="61"/>
      <c r="L847" s="168"/>
    </row>
    <row r="848">
      <c r="E848" s="61"/>
      <c r="K848" s="61"/>
      <c r="L848" s="168"/>
    </row>
    <row r="849">
      <c r="E849" s="61"/>
      <c r="K849" s="61"/>
      <c r="L849" s="168"/>
    </row>
    <row r="850">
      <c r="E850" s="61"/>
      <c r="K850" s="61"/>
      <c r="L850" s="168"/>
    </row>
    <row r="851">
      <c r="E851" s="61"/>
      <c r="K851" s="61"/>
      <c r="L851" s="168"/>
    </row>
    <row r="852">
      <c r="E852" s="61"/>
      <c r="K852" s="61"/>
      <c r="L852" s="168"/>
    </row>
    <row r="853">
      <c r="E853" s="61"/>
      <c r="K853" s="61"/>
      <c r="L853" s="168"/>
    </row>
    <row r="854">
      <c r="E854" s="61"/>
      <c r="K854" s="61"/>
      <c r="L854" s="168"/>
    </row>
    <row r="855">
      <c r="E855" s="61"/>
      <c r="K855" s="61"/>
      <c r="L855" s="168"/>
    </row>
    <row r="856">
      <c r="E856" s="61"/>
      <c r="K856" s="61"/>
      <c r="L856" s="168"/>
    </row>
    <row r="857">
      <c r="E857" s="61"/>
      <c r="K857" s="61"/>
      <c r="L857" s="168"/>
    </row>
    <row r="858">
      <c r="E858" s="61"/>
      <c r="K858" s="61"/>
      <c r="L858" s="168"/>
    </row>
    <row r="859">
      <c r="E859" s="61"/>
      <c r="K859" s="61"/>
      <c r="L859" s="168"/>
    </row>
    <row r="860">
      <c r="E860" s="61"/>
      <c r="K860" s="61"/>
      <c r="L860" s="168"/>
    </row>
    <row r="861">
      <c r="E861" s="61"/>
      <c r="K861" s="61"/>
      <c r="L861" s="168"/>
    </row>
    <row r="862">
      <c r="E862" s="61"/>
      <c r="K862" s="61"/>
      <c r="L862" s="168"/>
    </row>
    <row r="863">
      <c r="E863" s="61"/>
      <c r="K863" s="61"/>
      <c r="L863" s="168"/>
    </row>
    <row r="864">
      <c r="E864" s="61"/>
      <c r="K864" s="61"/>
      <c r="L864" s="168"/>
    </row>
    <row r="865">
      <c r="E865" s="61"/>
      <c r="K865" s="61"/>
      <c r="L865" s="168"/>
    </row>
    <row r="866">
      <c r="E866" s="61"/>
      <c r="K866" s="61"/>
      <c r="L866" s="168"/>
    </row>
    <row r="867">
      <c r="E867" s="61"/>
      <c r="K867" s="61"/>
      <c r="L867" s="168"/>
    </row>
    <row r="868">
      <c r="E868" s="61"/>
      <c r="K868" s="61"/>
      <c r="L868" s="168"/>
    </row>
    <row r="869">
      <c r="E869" s="61"/>
      <c r="K869" s="61"/>
      <c r="L869" s="168"/>
    </row>
    <row r="870">
      <c r="E870" s="61"/>
      <c r="K870" s="61"/>
      <c r="L870" s="168"/>
    </row>
    <row r="871">
      <c r="E871" s="61"/>
      <c r="K871" s="61"/>
      <c r="L871" s="168"/>
    </row>
    <row r="872">
      <c r="E872" s="61"/>
      <c r="K872" s="61"/>
      <c r="L872" s="168"/>
    </row>
    <row r="873">
      <c r="E873" s="61"/>
      <c r="K873" s="61"/>
      <c r="L873" s="168"/>
    </row>
    <row r="874">
      <c r="E874" s="61"/>
      <c r="K874" s="61"/>
      <c r="L874" s="168"/>
    </row>
    <row r="875">
      <c r="E875" s="61"/>
      <c r="K875" s="61"/>
      <c r="L875" s="168"/>
    </row>
    <row r="876">
      <c r="E876" s="61"/>
      <c r="K876" s="61"/>
      <c r="L876" s="168"/>
    </row>
    <row r="877">
      <c r="E877" s="61"/>
      <c r="K877" s="61"/>
      <c r="L877" s="168"/>
    </row>
    <row r="878">
      <c r="E878" s="61"/>
      <c r="K878" s="61"/>
      <c r="L878" s="168"/>
    </row>
    <row r="879">
      <c r="E879" s="61"/>
      <c r="K879" s="61"/>
      <c r="L879" s="168"/>
    </row>
    <row r="880">
      <c r="E880" s="61"/>
      <c r="K880" s="61"/>
      <c r="L880" s="168"/>
    </row>
    <row r="881">
      <c r="E881" s="61"/>
      <c r="K881" s="61"/>
      <c r="L881" s="168"/>
    </row>
    <row r="882">
      <c r="E882" s="61"/>
      <c r="K882" s="61"/>
      <c r="L882" s="168"/>
    </row>
    <row r="883">
      <c r="E883" s="61"/>
      <c r="K883" s="61"/>
      <c r="L883" s="168"/>
    </row>
    <row r="884">
      <c r="E884" s="61"/>
      <c r="K884" s="61"/>
      <c r="L884" s="168"/>
    </row>
    <row r="885">
      <c r="E885" s="61"/>
      <c r="K885" s="61"/>
      <c r="L885" s="168"/>
    </row>
    <row r="886">
      <c r="E886" s="61"/>
      <c r="K886" s="61"/>
      <c r="L886" s="168"/>
    </row>
    <row r="887">
      <c r="E887" s="61"/>
      <c r="K887" s="61"/>
      <c r="L887" s="168"/>
    </row>
    <row r="888">
      <c r="E888" s="61"/>
      <c r="K888" s="61"/>
      <c r="L888" s="168"/>
    </row>
    <row r="889">
      <c r="E889" s="61"/>
      <c r="K889" s="61"/>
      <c r="L889" s="168"/>
    </row>
    <row r="890">
      <c r="E890" s="61"/>
      <c r="K890" s="61"/>
      <c r="L890" s="168"/>
    </row>
    <row r="891">
      <c r="E891" s="61"/>
      <c r="K891" s="61"/>
      <c r="L891" s="168"/>
    </row>
    <row r="892">
      <c r="E892" s="61"/>
      <c r="K892" s="61"/>
      <c r="L892" s="168"/>
    </row>
    <row r="893">
      <c r="E893" s="61"/>
      <c r="K893" s="61"/>
      <c r="L893" s="168"/>
    </row>
    <row r="894">
      <c r="E894" s="61"/>
      <c r="K894" s="61"/>
      <c r="L894" s="168"/>
    </row>
    <row r="895">
      <c r="E895" s="61"/>
      <c r="K895" s="61"/>
      <c r="L895" s="168"/>
    </row>
    <row r="896">
      <c r="E896" s="61"/>
      <c r="K896" s="61"/>
      <c r="L896" s="168"/>
    </row>
    <row r="897">
      <c r="E897" s="61"/>
      <c r="K897" s="61"/>
      <c r="L897" s="168"/>
    </row>
    <row r="898">
      <c r="E898" s="61"/>
      <c r="K898" s="61"/>
      <c r="L898" s="168"/>
    </row>
    <row r="899">
      <c r="E899" s="61"/>
      <c r="K899" s="61"/>
      <c r="L899" s="168"/>
    </row>
    <row r="900">
      <c r="E900" s="61"/>
      <c r="K900" s="61"/>
      <c r="L900" s="168"/>
    </row>
    <row r="901">
      <c r="E901" s="61"/>
      <c r="K901" s="61"/>
      <c r="L901" s="168"/>
    </row>
    <row r="902">
      <c r="E902" s="61"/>
      <c r="K902" s="61"/>
      <c r="L902" s="168"/>
    </row>
    <row r="903">
      <c r="E903" s="61"/>
      <c r="K903" s="61"/>
      <c r="L903" s="168"/>
    </row>
    <row r="904">
      <c r="E904" s="61"/>
      <c r="K904" s="61"/>
      <c r="L904" s="168"/>
    </row>
    <row r="905">
      <c r="E905" s="61"/>
      <c r="K905" s="61"/>
      <c r="L905" s="168"/>
    </row>
    <row r="906">
      <c r="E906" s="61"/>
      <c r="K906" s="61"/>
      <c r="L906" s="168"/>
    </row>
    <row r="907">
      <c r="E907" s="61"/>
      <c r="K907" s="61"/>
      <c r="L907" s="168"/>
    </row>
    <row r="908">
      <c r="E908" s="61"/>
      <c r="K908" s="61"/>
      <c r="L908" s="168"/>
    </row>
    <row r="909">
      <c r="E909" s="61"/>
      <c r="K909" s="61"/>
      <c r="L909" s="168"/>
    </row>
    <row r="910">
      <c r="E910" s="61"/>
      <c r="K910" s="61"/>
      <c r="L910" s="168"/>
    </row>
    <row r="911">
      <c r="E911" s="61"/>
      <c r="K911" s="61"/>
      <c r="L911" s="168"/>
    </row>
    <row r="912">
      <c r="E912" s="61"/>
      <c r="K912" s="61"/>
      <c r="L912" s="168"/>
    </row>
    <row r="913">
      <c r="E913" s="61"/>
      <c r="K913" s="61"/>
      <c r="L913" s="168"/>
    </row>
    <row r="914">
      <c r="E914" s="61"/>
      <c r="K914" s="61"/>
      <c r="L914" s="168"/>
    </row>
    <row r="915">
      <c r="E915" s="61"/>
      <c r="K915" s="61"/>
      <c r="L915" s="168"/>
    </row>
    <row r="916">
      <c r="E916" s="61"/>
      <c r="K916" s="61"/>
      <c r="L916" s="168"/>
    </row>
    <row r="917">
      <c r="E917" s="61"/>
      <c r="K917" s="61"/>
      <c r="L917" s="168"/>
    </row>
    <row r="918">
      <c r="E918" s="61"/>
      <c r="K918" s="61"/>
      <c r="L918" s="168"/>
    </row>
    <row r="919">
      <c r="E919" s="61"/>
      <c r="K919" s="61"/>
      <c r="L919" s="168"/>
    </row>
    <row r="920">
      <c r="E920" s="61"/>
      <c r="K920" s="61"/>
      <c r="L920" s="168"/>
    </row>
    <row r="921">
      <c r="E921" s="61"/>
      <c r="K921" s="61"/>
      <c r="L921" s="168"/>
    </row>
    <row r="922">
      <c r="E922" s="61"/>
      <c r="K922" s="61"/>
      <c r="L922" s="168"/>
    </row>
    <row r="923">
      <c r="E923" s="61"/>
      <c r="K923" s="61"/>
      <c r="L923" s="168"/>
    </row>
    <row r="924">
      <c r="E924" s="61"/>
      <c r="K924" s="61"/>
      <c r="L924" s="168"/>
    </row>
    <row r="925">
      <c r="E925" s="61"/>
      <c r="K925" s="61"/>
      <c r="L925" s="168"/>
    </row>
    <row r="926">
      <c r="E926" s="61"/>
      <c r="K926" s="61"/>
      <c r="L926" s="168"/>
    </row>
    <row r="927">
      <c r="E927" s="61"/>
      <c r="K927" s="61"/>
      <c r="L927" s="168"/>
    </row>
    <row r="928">
      <c r="E928" s="61"/>
      <c r="K928" s="61"/>
      <c r="L928" s="168"/>
    </row>
    <row r="929">
      <c r="E929" s="61"/>
      <c r="K929" s="61"/>
      <c r="L929" s="168"/>
    </row>
    <row r="930">
      <c r="E930" s="61"/>
      <c r="K930" s="61"/>
      <c r="L930" s="168"/>
    </row>
    <row r="931">
      <c r="E931" s="61"/>
      <c r="K931" s="61"/>
      <c r="L931" s="168"/>
    </row>
    <row r="932">
      <c r="E932" s="61"/>
      <c r="K932" s="61"/>
      <c r="L932" s="168"/>
    </row>
    <row r="933">
      <c r="E933" s="61"/>
      <c r="K933" s="61"/>
      <c r="L933" s="168"/>
    </row>
    <row r="934">
      <c r="E934" s="61"/>
      <c r="K934" s="61"/>
      <c r="L934" s="168"/>
    </row>
    <row r="935">
      <c r="E935" s="61"/>
      <c r="K935" s="61"/>
      <c r="L935" s="168"/>
    </row>
    <row r="936">
      <c r="E936" s="61"/>
      <c r="K936" s="61"/>
      <c r="L936" s="168"/>
    </row>
    <row r="937">
      <c r="E937" s="61"/>
      <c r="K937" s="61"/>
      <c r="L937" s="168"/>
    </row>
    <row r="938">
      <c r="E938" s="61"/>
      <c r="K938" s="61"/>
      <c r="L938" s="168"/>
    </row>
    <row r="939">
      <c r="E939" s="61"/>
      <c r="K939" s="61"/>
      <c r="L939" s="168"/>
    </row>
    <row r="940">
      <c r="E940" s="61"/>
      <c r="K940" s="61"/>
      <c r="L940" s="168"/>
    </row>
    <row r="941">
      <c r="E941" s="61"/>
      <c r="K941" s="61"/>
      <c r="L941" s="168"/>
    </row>
    <row r="942">
      <c r="E942" s="61"/>
      <c r="K942" s="61"/>
      <c r="L942" s="168"/>
    </row>
    <row r="943">
      <c r="E943" s="61"/>
      <c r="K943" s="61"/>
      <c r="L943" s="168"/>
    </row>
    <row r="944">
      <c r="E944" s="61"/>
      <c r="K944" s="61"/>
      <c r="L944" s="168"/>
    </row>
    <row r="945">
      <c r="E945" s="61"/>
      <c r="K945" s="61"/>
      <c r="L945" s="168"/>
    </row>
    <row r="946">
      <c r="E946" s="61"/>
      <c r="K946" s="61"/>
      <c r="L946" s="168"/>
    </row>
    <row r="947">
      <c r="E947" s="61"/>
      <c r="K947" s="61"/>
      <c r="L947" s="168"/>
    </row>
    <row r="948">
      <c r="E948" s="61"/>
      <c r="K948" s="61"/>
      <c r="L948" s="168"/>
    </row>
    <row r="949">
      <c r="E949" s="61"/>
      <c r="K949" s="61"/>
      <c r="L949" s="168"/>
    </row>
    <row r="950">
      <c r="E950" s="61"/>
      <c r="K950" s="61"/>
      <c r="L950" s="168"/>
    </row>
    <row r="951">
      <c r="E951" s="61"/>
      <c r="K951" s="61"/>
      <c r="L951" s="168"/>
    </row>
    <row r="952">
      <c r="E952" s="61"/>
      <c r="K952" s="61"/>
      <c r="L952" s="168"/>
    </row>
    <row r="953">
      <c r="E953" s="61"/>
      <c r="K953" s="61"/>
      <c r="L953" s="168"/>
    </row>
    <row r="954">
      <c r="E954" s="61"/>
      <c r="K954" s="61"/>
      <c r="L954" s="168"/>
    </row>
    <row r="955">
      <c r="E955" s="61"/>
      <c r="K955" s="61"/>
      <c r="L955" s="168"/>
    </row>
    <row r="956">
      <c r="E956" s="61"/>
      <c r="K956" s="61"/>
      <c r="L956" s="168"/>
    </row>
    <row r="957">
      <c r="E957" s="61"/>
      <c r="K957" s="61"/>
      <c r="L957" s="168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33">
      <formula1>"Action,IC,BRD,Ner,CV,CMS"</formula1>
    </dataValidation>
    <dataValidation type="list" allowBlank="1" sqref="S3:S33">
      <formula1>"Out of scope,Processing,Fixed,To be processed"</formula1>
    </dataValidation>
    <dataValidation type="list" allowBlank="1" sqref="O3:O33">
      <formula1>"Succeeded,Failed,Out of scope,Not sure,Trash"</formula1>
    </dataValidation>
    <dataValidation type="list" allowBlank="1" sqref="T3:T33">
      <formula1>"Ok,Not as expected,Not ok"</formula1>
    </dataValidation>
    <dataValidation type="list" allowBlank="1" sqref="Q3:Q33">
      <formula1>"Succeeded,As expected,Failed,Out of scope,Not sure,Trash"</formula1>
    </dataValidation>
  </dataValidations>
  <hyperlinks>
    <hyperlink r:id="rId1" ref="E4"/>
    <hyperlink r:id="rId2" ref="E7"/>
    <hyperlink r:id="rId3" ref="E15"/>
    <hyperlink r:id="rId4" ref="E16"/>
    <hyperlink r:id="rId5" ref="E21"/>
    <hyperlink r:id="rId6" ref="E23"/>
    <hyperlink r:id="rId7" ref="E33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30.43"/>
    <col customWidth="1" hidden="1" min="6" max="6" width="16.0"/>
    <col hidden="1" min="10" max="10" width="14.43"/>
    <col customWidth="1" min="11" max="11" width="26.57"/>
    <col customWidth="1" min="13" max="13" width="12.71"/>
    <col customWidth="1" hidden="1" min="14" max="14" width="12.43"/>
    <col customWidth="1" hidden="1" min="16" max="16" width="18.71"/>
  </cols>
  <sheetData>
    <row r="1">
      <c r="A1" s="62" t="s">
        <v>0</v>
      </c>
      <c r="B1" s="62" t="s">
        <v>1</v>
      </c>
      <c r="C1" s="63" t="s">
        <v>2</v>
      </c>
      <c r="D1" s="2" t="s">
        <v>3</v>
      </c>
      <c r="E1" s="64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4" t="s">
        <v>10</v>
      </c>
      <c r="L1" s="64" t="s">
        <v>11</v>
      </c>
      <c r="M1" s="62" t="s">
        <v>12</v>
      </c>
      <c r="N1" s="62" t="s">
        <v>254</v>
      </c>
      <c r="O1" s="65" t="s">
        <v>13</v>
      </c>
      <c r="P1" s="6"/>
      <c r="Q1" s="62" t="s">
        <v>14</v>
      </c>
      <c r="R1" s="66" t="s">
        <v>15</v>
      </c>
      <c r="S1" s="66" t="s">
        <v>16</v>
      </c>
      <c r="T1" s="62" t="s">
        <v>17</v>
      </c>
      <c r="U1" s="66" t="s">
        <v>18</v>
      </c>
      <c r="V1" s="66" t="s">
        <v>19</v>
      </c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7" t="s">
        <v>20</v>
      </c>
      <c r="P2" s="67" t="s">
        <v>21</v>
      </c>
      <c r="Q2" s="9"/>
      <c r="R2" s="9"/>
      <c r="S2" s="9"/>
      <c r="T2" s="9"/>
      <c r="U2" s="9"/>
      <c r="V2" s="9"/>
    </row>
    <row r="3" ht="28.5" customHeight="1">
      <c r="A3" s="68">
        <f t="shared" ref="A3:A31" si="1">if(left(D3,16)=left(D2,16),A2,A2+1)</f>
        <v>1</v>
      </c>
      <c r="B3" s="69" t="s">
        <v>255</v>
      </c>
      <c r="C3" s="138">
        <v>43973.70243055555</v>
      </c>
      <c r="D3" s="74" t="s">
        <v>766</v>
      </c>
      <c r="E3" s="139" t="s">
        <v>56</v>
      </c>
      <c r="F3" s="73" t="str">
        <f t="shared" ref="F3:F7" si="2">image("")</f>
        <v/>
      </c>
      <c r="G3" s="74" t="s">
        <v>57</v>
      </c>
      <c r="H3" s="73"/>
      <c r="I3" s="74" t="s">
        <v>58</v>
      </c>
      <c r="J3" s="74" t="s">
        <v>38</v>
      </c>
      <c r="K3" s="72" t="s">
        <v>767</v>
      </c>
      <c r="L3" s="142"/>
      <c r="M3" s="73"/>
      <c r="N3" s="73"/>
      <c r="O3" s="74" t="s">
        <v>40</v>
      </c>
      <c r="P3" s="75"/>
      <c r="Q3" s="74" t="s">
        <v>114</v>
      </c>
      <c r="R3" s="75"/>
      <c r="S3" s="75"/>
      <c r="T3" s="74"/>
      <c r="U3" s="75"/>
      <c r="V3" s="75"/>
    </row>
    <row r="4" ht="28.5" customHeight="1">
      <c r="A4" s="68">
        <f t="shared" si="1"/>
        <v>1</v>
      </c>
      <c r="B4" s="69" t="s">
        <v>255</v>
      </c>
      <c r="C4" s="138">
        <v>43973.7030787037</v>
      </c>
      <c r="D4" s="74" t="s">
        <v>766</v>
      </c>
      <c r="E4" s="169" t="s">
        <v>768</v>
      </c>
      <c r="F4" s="73" t="str">
        <f t="shared" si="2"/>
        <v/>
      </c>
      <c r="G4" s="74" t="s">
        <v>25</v>
      </c>
      <c r="H4" s="74" t="s">
        <v>769</v>
      </c>
      <c r="I4" s="74" t="s">
        <v>27</v>
      </c>
      <c r="J4" s="74" t="s">
        <v>38</v>
      </c>
      <c r="K4" s="72" t="s">
        <v>770</v>
      </c>
      <c r="L4" s="140" t="s">
        <v>771</v>
      </c>
      <c r="M4" s="73"/>
      <c r="N4" s="75"/>
      <c r="O4" s="74" t="s">
        <v>40</v>
      </c>
      <c r="P4" s="75"/>
      <c r="Q4" s="74" t="s">
        <v>114</v>
      </c>
      <c r="R4" s="74"/>
      <c r="S4" s="75"/>
      <c r="T4" s="74"/>
      <c r="U4" s="74"/>
      <c r="V4" s="75"/>
    </row>
    <row r="5" ht="28.5" customHeight="1">
      <c r="A5" s="68">
        <f t="shared" si="1"/>
        <v>1</v>
      </c>
      <c r="B5" s="69" t="s">
        <v>255</v>
      </c>
      <c r="C5" s="138">
        <v>43973.70321759259</v>
      </c>
      <c r="D5" s="74" t="s">
        <v>766</v>
      </c>
      <c r="E5" s="139" t="s">
        <v>772</v>
      </c>
      <c r="F5" s="73" t="str">
        <f t="shared" si="2"/>
        <v/>
      </c>
      <c r="G5" s="74" t="s">
        <v>53</v>
      </c>
      <c r="H5" s="73"/>
      <c r="I5" s="74" t="s">
        <v>54</v>
      </c>
      <c r="J5" s="74" t="s">
        <v>28</v>
      </c>
      <c r="K5" s="76"/>
      <c r="L5" s="142"/>
      <c r="M5" s="75"/>
      <c r="N5" s="75"/>
      <c r="O5" s="74" t="s">
        <v>40</v>
      </c>
      <c r="P5" s="75"/>
      <c r="Q5" s="74" t="s">
        <v>114</v>
      </c>
      <c r="R5" s="75"/>
      <c r="S5" s="75"/>
      <c r="T5" s="74"/>
      <c r="U5" s="75"/>
      <c r="V5" s="75"/>
    </row>
    <row r="6" ht="28.5" customHeight="1">
      <c r="A6" s="170">
        <f t="shared" si="1"/>
        <v>1</v>
      </c>
      <c r="B6" s="69" t="s">
        <v>255</v>
      </c>
      <c r="C6" s="171">
        <v>43973.70322916667</v>
      </c>
      <c r="D6" s="152" t="s">
        <v>766</v>
      </c>
      <c r="E6" s="172" t="s">
        <v>773</v>
      </c>
      <c r="F6" s="73" t="str">
        <f t="shared" si="2"/>
        <v/>
      </c>
      <c r="G6" s="152" t="s">
        <v>25</v>
      </c>
      <c r="H6" s="152" t="s">
        <v>774</v>
      </c>
      <c r="I6" s="152" t="s">
        <v>93</v>
      </c>
      <c r="J6" s="152" t="s">
        <v>168</v>
      </c>
      <c r="K6" s="173" t="s">
        <v>95</v>
      </c>
      <c r="L6" s="174"/>
      <c r="M6" s="175"/>
      <c r="N6" s="176" t="s">
        <v>775</v>
      </c>
      <c r="O6" s="74" t="s">
        <v>32</v>
      </c>
      <c r="P6" s="177"/>
      <c r="Q6" s="74" t="s">
        <v>114</v>
      </c>
      <c r="R6" s="177"/>
      <c r="S6" s="177"/>
      <c r="T6" s="152"/>
      <c r="U6" s="75"/>
      <c r="V6" s="75"/>
    </row>
    <row r="7" ht="28.5" customHeight="1">
      <c r="A7" s="67">
        <f t="shared" si="1"/>
        <v>2</v>
      </c>
      <c r="B7" s="82" t="s">
        <v>255</v>
      </c>
      <c r="C7" s="149">
        <v>43973.68439814815</v>
      </c>
      <c r="D7" s="87" t="s">
        <v>776</v>
      </c>
      <c r="E7" s="154" t="s">
        <v>56</v>
      </c>
      <c r="F7" s="86" t="str">
        <f t="shared" si="2"/>
        <v/>
      </c>
      <c r="G7" s="87" t="s">
        <v>57</v>
      </c>
      <c r="H7" s="86"/>
      <c r="I7" s="87" t="s">
        <v>58</v>
      </c>
      <c r="J7" s="87" t="s">
        <v>38</v>
      </c>
      <c r="K7" s="85" t="s">
        <v>777</v>
      </c>
      <c r="L7" s="160"/>
      <c r="M7" s="89"/>
      <c r="N7" s="89"/>
      <c r="O7" s="102" t="s">
        <v>40</v>
      </c>
      <c r="P7" s="89"/>
      <c r="Q7" s="102" t="s">
        <v>40</v>
      </c>
      <c r="R7" s="89"/>
      <c r="S7" s="89"/>
      <c r="T7" s="87"/>
      <c r="U7" s="111"/>
      <c r="V7" s="89"/>
    </row>
    <row r="8" ht="142.5" customHeight="1">
      <c r="A8" s="68">
        <f t="shared" si="1"/>
        <v>3</v>
      </c>
      <c r="B8" s="69" t="s">
        <v>255</v>
      </c>
      <c r="C8" s="138">
        <v>43973.683912037035</v>
      </c>
      <c r="D8" s="74" t="s">
        <v>778</v>
      </c>
      <c r="E8" s="141" t="s">
        <v>779</v>
      </c>
      <c r="F8" s="73" t="str">
        <f>image("https://scontent.xx.fbcdn.net/v/t1.15752-9/97826559_2708362782780421_7159937462863659008_n.jpg?_nc_cat=108&amp;_nc_sid=b96e70&amp;_nc_ohc=Kb5oICKtnhQAX8iFoJJ&amp;_nc_ad=z-m&amp;_nc_cid=0&amp;_nc_zor=9&amp;_nc_ht=scontent.xx&amp;oh=fc48d96e9acfb9c3498217bdd8fe7f38&amp;oe=5EEC06D5")</f>
        <v/>
      </c>
      <c r="G8" s="74" t="s">
        <v>25</v>
      </c>
      <c r="H8" s="74" t="s">
        <v>780</v>
      </c>
      <c r="I8" s="74" t="s">
        <v>27</v>
      </c>
      <c r="J8" s="74" t="s">
        <v>28</v>
      </c>
      <c r="K8" s="72" t="s">
        <v>781</v>
      </c>
      <c r="L8" s="140" t="s">
        <v>782</v>
      </c>
      <c r="M8" s="78" t="s">
        <v>783</v>
      </c>
      <c r="N8" s="75"/>
      <c r="O8" s="152" t="s">
        <v>40</v>
      </c>
      <c r="P8" s="75"/>
      <c r="Q8" s="152" t="s">
        <v>40</v>
      </c>
      <c r="R8" s="75"/>
      <c r="S8" s="75"/>
      <c r="T8" s="74"/>
      <c r="U8" s="115"/>
      <c r="V8" s="75"/>
    </row>
    <row r="9" ht="28.5" customHeight="1">
      <c r="A9" s="68">
        <f t="shared" si="1"/>
        <v>3</v>
      </c>
      <c r="B9" s="69" t="s">
        <v>255</v>
      </c>
      <c r="C9" s="138">
        <v>43973.683912037035</v>
      </c>
      <c r="D9" s="74" t="s">
        <v>778</v>
      </c>
      <c r="E9" s="178" t="s">
        <v>784</v>
      </c>
      <c r="F9" s="73" t="str">
        <f t="shared" ref="F9:F13" si="3">image("")</f>
        <v/>
      </c>
      <c r="G9" s="74" t="s">
        <v>221</v>
      </c>
      <c r="H9" s="73"/>
      <c r="I9" s="74" t="s">
        <v>222</v>
      </c>
      <c r="J9" s="74" t="s">
        <v>28</v>
      </c>
      <c r="K9" s="72" t="s">
        <v>785</v>
      </c>
      <c r="L9" s="142"/>
      <c r="M9" s="73"/>
      <c r="N9" s="75"/>
      <c r="O9" s="152" t="s">
        <v>40</v>
      </c>
      <c r="P9" s="75"/>
      <c r="Q9" s="152" t="s">
        <v>40</v>
      </c>
      <c r="R9" s="75"/>
      <c r="S9" s="75"/>
      <c r="T9" s="74"/>
      <c r="U9" s="115"/>
      <c r="V9" s="75"/>
    </row>
    <row r="10" ht="28.5" customHeight="1">
      <c r="A10" s="67">
        <f t="shared" si="1"/>
        <v>4</v>
      </c>
      <c r="B10" s="82" t="s">
        <v>255</v>
      </c>
      <c r="C10" s="149">
        <v>43973.654027777775</v>
      </c>
      <c r="D10" s="87" t="s">
        <v>786</v>
      </c>
      <c r="E10" s="154" t="s">
        <v>787</v>
      </c>
      <c r="F10" s="86" t="str">
        <f t="shared" si="3"/>
        <v/>
      </c>
      <c r="G10" s="87" t="s">
        <v>25</v>
      </c>
      <c r="H10" s="87" t="s">
        <v>788</v>
      </c>
      <c r="I10" s="87" t="s">
        <v>93</v>
      </c>
      <c r="J10" s="87" t="s">
        <v>168</v>
      </c>
      <c r="K10" s="85" t="s">
        <v>95</v>
      </c>
      <c r="L10" s="160"/>
      <c r="M10" s="86"/>
      <c r="N10" s="87" t="s">
        <v>672</v>
      </c>
      <c r="O10" s="102" t="s">
        <v>32</v>
      </c>
      <c r="P10" s="87"/>
      <c r="Q10" s="102" t="s">
        <v>32</v>
      </c>
      <c r="R10" s="87"/>
      <c r="S10" s="89"/>
      <c r="T10" s="87"/>
      <c r="U10" s="109"/>
      <c r="V10" s="89"/>
    </row>
    <row r="11" ht="28.5" customHeight="1">
      <c r="A11" s="67">
        <f t="shared" si="1"/>
        <v>4</v>
      </c>
      <c r="B11" s="82" t="s">
        <v>255</v>
      </c>
      <c r="C11" s="149">
        <v>43973.65403935185</v>
      </c>
      <c r="D11" s="87" t="s">
        <v>786</v>
      </c>
      <c r="E11" s="154" t="s">
        <v>789</v>
      </c>
      <c r="F11" s="86" t="str">
        <f t="shared" si="3"/>
        <v/>
      </c>
      <c r="G11" s="87" t="s">
        <v>25</v>
      </c>
      <c r="H11" s="87" t="s">
        <v>790</v>
      </c>
      <c r="I11" s="87" t="s">
        <v>167</v>
      </c>
      <c r="J11" s="87" t="s">
        <v>168</v>
      </c>
      <c r="K11" s="92"/>
      <c r="L11" s="160"/>
      <c r="M11" s="86"/>
      <c r="N11" s="89"/>
      <c r="O11" s="102" t="s">
        <v>60</v>
      </c>
      <c r="P11" s="89"/>
      <c r="Q11" s="102" t="s">
        <v>32</v>
      </c>
      <c r="R11" s="87" t="s">
        <v>791</v>
      </c>
      <c r="S11" s="89"/>
      <c r="T11" s="87"/>
      <c r="U11" s="109" t="s">
        <v>792</v>
      </c>
      <c r="V11" s="89"/>
    </row>
    <row r="12" ht="28.5" customHeight="1">
      <c r="A12" s="68">
        <f t="shared" si="1"/>
        <v>5</v>
      </c>
      <c r="B12" s="69" t="s">
        <v>255</v>
      </c>
      <c r="C12" s="138">
        <v>43973.62646990741</v>
      </c>
      <c r="D12" s="74" t="s">
        <v>793</v>
      </c>
      <c r="E12" s="139" t="s">
        <v>56</v>
      </c>
      <c r="F12" s="73" t="str">
        <f t="shared" si="3"/>
        <v/>
      </c>
      <c r="G12" s="74" t="s">
        <v>57</v>
      </c>
      <c r="H12" s="73"/>
      <c r="I12" s="74" t="s">
        <v>58</v>
      </c>
      <c r="J12" s="74" t="s">
        <v>38</v>
      </c>
      <c r="K12" s="72" t="s">
        <v>794</v>
      </c>
      <c r="L12" s="142"/>
      <c r="M12" s="73"/>
      <c r="N12" s="75"/>
      <c r="O12" s="74" t="s">
        <v>40</v>
      </c>
      <c r="P12" s="74"/>
      <c r="Q12" s="152" t="s">
        <v>60</v>
      </c>
      <c r="R12" s="75"/>
      <c r="S12" s="75"/>
      <c r="T12" s="74"/>
      <c r="U12" s="115"/>
      <c r="V12" s="75"/>
    </row>
    <row r="13" ht="28.5" customHeight="1">
      <c r="A13" s="68">
        <f t="shared" si="1"/>
        <v>5</v>
      </c>
      <c r="B13" s="69" t="s">
        <v>255</v>
      </c>
      <c r="C13" s="138">
        <v>43973.62679398148</v>
      </c>
      <c r="D13" s="74" t="s">
        <v>793</v>
      </c>
      <c r="E13" s="139" t="s">
        <v>795</v>
      </c>
      <c r="F13" s="73" t="str">
        <f t="shared" si="3"/>
        <v/>
      </c>
      <c r="G13" s="74" t="s">
        <v>25</v>
      </c>
      <c r="H13" s="74" t="s">
        <v>790</v>
      </c>
      <c r="I13" s="74" t="s">
        <v>93</v>
      </c>
      <c r="J13" s="74" t="s">
        <v>168</v>
      </c>
      <c r="K13" s="72" t="s">
        <v>95</v>
      </c>
      <c r="L13" s="142"/>
      <c r="M13" s="73"/>
      <c r="N13" s="75"/>
      <c r="O13" s="74" t="s">
        <v>40</v>
      </c>
      <c r="P13" s="75"/>
      <c r="Q13" s="152" t="s">
        <v>60</v>
      </c>
      <c r="R13" s="75"/>
      <c r="S13" s="75"/>
      <c r="T13" s="74"/>
      <c r="U13" s="115"/>
      <c r="V13" s="75"/>
    </row>
    <row r="14" ht="52.5" customHeight="1">
      <c r="A14" s="68">
        <f t="shared" si="1"/>
        <v>5</v>
      </c>
      <c r="B14" s="69" t="s">
        <v>255</v>
      </c>
      <c r="C14" s="138">
        <v>43973.6268287037</v>
      </c>
      <c r="D14" s="74" t="s">
        <v>793</v>
      </c>
      <c r="E14" s="141" t="s">
        <v>796</v>
      </c>
      <c r="F14" s="73" t="str">
        <f>image("https://scontent.xx.fbcdn.net/v/t1.15752-9/99431254_245232006704998_6449147562518642688_n.jpg?_nc_cat=106&amp;_nc_sid=b96e70&amp;_nc_ohc=SMxsuyWghvEAX-sfNpl&amp;_nc_ad=z-m&amp;_nc_cid=0&amp;_nc_zor=9&amp;_nc_ht=scontent.xx&amp;oh=e52569c5907c6b0be7c60ae702133ab4&amp;oe=5EEC8CDC")</f>
        <v/>
      </c>
      <c r="G14" s="74" t="s">
        <v>25</v>
      </c>
      <c r="H14" s="74" t="s">
        <v>797</v>
      </c>
      <c r="I14" s="74" t="s">
        <v>27</v>
      </c>
      <c r="J14" s="74" t="s">
        <v>28</v>
      </c>
      <c r="K14" s="72" t="s">
        <v>29</v>
      </c>
      <c r="L14" s="140" t="s">
        <v>798</v>
      </c>
      <c r="M14" s="74" t="s">
        <v>799</v>
      </c>
      <c r="N14" s="75"/>
      <c r="O14" s="74" t="s">
        <v>60</v>
      </c>
      <c r="P14" s="75"/>
      <c r="Q14" s="152" t="s">
        <v>60</v>
      </c>
      <c r="R14" s="74" t="s">
        <v>66</v>
      </c>
      <c r="S14" s="75"/>
      <c r="T14" s="74"/>
      <c r="U14" s="153" t="s">
        <v>800</v>
      </c>
      <c r="V14" s="75"/>
    </row>
    <row r="15" ht="90.75" customHeight="1">
      <c r="A15" s="67">
        <f t="shared" si="1"/>
        <v>6</v>
      </c>
      <c r="B15" s="82" t="s">
        <v>255</v>
      </c>
      <c r="C15" s="149">
        <v>43973.622569444444</v>
      </c>
      <c r="D15" s="87" t="s">
        <v>801</v>
      </c>
      <c r="E15" s="150" t="s">
        <v>802</v>
      </c>
      <c r="F15" s="86" t="str">
        <f>image("https://scontent.xx.fbcdn.net/v/t1.15752-9/99118088_237398954204591_8284928391417692160_n.jpg?_nc_cat=105&amp;_nc_sid=b96e70&amp;_nc_ohc=HP1Q1BDyaPcAX_IbdXQ&amp;_nc_ad=z-m&amp;_nc_cid=0&amp;_nc_zor=9&amp;_nc_ht=scontent.xx&amp;oh=19b0ae212d87523ee22045b21a532663&amp;oe=5EEC4B84")</f>
        <v/>
      </c>
      <c r="G15" s="87" t="s">
        <v>25</v>
      </c>
      <c r="H15" s="87" t="s">
        <v>803</v>
      </c>
      <c r="I15" s="87" t="s">
        <v>27</v>
      </c>
      <c r="J15" s="87" t="s">
        <v>28</v>
      </c>
      <c r="K15" s="85" t="s">
        <v>29</v>
      </c>
      <c r="L15" s="155" t="s">
        <v>804</v>
      </c>
      <c r="M15" s="87" t="s">
        <v>805</v>
      </c>
      <c r="N15" s="89"/>
      <c r="O15" s="87" t="s">
        <v>60</v>
      </c>
      <c r="P15" s="89"/>
      <c r="Q15" s="102" t="s">
        <v>60</v>
      </c>
      <c r="R15" s="87" t="s">
        <v>66</v>
      </c>
      <c r="S15" s="87" t="s">
        <v>67</v>
      </c>
      <c r="T15" s="87" t="s">
        <v>68</v>
      </c>
      <c r="U15" s="109" t="s">
        <v>806</v>
      </c>
      <c r="V15" s="89"/>
    </row>
    <row r="16" ht="28.5" customHeight="1">
      <c r="A16" s="68">
        <f t="shared" si="1"/>
        <v>7</v>
      </c>
      <c r="B16" s="69" t="s">
        <v>255</v>
      </c>
      <c r="C16" s="138">
        <v>43973.620729166665</v>
      </c>
      <c r="D16" s="74" t="s">
        <v>807</v>
      </c>
      <c r="E16" s="178" t="s">
        <v>808</v>
      </c>
      <c r="F16" s="73" t="str">
        <f>image("")</f>
        <v/>
      </c>
      <c r="G16" s="74" t="s">
        <v>25</v>
      </c>
      <c r="H16" s="74" t="s">
        <v>809</v>
      </c>
      <c r="I16" s="74" t="s">
        <v>27</v>
      </c>
      <c r="J16" s="74" t="s">
        <v>38</v>
      </c>
      <c r="K16" s="72" t="s">
        <v>810</v>
      </c>
      <c r="L16" s="140" t="s">
        <v>811</v>
      </c>
      <c r="M16" s="73"/>
      <c r="N16" s="78" t="s">
        <v>812</v>
      </c>
      <c r="O16" s="74" t="s">
        <v>40</v>
      </c>
      <c r="P16" s="75"/>
      <c r="Q16" s="74" t="s">
        <v>114</v>
      </c>
      <c r="R16" s="75"/>
      <c r="S16" s="75"/>
      <c r="T16" s="74"/>
      <c r="U16" s="115"/>
      <c r="V16" s="75"/>
    </row>
    <row r="17" ht="75.75" customHeight="1">
      <c r="A17" s="67">
        <f t="shared" si="1"/>
        <v>8</v>
      </c>
      <c r="B17" s="82" t="s">
        <v>255</v>
      </c>
      <c r="C17" s="149">
        <v>43973.602858796294</v>
      </c>
      <c r="D17" s="87" t="s">
        <v>813</v>
      </c>
      <c r="E17" s="179" t="s">
        <v>814</v>
      </c>
      <c r="F17" s="86" t="str">
        <f>image("_nc_cat=110&amp;_nc_sid=b96e70&amp;_nc_oc=AQn1v7RR7stjBGHYOo3Hvg15sRaL6I78a3Y0_QDoa3S7LW5O8S28RrPA6CuboawZS-q8p2V6apkR_Zr5H8pZva3N&amp;_nc_ad=z-m&amp;_nc_cid=0&amp;_nc_zor=9&amp;_nc_ht=scontent.xx&amp;oh=3808c7cd84ab3e91f9198dbae099b8ea&amp;oe=5EECCC1F")</f>
        <v/>
      </c>
      <c r="G17" s="87" t="s">
        <v>25</v>
      </c>
      <c r="H17" s="87" t="s">
        <v>815</v>
      </c>
      <c r="I17" s="87" t="s">
        <v>27</v>
      </c>
      <c r="J17" s="87" t="s">
        <v>28</v>
      </c>
      <c r="K17" s="85" t="s">
        <v>816</v>
      </c>
      <c r="L17" s="155" t="s">
        <v>507</v>
      </c>
      <c r="M17" s="87" t="s">
        <v>817</v>
      </c>
      <c r="N17" s="89"/>
      <c r="O17" s="87" t="s">
        <v>40</v>
      </c>
      <c r="P17" s="89"/>
      <c r="Q17" s="87" t="s">
        <v>114</v>
      </c>
      <c r="R17" s="89"/>
      <c r="S17" s="89"/>
      <c r="T17" s="87"/>
      <c r="U17" s="111"/>
      <c r="V17" s="89"/>
    </row>
    <row r="18" ht="73.5" customHeight="1">
      <c r="A18" s="67">
        <f t="shared" si="1"/>
        <v>8</v>
      </c>
      <c r="B18" s="82" t="s">
        <v>255</v>
      </c>
      <c r="C18" s="149">
        <v>43973.60288194445</v>
      </c>
      <c r="D18" s="87" t="s">
        <v>813</v>
      </c>
      <c r="E18" s="179" t="s">
        <v>818</v>
      </c>
      <c r="F18" s="86" t="str">
        <f>image("https://scontent.xx.fbcdn.net/v/t1.15752-9/99013255_284359466293165_7433438433357332480_n.jpg?_nc_cat=107&amp;_nc_sid=b96e70&amp;_nc_oc=AQnBGm5LWgbF7xusj0xonUkfkHm0MifeFWq08EDzuT0iTn5yO_AeoZ2FiGjbYhSjVIX_PeIOfuicgU76TNckUSX2&amp;_nc_ad=z-m&amp;_nc_cid=0&amp;_nc_zor=9&amp;_nc_ht="&amp;"scontent.xx&amp;oh=b5f6eb82824ac3f4d50954b49bb78aec&amp;oe=5EEE1EAE")</f>
        <v/>
      </c>
      <c r="G18" s="87" t="s">
        <v>25</v>
      </c>
      <c r="H18" s="87" t="s">
        <v>819</v>
      </c>
      <c r="I18" s="87" t="s">
        <v>27</v>
      </c>
      <c r="J18" s="87" t="s">
        <v>28</v>
      </c>
      <c r="K18" s="85" t="s">
        <v>455</v>
      </c>
      <c r="L18" s="155" t="s">
        <v>456</v>
      </c>
      <c r="M18" s="87" t="s">
        <v>457</v>
      </c>
      <c r="N18" s="89"/>
      <c r="O18" s="87" t="s">
        <v>40</v>
      </c>
      <c r="P18" s="87"/>
      <c r="Q18" s="87" t="s">
        <v>114</v>
      </c>
      <c r="R18" s="87"/>
      <c r="S18" s="89"/>
      <c r="T18" s="87"/>
      <c r="U18" s="109"/>
      <c r="V18" s="89"/>
    </row>
    <row r="19" ht="28.5" customHeight="1">
      <c r="A19" s="68">
        <f t="shared" si="1"/>
        <v>9</v>
      </c>
      <c r="B19" s="69" t="s">
        <v>255</v>
      </c>
      <c r="C19" s="138">
        <v>43973.4849537037</v>
      </c>
      <c r="D19" s="74" t="s">
        <v>820</v>
      </c>
      <c r="E19" s="178" t="s">
        <v>821</v>
      </c>
      <c r="F19" s="73" t="str">
        <f t="shared" ref="F19:F27" si="4">image("")</f>
        <v/>
      </c>
      <c r="G19" s="74" t="s">
        <v>25</v>
      </c>
      <c r="H19" s="74" t="s">
        <v>822</v>
      </c>
      <c r="I19" s="74" t="s">
        <v>49</v>
      </c>
      <c r="J19" s="74" t="s">
        <v>50</v>
      </c>
      <c r="K19" s="72" t="s">
        <v>823</v>
      </c>
      <c r="L19" s="140" t="s">
        <v>824</v>
      </c>
      <c r="M19" s="73"/>
      <c r="N19" s="75"/>
      <c r="O19" s="74" t="s">
        <v>60</v>
      </c>
      <c r="P19" s="75"/>
      <c r="Q19" s="74" t="s">
        <v>60</v>
      </c>
      <c r="R19" s="74" t="s">
        <v>688</v>
      </c>
      <c r="S19" s="75"/>
      <c r="T19" s="74"/>
      <c r="U19" s="153" t="s">
        <v>825</v>
      </c>
      <c r="V19" s="75"/>
    </row>
    <row r="20" ht="28.5" customHeight="1">
      <c r="A20" s="68">
        <f t="shared" si="1"/>
        <v>9</v>
      </c>
      <c r="B20" s="69" t="s">
        <v>255</v>
      </c>
      <c r="C20" s="138">
        <v>43973.4849537037</v>
      </c>
      <c r="D20" s="74" t="s">
        <v>820</v>
      </c>
      <c r="E20" s="72" t="s">
        <v>553</v>
      </c>
      <c r="F20" s="73" t="str">
        <f t="shared" si="4"/>
        <v/>
      </c>
      <c r="G20" s="74" t="s">
        <v>205</v>
      </c>
      <c r="H20" s="74" t="s">
        <v>554</v>
      </c>
      <c r="I20" s="74" t="s">
        <v>27</v>
      </c>
      <c r="J20" s="74" t="s">
        <v>106</v>
      </c>
      <c r="K20" s="72" t="s">
        <v>826</v>
      </c>
      <c r="L20" s="140" t="s">
        <v>556</v>
      </c>
      <c r="M20" s="73"/>
      <c r="N20" s="73"/>
      <c r="O20" s="74" t="s">
        <v>40</v>
      </c>
      <c r="P20" s="74"/>
      <c r="Q20" s="74" t="s">
        <v>60</v>
      </c>
      <c r="R20" s="75"/>
      <c r="S20" s="75"/>
      <c r="T20" s="74"/>
      <c r="U20" s="153"/>
      <c r="V20" s="75"/>
    </row>
    <row r="21" ht="28.5" customHeight="1">
      <c r="A21" s="67">
        <f t="shared" si="1"/>
        <v>10</v>
      </c>
      <c r="B21" s="82" t="s">
        <v>255</v>
      </c>
      <c r="C21" s="149">
        <v>43973.452581018515</v>
      </c>
      <c r="D21" s="87" t="s">
        <v>827</v>
      </c>
      <c r="E21" s="85" t="s">
        <v>828</v>
      </c>
      <c r="F21" s="86" t="str">
        <f t="shared" si="4"/>
        <v/>
      </c>
      <c r="G21" s="87" t="s">
        <v>25</v>
      </c>
      <c r="H21" s="87" t="s">
        <v>829</v>
      </c>
      <c r="I21" s="87" t="s">
        <v>27</v>
      </c>
      <c r="J21" s="87" t="s">
        <v>38</v>
      </c>
      <c r="K21" s="85" t="s">
        <v>830</v>
      </c>
      <c r="L21" s="160"/>
      <c r="M21" s="89"/>
      <c r="N21" s="86"/>
      <c r="O21" s="87" t="s">
        <v>40</v>
      </c>
      <c r="P21" s="89"/>
      <c r="Q21" s="87" t="s">
        <v>114</v>
      </c>
      <c r="R21" s="87"/>
      <c r="S21" s="89"/>
      <c r="T21" s="87"/>
      <c r="U21" s="111"/>
      <c r="V21" s="89"/>
    </row>
    <row r="22" ht="28.5" customHeight="1">
      <c r="A22" s="67">
        <f t="shared" si="1"/>
        <v>10</v>
      </c>
      <c r="B22" s="82" t="s">
        <v>255</v>
      </c>
      <c r="C22" s="149">
        <v>43973.45259259259</v>
      </c>
      <c r="D22" s="87" t="s">
        <v>827</v>
      </c>
      <c r="E22" s="85" t="s">
        <v>831</v>
      </c>
      <c r="F22" s="86" t="str">
        <f t="shared" si="4"/>
        <v/>
      </c>
      <c r="G22" s="87" t="s">
        <v>53</v>
      </c>
      <c r="H22" s="86"/>
      <c r="I22" s="87" t="s">
        <v>54</v>
      </c>
      <c r="J22" s="87" t="s">
        <v>28</v>
      </c>
      <c r="K22" s="92"/>
      <c r="L22" s="160"/>
      <c r="M22" s="89"/>
      <c r="N22" s="86"/>
      <c r="O22" s="87" t="s">
        <v>40</v>
      </c>
      <c r="P22" s="89"/>
      <c r="Q22" s="87" t="s">
        <v>114</v>
      </c>
      <c r="R22" s="87"/>
      <c r="S22" s="89"/>
      <c r="T22" s="87"/>
      <c r="U22" s="109"/>
      <c r="V22" s="89"/>
    </row>
    <row r="23" ht="42.75" customHeight="1">
      <c r="A23" s="68">
        <f t="shared" si="1"/>
        <v>11</v>
      </c>
      <c r="B23" s="69" t="s">
        <v>255</v>
      </c>
      <c r="C23" s="138">
        <v>43973.443032407406</v>
      </c>
      <c r="D23" s="74" t="s">
        <v>832</v>
      </c>
      <c r="E23" s="93" t="s">
        <v>833</v>
      </c>
      <c r="F23" s="73" t="str">
        <f t="shared" si="4"/>
        <v/>
      </c>
      <c r="G23" s="74" t="s">
        <v>25</v>
      </c>
      <c r="H23" s="74" t="s">
        <v>834</v>
      </c>
      <c r="I23" s="74" t="s">
        <v>49</v>
      </c>
      <c r="J23" s="74" t="s">
        <v>44</v>
      </c>
      <c r="K23" s="76"/>
      <c r="L23" s="140" t="s">
        <v>605</v>
      </c>
      <c r="M23" s="73"/>
      <c r="N23" s="75"/>
      <c r="O23" s="74" t="s">
        <v>40</v>
      </c>
      <c r="P23" s="75"/>
      <c r="Q23" s="74" t="s">
        <v>114</v>
      </c>
      <c r="R23" s="75"/>
      <c r="S23" s="75"/>
      <c r="T23" s="74"/>
      <c r="U23" s="115"/>
      <c r="V23" s="75"/>
    </row>
    <row r="24" ht="46.5" customHeight="1">
      <c r="A24" s="68">
        <f t="shared" si="1"/>
        <v>11</v>
      </c>
      <c r="B24" s="69" t="s">
        <v>255</v>
      </c>
      <c r="C24" s="138">
        <v>43973.443703703706</v>
      </c>
      <c r="D24" s="74" t="s">
        <v>832</v>
      </c>
      <c r="E24" s="72" t="s">
        <v>835</v>
      </c>
      <c r="F24" s="73" t="str">
        <f t="shared" si="4"/>
        <v/>
      </c>
      <c r="G24" s="74" t="s">
        <v>25</v>
      </c>
      <c r="H24" s="74" t="s">
        <v>836</v>
      </c>
      <c r="I24" s="74" t="s">
        <v>27</v>
      </c>
      <c r="J24" s="74" t="s">
        <v>28</v>
      </c>
      <c r="K24" s="72" t="s">
        <v>837</v>
      </c>
      <c r="L24" s="140" t="s">
        <v>838</v>
      </c>
      <c r="M24" s="73"/>
      <c r="N24" s="75"/>
      <c r="O24" s="74" t="s">
        <v>40</v>
      </c>
      <c r="P24" s="75"/>
      <c r="Q24" s="74" t="s">
        <v>114</v>
      </c>
      <c r="R24" s="75"/>
      <c r="S24" s="75"/>
      <c r="T24" s="74"/>
      <c r="U24" s="115"/>
      <c r="V24" s="75"/>
    </row>
    <row r="25" ht="61.5" customHeight="1">
      <c r="A25" s="68">
        <f t="shared" si="1"/>
        <v>11</v>
      </c>
      <c r="B25" s="69" t="s">
        <v>255</v>
      </c>
      <c r="C25" s="138">
        <v>43973.44383101852</v>
      </c>
      <c r="D25" s="74" t="s">
        <v>832</v>
      </c>
      <c r="E25" s="72" t="s">
        <v>839</v>
      </c>
      <c r="F25" s="73" t="str">
        <f t="shared" si="4"/>
        <v/>
      </c>
      <c r="G25" s="74" t="s">
        <v>25</v>
      </c>
      <c r="H25" s="74" t="s">
        <v>840</v>
      </c>
      <c r="I25" s="74" t="s">
        <v>49</v>
      </c>
      <c r="J25" s="74" t="s">
        <v>50</v>
      </c>
      <c r="K25" s="72" t="s">
        <v>841</v>
      </c>
      <c r="L25" s="140" t="s">
        <v>842</v>
      </c>
      <c r="M25" s="73"/>
      <c r="N25" s="75"/>
      <c r="O25" s="74" t="s">
        <v>40</v>
      </c>
      <c r="P25" s="75"/>
      <c r="Q25" s="74" t="s">
        <v>114</v>
      </c>
      <c r="R25" s="75"/>
      <c r="S25" s="75"/>
      <c r="T25" s="74"/>
      <c r="U25" s="115"/>
      <c r="V25" s="75"/>
    </row>
    <row r="26" ht="39.0" customHeight="1">
      <c r="A26" s="68">
        <f t="shared" si="1"/>
        <v>11</v>
      </c>
      <c r="B26" s="69" t="s">
        <v>255</v>
      </c>
      <c r="C26" s="138">
        <v>43973.44693287037</v>
      </c>
      <c r="D26" s="74" t="s">
        <v>832</v>
      </c>
      <c r="E26" s="72" t="s">
        <v>843</v>
      </c>
      <c r="F26" s="73" t="str">
        <f t="shared" si="4"/>
        <v/>
      </c>
      <c r="G26" s="74" t="s">
        <v>205</v>
      </c>
      <c r="H26" s="74" t="s">
        <v>844</v>
      </c>
      <c r="I26" s="74" t="s">
        <v>27</v>
      </c>
      <c r="J26" s="74" t="s">
        <v>106</v>
      </c>
      <c r="K26" s="72" t="s">
        <v>845</v>
      </c>
      <c r="L26" s="140" t="s">
        <v>846</v>
      </c>
      <c r="M26" s="73"/>
      <c r="N26" s="75"/>
      <c r="O26" s="74" t="s">
        <v>40</v>
      </c>
      <c r="P26" s="75"/>
      <c r="Q26" s="74" t="s">
        <v>114</v>
      </c>
      <c r="R26" s="75"/>
      <c r="S26" s="75"/>
      <c r="T26" s="74"/>
      <c r="U26" s="115"/>
      <c r="V26" s="75"/>
    </row>
    <row r="27" ht="28.5" customHeight="1">
      <c r="A27" s="68">
        <f t="shared" si="1"/>
        <v>11</v>
      </c>
      <c r="B27" s="69" t="s">
        <v>255</v>
      </c>
      <c r="C27" s="138">
        <v>43973.44694444445</v>
      </c>
      <c r="D27" s="74" t="s">
        <v>832</v>
      </c>
      <c r="E27" s="72" t="s">
        <v>847</v>
      </c>
      <c r="F27" s="73" t="str">
        <f t="shared" si="4"/>
        <v/>
      </c>
      <c r="G27" s="74" t="s">
        <v>53</v>
      </c>
      <c r="H27" s="74" t="s">
        <v>848</v>
      </c>
      <c r="I27" s="74" t="s">
        <v>54</v>
      </c>
      <c r="J27" s="74" t="s">
        <v>28</v>
      </c>
      <c r="K27" s="76"/>
      <c r="L27" s="142"/>
      <c r="M27" s="73"/>
      <c r="N27" s="75"/>
      <c r="O27" s="74" t="s">
        <v>40</v>
      </c>
      <c r="P27" s="75"/>
      <c r="Q27" s="74" t="s">
        <v>114</v>
      </c>
      <c r="R27" s="74"/>
      <c r="S27" s="74"/>
      <c r="T27" s="74"/>
      <c r="U27" s="153"/>
      <c r="V27" s="75"/>
    </row>
    <row r="28" ht="120.75" customHeight="1">
      <c r="A28" s="67">
        <f t="shared" si="1"/>
        <v>12</v>
      </c>
      <c r="B28" s="82" t="s">
        <v>255</v>
      </c>
      <c r="C28" s="149">
        <v>43973.441458333335</v>
      </c>
      <c r="D28" s="87" t="s">
        <v>849</v>
      </c>
      <c r="E28" s="180" t="s">
        <v>850</v>
      </c>
      <c r="F28" s="86" t="str">
        <f>image("https://scontent.xx.fbcdn.net/v/t1.15752-9/99266979_276379773547527_7564759588168269824_n.jpg?_nc_cat=109&amp;_nc_sid=b96e70&amp;_nc_ohc=qiaf-oz8jIsAX8Of3V2&amp;_nc_ad=z-m&amp;_nc_cid=0&amp;_nc_zor=9&amp;_nc_ht=scontent.xx&amp;oh=07cffe5ead2ee9a1dbad67451b8aa01c&amp;oe=5EED4E4A")</f>
        <v/>
      </c>
      <c r="G28" s="87" t="s">
        <v>25</v>
      </c>
      <c r="H28" s="87" t="s">
        <v>851</v>
      </c>
      <c r="I28" s="87" t="s">
        <v>27</v>
      </c>
      <c r="J28" s="87" t="s">
        <v>28</v>
      </c>
      <c r="K28" s="85" t="s">
        <v>63</v>
      </c>
      <c r="L28" s="155" t="s">
        <v>852</v>
      </c>
      <c r="M28" s="87" t="s">
        <v>853</v>
      </c>
      <c r="N28" s="89"/>
      <c r="O28" s="87" t="s">
        <v>40</v>
      </c>
      <c r="P28" s="89"/>
      <c r="Q28" s="87" t="s">
        <v>114</v>
      </c>
      <c r="R28" s="89"/>
      <c r="S28" s="89"/>
      <c r="T28" s="87"/>
      <c r="U28" s="111"/>
      <c r="V28" s="89"/>
    </row>
    <row r="29" ht="28.5" customHeight="1">
      <c r="A29" s="68">
        <f t="shared" si="1"/>
        <v>13</v>
      </c>
      <c r="B29" s="69" t="s">
        <v>255</v>
      </c>
      <c r="C29" s="138">
        <v>43973.42056712963</v>
      </c>
      <c r="D29" s="74" t="s">
        <v>854</v>
      </c>
      <c r="E29" s="72" t="s">
        <v>855</v>
      </c>
      <c r="F29" s="73" t="str">
        <f t="shared" ref="F29:F31" si="5">image("")</f>
        <v/>
      </c>
      <c r="G29" s="74" t="s">
        <v>25</v>
      </c>
      <c r="H29" s="74" t="s">
        <v>856</v>
      </c>
      <c r="I29" s="74" t="s">
        <v>27</v>
      </c>
      <c r="J29" s="74" t="s">
        <v>38</v>
      </c>
      <c r="K29" s="72" t="s">
        <v>857</v>
      </c>
      <c r="L29" s="140" t="s">
        <v>536</v>
      </c>
      <c r="M29" s="75"/>
      <c r="N29" s="75"/>
      <c r="O29" s="74" t="s">
        <v>40</v>
      </c>
      <c r="P29" s="75"/>
      <c r="Q29" s="74" t="s">
        <v>114</v>
      </c>
      <c r="R29" s="75"/>
      <c r="S29" s="75"/>
      <c r="T29" s="74"/>
      <c r="U29" s="115"/>
      <c r="V29" s="75"/>
    </row>
    <row r="30" ht="28.5" customHeight="1">
      <c r="A30" s="68">
        <f t="shared" si="1"/>
        <v>13</v>
      </c>
      <c r="B30" s="69" t="s">
        <v>255</v>
      </c>
      <c r="C30" s="138">
        <v>43973.42056712963</v>
      </c>
      <c r="D30" s="74" t="s">
        <v>854</v>
      </c>
      <c r="E30" s="72" t="s">
        <v>858</v>
      </c>
      <c r="F30" s="73" t="str">
        <f t="shared" si="5"/>
        <v/>
      </c>
      <c r="G30" s="74" t="s">
        <v>25</v>
      </c>
      <c r="H30" s="74" t="s">
        <v>859</v>
      </c>
      <c r="I30" s="74" t="s">
        <v>167</v>
      </c>
      <c r="J30" s="74" t="s">
        <v>50</v>
      </c>
      <c r="K30" s="76"/>
      <c r="L30" s="142"/>
      <c r="M30" s="75"/>
      <c r="N30" s="73"/>
      <c r="O30" s="74" t="s">
        <v>40</v>
      </c>
      <c r="P30" s="75"/>
      <c r="Q30" s="74" t="s">
        <v>114</v>
      </c>
      <c r="R30" s="74"/>
      <c r="S30" s="75"/>
      <c r="T30" s="74"/>
      <c r="U30" s="153"/>
      <c r="V30" s="75"/>
    </row>
    <row r="31" ht="28.5" customHeight="1">
      <c r="A31" s="67">
        <f t="shared" si="1"/>
        <v>14</v>
      </c>
      <c r="B31" s="82" t="s">
        <v>255</v>
      </c>
      <c r="C31" s="149">
        <v>43973.38774305556</v>
      </c>
      <c r="D31" s="87" t="s">
        <v>860</v>
      </c>
      <c r="E31" s="85" t="s">
        <v>861</v>
      </c>
      <c r="F31" s="86" t="str">
        <f t="shared" si="5"/>
        <v/>
      </c>
      <c r="G31" s="87" t="s">
        <v>99</v>
      </c>
      <c r="H31" s="86"/>
      <c r="I31" s="87" t="s">
        <v>100</v>
      </c>
      <c r="J31" s="87" t="s">
        <v>28</v>
      </c>
      <c r="K31" s="85" t="s">
        <v>101</v>
      </c>
      <c r="L31" s="160"/>
      <c r="M31" s="86"/>
      <c r="N31" s="86"/>
      <c r="O31" s="87" t="s">
        <v>40</v>
      </c>
      <c r="P31" s="89"/>
      <c r="Q31" s="87" t="s">
        <v>83</v>
      </c>
      <c r="R31" s="89"/>
      <c r="S31" s="89"/>
      <c r="T31" s="87"/>
      <c r="U31" s="111"/>
      <c r="V31" s="89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7">
      <formula1>"Action,IC,BRD,Ner,CV,CMS"</formula1>
    </dataValidation>
    <dataValidation type="list" allowBlank="1" sqref="S3:S31">
      <formula1>"Out of scope,Processing,Fixed,To be processed"</formula1>
    </dataValidation>
    <dataValidation type="list" allowBlank="1" sqref="R8:R32">
      <formula1>"Action,IC,BRD,NER,CV,CMS"</formula1>
    </dataValidation>
    <dataValidation type="list" allowBlank="1" sqref="O3:O31">
      <formula1>"Succeeded,Failed,Out of scope,Not sure,Trash"</formula1>
    </dataValidation>
    <dataValidation type="list" allowBlank="1" sqref="T3:T31">
      <formula1>"Ok,Not as expected,Not ok"</formula1>
    </dataValidation>
    <dataValidation type="list" allowBlank="1" sqref="Q3:Q31">
      <formula1>"Succeeded,As expected,Failed,Out of scope,Not sure,Trash"</formula1>
    </dataValidation>
  </dataValidations>
  <hyperlinks>
    <hyperlink r:id="rId2" ref="E8"/>
    <hyperlink r:id="rId3" ref="E14"/>
    <hyperlink r:id="rId4" ref="E15"/>
    <hyperlink r:id="rId5" ref="E17"/>
    <hyperlink r:id="rId6" ref="E18"/>
    <hyperlink r:id="rId7" ref="E28"/>
  </hyperlinks>
  <drawing r:id="rId8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4.57"/>
  </cols>
  <sheetData>
    <row r="1">
      <c r="A1" s="181" t="s">
        <v>862</v>
      </c>
      <c r="B1" s="181" t="s">
        <v>863</v>
      </c>
      <c r="C1" s="181" t="s">
        <v>3</v>
      </c>
      <c r="D1" s="182" t="s">
        <v>864</v>
      </c>
      <c r="E1" s="181" t="s">
        <v>16</v>
      </c>
      <c r="F1" s="181" t="s">
        <v>17</v>
      </c>
      <c r="G1" s="181" t="s">
        <v>865</v>
      </c>
      <c r="H1" s="181" t="s">
        <v>866</v>
      </c>
      <c r="I1" s="182" t="s">
        <v>867</v>
      </c>
      <c r="K1" s="181" t="s">
        <v>15</v>
      </c>
      <c r="L1" s="181" t="s">
        <v>868</v>
      </c>
      <c r="N1" s="181" t="s">
        <v>869</v>
      </c>
      <c r="O1" s="181" t="s">
        <v>870</v>
      </c>
    </row>
    <row r="2">
      <c r="A2" s="183" t="s">
        <v>688</v>
      </c>
      <c r="B2" s="183" t="s">
        <v>871</v>
      </c>
      <c r="C2" s="183" t="s">
        <v>684</v>
      </c>
      <c r="D2" s="184" t="str">
        <f>'2152020'!U4</f>
        <v>Action sau khi vào querykb xong lại vào action_listen</v>
      </c>
      <c r="E2" s="185" t="str">
        <f>'2152020'!S4</f>
        <v/>
      </c>
      <c r="F2" s="185" t="str">
        <f>'2152020'!T4</f>
        <v/>
      </c>
      <c r="G2" s="183" t="s">
        <v>255</v>
      </c>
      <c r="H2" s="186" t="s">
        <v>866</v>
      </c>
      <c r="I2" s="187" t="s">
        <v>872</v>
      </c>
      <c r="K2" s="188" t="s">
        <v>688</v>
      </c>
      <c r="L2" s="189">
        <v>3.0</v>
      </c>
      <c r="N2" s="188" t="s">
        <v>40</v>
      </c>
      <c r="O2" s="189">
        <v>17.0</v>
      </c>
    </row>
    <row r="3">
      <c r="B3" s="190" t="s">
        <v>873</v>
      </c>
      <c r="C3" s="190" t="s">
        <v>691</v>
      </c>
      <c r="D3" s="191" t="str">
        <f>'2152020'!U7</f>
        <v>User gửi 1 mớ ảnh vẫn phải trả lời thông tin đc 1 ảnh, sao lại handover thì chưa rõ</v>
      </c>
      <c r="E3" s="192" t="str">
        <f>'2152020'!S7</f>
        <v/>
      </c>
      <c r="F3" s="192" t="str">
        <f>'2152020'!T7</f>
        <v/>
      </c>
      <c r="G3" s="190" t="s">
        <v>255</v>
      </c>
      <c r="H3" s="193" t="s">
        <v>866</v>
      </c>
      <c r="I3" s="194" t="s">
        <v>874</v>
      </c>
      <c r="K3" s="188" t="s">
        <v>248</v>
      </c>
      <c r="L3" s="189">
        <v>4.0</v>
      </c>
      <c r="N3" s="188" t="s">
        <v>114</v>
      </c>
      <c r="O3" s="189">
        <v>39.0</v>
      </c>
    </row>
    <row r="4">
      <c r="B4" s="183" t="s">
        <v>875</v>
      </c>
      <c r="C4" s="183" t="s">
        <v>820</v>
      </c>
      <c r="D4" s="184" t="str">
        <f>'2252020'!U19</f>
        <v>Chưa xử lý được các trường hợp với các value attribute similar Bot ko query đc từ db và tự trả ra là hết hàng </v>
      </c>
      <c r="E4" s="185" t="str">
        <f>'2252020'!S19</f>
        <v/>
      </c>
      <c r="F4" s="185" t="str">
        <f>'2252020'!T19</f>
        <v/>
      </c>
      <c r="G4" s="183" t="s">
        <v>255</v>
      </c>
      <c r="H4" s="186" t="s">
        <v>866</v>
      </c>
      <c r="I4" s="184"/>
      <c r="K4" s="188" t="s">
        <v>876</v>
      </c>
      <c r="L4" s="189">
        <v>0.0</v>
      </c>
      <c r="N4" s="188" t="s">
        <v>60</v>
      </c>
      <c r="O4" s="189">
        <v>17.0</v>
      </c>
    </row>
    <row r="5">
      <c r="A5" s="190" t="s">
        <v>248</v>
      </c>
      <c r="B5" s="190" t="s">
        <v>877</v>
      </c>
      <c r="C5" s="190" t="s">
        <v>244</v>
      </c>
      <c r="D5" s="191" t="str">
        <f>'1852020'!U69</f>
        <v>Sai SIC</v>
      </c>
      <c r="E5" s="192" t="str">
        <f>'1852020'!S69</f>
        <v/>
      </c>
      <c r="F5" s="192" t="str">
        <f>'1852020'!T69</f>
        <v/>
      </c>
      <c r="G5" s="190" t="s">
        <v>22</v>
      </c>
      <c r="H5" s="193" t="s">
        <v>866</v>
      </c>
      <c r="I5" s="191"/>
      <c r="K5" s="188" t="s">
        <v>791</v>
      </c>
      <c r="L5" s="189">
        <v>4.0</v>
      </c>
      <c r="N5" s="188" t="s">
        <v>32</v>
      </c>
      <c r="O5" s="189">
        <v>15.0</v>
      </c>
    </row>
    <row r="6">
      <c r="B6" s="183" t="s">
        <v>878</v>
      </c>
      <c r="C6" s="183" t="s">
        <v>458</v>
      </c>
      <c r="D6" s="184" t="str">
        <f>'1952020'!U74</f>
        <v>"Cửa nhà mình 120cm thì có vừa không ah" nên handover</v>
      </c>
      <c r="E6" s="185" t="str">
        <f>'1952020'!S74</f>
        <v>Processing</v>
      </c>
      <c r="F6" s="185" t="str">
        <f>'1952020'!T74</f>
        <v/>
      </c>
      <c r="G6" s="183" t="s">
        <v>255</v>
      </c>
      <c r="H6" s="186" t="s">
        <v>866</v>
      </c>
      <c r="I6" s="184"/>
      <c r="K6" s="188" t="s">
        <v>66</v>
      </c>
      <c r="L6" s="189">
        <v>13.0</v>
      </c>
      <c r="N6" s="188" t="s">
        <v>83</v>
      </c>
      <c r="O6" s="189">
        <v>18.0</v>
      </c>
    </row>
    <row r="7">
      <c r="B7" s="183" t="s">
        <v>879</v>
      </c>
      <c r="C7" s="183" t="s">
        <v>458</v>
      </c>
      <c r="D7" s="184" t="str">
        <f>'1952020'!U75</f>
        <v>"cửa nhà mình 120cm có vừa k ah" nên handover</v>
      </c>
      <c r="E7" s="185" t="str">
        <f>'1952020'!S75</f>
        <v>Processing</v>
      </c>
      <c r="F7" s="185" t="str">
        <f>'1952020'!T75</f>
        <v/>
      </c>
      <c r="G7" s="183" t="s">
        <v>255</v>
      </c>
      <c r="H7" s="186" t="s">
        <v>866</v>
      </c>
      <c r="I7" s="184"/>
      <c r="K7" s="188" t="s">
        <v>880</v>
      </c>
      <c r="L7" s="189">
        <v>1.0</v>
      </c>
      <c r="N7" s="188" t="s">
        <v>881</v>
      </c>
      <c r="O7" s="195">
        <v>106.0</v>
      </c>
    </row>
    <row r="8">
      <c r="B8" s="190" t="s">
        <v>882</v>
      </c>
      <c r="C8" s="190" t="s">
        <v>591</v>
      </c>
      <c r="D8" s="191" t="str">
        <f>'2052020'!U38</f>
        <v>hiện tại IC label: query_kb
expected: label là "handover_to_inbox" chứ nhỉ ? </v>
      </c>
      <c r="E8" s="192" t="str">
        <f>'2052020'!S38</f>
        <v/>
      </c>
      <c r="F8" s="192" t="str">
        <f>'2052020'!T38</f>
        <v/>
      </c>
      <c r="G8" s="190" t="s">
        <v>255</v>
      </c>
      <c r="H8" s="193" t="s">
        <v>866</v>
      </c>
      <c r="I8" s="191"/>
      <c r="O8" s="60"/>
    </row>
    <row r="9">
      <c r="A9" s="183" t="s">
        <v>791</v>
      </c>
      <c r="B9" s="183" t="s">
        <v>883</v>
      </c>
      <c r="C9" s="183" t="s">
        <v>90</v>
      </c>
      <c r="D9" s="184" t="str">
        <f>'1852020'!U17</f>
        <v>Không bắt được ghế gội đầu</v>
      </c>
      <c r="E9" s="185" t="str">
        <f>'1852020'!S17</f>
        <v>Fixed</v>
      </c>
      <c r="F9" s="185" t="str">
        <f>'1852020'!T17</f>
        <v>Ok</v>
      </c>
      <c r="G9" s="183" t="s">
        <v>22</v>
      </c>
      <c r="H9" s="186" t="s">
        <v>866</v>
      </c>
      <c r="I9" s="184"/>
      <c r="O9" s="60"/>
    </row>
    <row r="10">
      <c r="B10" s="190" t="s">
        <v>884</v>
      </c>
      <c r="C10" s="190" t="s">
        <v>194</v>
      </c>
      <c r="D10" s="191" t="str">
        <f>'1852020'!U55</f>
        <v>Ner bắt sai brand 'Fatz' thành  "Fatz Pro"</v>
      </c>
      <c r="E10" s="192" t="str">
        <f>'1852020'!S55</f>
        <v>Fixed</v>
      </c>
      <c r="F10" s="192" t="str">
        <f>'1852020'!T55</f>
        <v>Ok</v>
      </c>
      <c r="G10" s="190" t="s">
        <v>22</v>
      </c>
      <c r="H10" s="193" t="s">
        <v>866</v>
      </c>
      <c r="I10" s="191"/>
      <c r="O10" s="60"/>
    </row>
    <row r="11">
      <c r="B11" s="183" t="s">
        <v>885</v>
      </c>
      <c r="C11" s="183" t="s">
        <v>601</v>
      </c>
      <c r="D11" s="184" t="str">
        <f>'2052020'!U43</f>
        <v>NER bắt object_type: "mát'
expected: ko có object_type nào để bắt ở đây</v>
      </c>
      <c r="E11" s="185" t="str">
        <f>'2052020'!S43</f>
        <v>Fixed</v>
      </c>
      <c r="F11" s="185" t="str">
        <f>'2052020'!T43</f>
        <v>Ok</v>
      </c>
      <c r="G11" s="183" t="s">
        <v>255</v>
      </c>
      <c r="H11" s="186" t="s">
        <v>866</v>
      </c>
      <c r="I11" s="184"/>
      <c r="O11" s="60"/>
    </row>
    <row r="12">
      <c r="B12" s="190" t="s">
        <v>886</v>
      </c>
      <c r="C12" s="190" t="s">
        <v>710</v>
      </c>
      <c r="D12" s="191" t="str">
        <f>'2152020'!U12</f>
        <v>Ner bắt object_type: quay &amp; giuong
Expected: thanh_chan_giuong</v>
      </c>
      <c r="E12" s="192" t="str">
        <f>'2152020'!S12</f>
        <v>Fixed</v>
      </c>
      <c r="F12" s="192" t="str">
        <f>'2152020'!T12</f>
        <v>Ok</v>
      </c>
      <c r="G12" s="190" t="s">
        <v>255</v>
      </c>
      <c r="H12" s="193" t="s">
        <v>866</v>
      </c>
      <c r="I12" s="191"/>
      <c r="O12" s="60"/>
    </row>
    <row r="13">
      <c r="A13" s="183" t="s">
        <v>66</v>
      </c>
      <c r="B13" s="183" t="s">
        <v>887</v>
      </c>
      <c r="C13" s="183" t="s">
        <v>55</v>
      </c>
      <c r="D13" s="184" t="str">
        <f>'1852020'!U9</f>
        <v>CV detect ra xe đẩy, sản phẩm là Ghế ô tô</v>
      </c>
      <c r="E13" s="185" t="str">
        <f>'1852020'!S9</f>
        <v>Fixed</v>
      </c>
      <c r="F13" s="185" t="str">
        <f>'1852020'!T9</f>
        <v>Ok</v>
      </c>
      <c r="G13" s="183" t="s">
        <v>22</v>
      </c>
      <c r="H13" s="186" t="s">
        <v>866</v>
      </c>
      <c r="I13" s="184"/>
      <c r="O13" s="60"/>
    </row>
    <row r="14">
      <c r="B14" s="190" t="s">
        <v>888</v>
      </c>
      <c r="C14" s="190" t="s">
        <v>153</v>
      </c>
      <c r="D14" s="191" t="str">
        <f>'1852020'!U40</f>
        <v>CV bắt sai "đai xe máy" thánh "máy hút sữa"</v>
      </c>
      <c r="E14" s="192" t="str">
        <f>'1852020'!S40</f>
        <v>To be processed</v>
      </c>
      <c r="F14" s="192" t="str">
        <f>'1852020'!T40</f>
        <v/>
      </c>
      <c r="G14" s="190" t="s">
        <v>22</v>
      </c>
      <c r="H14" s="193" t="s">
        <v>866</v>
      </c>
      <c r="I14" s="191"/>
    </row>
    <row r="15">
      <c r="B15" s="183" t="s">
        <v>889</v>
      </c>
      <c r="C15" s="183" t="s">
        <v>302</v>
      </c>
      <c r="D15" s="184" t="str">
        <f>'1952020'!U19</f>
        <v>Sản phẩm là Đàn, CV detect là xe đẩy</v>
      </c>
      <c r="E15" s="185" t="str">
        <f>'1952020'!S19</f>
        <v>Fixed</v>
      </c>
      <c r="F15" s="185" t="str">
        <f>'1952020'!T19</f>
        <v>Ok</v>
      </c>
      <c r="G15" s="183" t="s">
        <v>255</v>
      </c>
      <c r="H15" s="186" t="s">
        <v>866</v>
      </c>
      <c r="I15" s="184"/>
    </row>
    <row r="16">
      <c r="B16" s="190" t="s">
        <v>890</v>
      </c>
      <c r="C16" s="190" t="s">
        <v>317</v>
      </c>
      <c r="D16" s="191" t="str">
        <f>'1952020'!U23</f>
        <v>CV chưa bắt được sản phẩm này</v>
      </c>
      <c r="E16" s="192" t="str">
        <f>'1952020'!S23</f>
        <v>To be processed</v>
      </c>
      <c r="F16" s="192" t="str">
        <f>'1952020'!T23</f>
        <v/>
      </c>
      <c r="G16" s="190" t="s">
        <v>255</v>
      </c>
      <c r="H16" s="193" t="s">
        <v>866</v>
      </c>
      <c r="I16" s="191"/>
    </row>
    <row r="17">
      <c r="B17" s="183" t="s">
        <v>891</v>
      </c>
      <c r="C17" s="183" t="s">
        <v>323</v>
      </c>
      <c r="D17" s="184" t="str">
        <f>'1952020'!U26</f>
        <v>CV chưa bắt được sản phẩm này</v>
      </c>
      <c r="E17" s="185" t="str">
        <f>'1952020'!S26</f>
        <v>To be processed</v>
      </c>
      <c r="F17" s="185" t="str">
        <f>'1952020'!T26</f>
        <v/>
      </c>
      <c r="G17" s="183" t="s">
        <v>255</v>
      </c>
      <c r="H17" s="186" t="s">
        <v>866</v>
      </c>
      <c r="I17" s="184"/>
    </row>
    <row r="18">
      <c r="B18" s="190" t="s">
        <v>892</v>
      </c>
      <c r="C18" s="190" t="s">
        <v>432</v>
      </c>
      <c r="D18" s="191" t="str">
        <f>'1952020'!U66</f>
        <v>Cv bổ sung dữ liệu ảnh</v>
      </c>
      <c r="E18" s="192" t="str">
        <f>'1952020'!S66</f>
        <v/>
      </c>
      <c r="F18" s="192" t="str">
        <f>'1952020'!T66</f>
        <v/>
      </c>
      <c r="G18" s="190" t="s">
        <v>255</v>
      </c>
      <c r="H18" s="193" t="s">
        <v>866</v>
      </c>
      <c r="I18" s="191"/>
    </row>
    <row r="19">
      <c r="B19" s="183" t="s">
        <v>893</v>
      </c>
      <c r="C19" s="183" t="s">
        <v>440</v>
      </c>
      <c r="D19" s="184" t="str">
        <f>'1952020'!U69</f>
        <v>Cv cần bổ sung dữ liệu để image search tốt hơn</v>
      </c>
      <c r="E19" s="185" t="str">
        <f>'1952020'!S69</f>
        <v>To be processed</v>
      </c>
      <c r="F19" s="185" t="str">
        <f>'1952020'!T69</f>
        <v/>
      </c>
      <c r="G19" s="183" t="s">
        <v>255</v>
      </c>
      <c r="H19" s="186" t="s">
        <v>866</v>
      </c>
      <c r="I19" s="184"/>
    </row>
    <row r="20">
      <c r="B20" s="183" t="s">
        <v>894</v>
      </c>
      <c r="C20" s="183" t="s">
        <v>440</v>
      </c>
      <c r="D20" s="184" t="str">
        <f>'1952020'!U71</f>
        <v>Cv cần bổ sung dữ liệu để image search tốt hơn</v>
      </c>
      <c r="E20" s="185" t="str">
        <f>'1952020'!S71</f>
        <v>To be processed</v>
      </c>
      <c r="F20" s="185" t="str">
        <f>'1952020'!T71</f>
        <v/>
      </c>
      <c r="G20" s="183" t="s">
        <v>255</v>
      </c>
      <c r="H20" s="186" t="s">
        <v>866</v>
      </c>
      <c r="I20" s="184"/>
    </row>
    <row r="21">
      <c r="B21" s="190" t="s">
        <v>895</v>
      </c>
      <c r="C21" s="190" t="s">
        <v>513</v>
      </c>
      <c r="D21" s="191" t="str">
        <f>'2052020'!U12</f>
        <v/>
      </c>
      <c r="E21" s="192" t="str">
        <f>'2052020'!S12</f>
        <v/>
      </c>
      <c r="F21" s="192" t="str">
        <f>'2052020'!T12</f>
        <v/>
      </c>
      <c r="G21" s="190" t="s">
        <v>255</v>
      </c>
      <c r="H21" s="193" t="s">
        <v>866</v>
      </c>
      <c r="I21" s="191"/>
    </row>
    <row r="22">
      <c r="B22" s="183" t="s">
        <v>896</v>
      </c>
      <c r="C22" s="183" t="s">
        <v>646</v>
      </c>
      <c r="D22" s="184" t="str">
        <f>'2052020'!U56</f>
        <v>CV detect ảnh sản phẩm chưa chính xác</v>
      </c>
      <c r="E22" s="185" t="str">
        <f>'2052020'!S56</f>
        <v>Fixed</v>
      </c>
      <c r="F22" s="185" t="str">
        <f>'2052020'!T56</f>
        <v>Ok</v>
      </c>
      <c r="G22" s="183" t="s">
        <v>255</v>
      </c>
      <c r="H22" s="186" t="s">
        <v>866</v>
      </c>
      <c r="I22" s="184"/>
    </row>
    <row r="23">
      <c r="B23" s="183" t="s">
        <v>897</v>
      </c>
      <c r="C23" s="183" t="s">
        <v>646</v>
      </c>
      <c r="D23" s="184" t="str">
        <f>'2052020'!U57</f>
        <v>CV detect ảnh sản phẩm chưa chính xác</v>
      </c>
      <c r="E23" s="185" t="str">
        <f>'2052020'!S57</f>
        <v>Fixed</v>
      </c>
      <c r="F23" s="185" t="str">
        <f>'2052020'!T57</f>
        <v>Ok</v>
      </c>
      <c r="G23" s="183" t="s">
        <v>255</v>
      </c>
      <c r="H23" s="186" t="s">
        <v>866</v>
      </c>
      <c r="I23" s="187" t="s">
        <v>898</v>
      </c>
    </row>
    <row r="24">
      <c r="B24" s="190" t="s">
        <v>899</v>
      </c>
      <c r="C24" s="190" t="s">
        <v>793</v>
      </c>
      <c r="D24" s="191" t="str">
        <f>'2252020'!U14</f>
        <v>Cv không trả về kết quả gần nhất , sản phẩm tương tự với ảnh user gửi vào</v>
      </c>
      <c r="E24" s="192" t="str">
        <f>'2252020'!S14</f>
        <v/>
      </c>
      <c r="F24" s="192" t="str">
        <f>'2252020'!T14</f>
        <v/>
      </c>
      <c r="G24" s="190" t="s">
        <v>255</v>
      </c>
      <c r="H24" s="193" t="s">
        <v>866</v>
      </c>
      <c r="I24" s="194" t="s">
        <v>900</v>
      </c>
    </row>
    <row r="25">
      <c r="B25" s="183" t="s">
        <v>901</v>
      </c>
      <c r="C25" s="183" t="s">
        <v>801</v>
      </c>
      <c r="D25" s="184" t="str">
        <f>'2252020'!U15</f>
        <v>Cv search chưa chính xác với sản phẩm id 2308</v>
      </c>
      <c r="E25" s="185" t="str">
        <f>'2252020'!S15</f>
        <v>Fixed</v>
      </c>
      <c r="F25" s="185" t="str">
        <f>'2252020'!T15</f>
        <v>Ok</v>
      </c>
      <c r="G25" s="183" t="s">
        <v>255</v>
      </c>
      <c r="H25" s="186" t="s">
        <v>866</v>
      </c>
      <c r="I25" s="184"/>
    </row>
    <row r="26">
      <c r="A26" s="190" t="s">
        <v>902</v>
      </c>
      <c r="B26" s="190" t="s">
        <v>903</v>
      </c>
      <c r="C26" s="190" t="s">
        <v>623</v>
      </c>
      <c r="D26" s="191" t="str">
        <f>'2052020'!U53</f>
        <v>Trên shopee còn hàng mà mình lại báo hết hàng =&gt; lost cusomter</v>
      </c>
      <c r="E26" s="192" t="str">
        <f>'2052020'!S53</f>
        <v/>
      </c>
      <c r="F26" s="192" t="str">
        <f>'2052020'!T53</f>
        <v/>
      </c>
      <c r="G26" s="190" t="s">
        <v>255</v>
      </c>
      <c r="H26" s="193" t="s">
        <v>866</v>
      </c>
      <c r="I26" s="191"/>
    </row>
    <row r="27">
      <c r="A27" s="185"/>
      <c r="B27" s="185"/>
      <c r="C27" s="185"/>
      <c r="D27" s="184"/>
      <c r="E27" s="185"/>
      <c r="F27" s="185"/>
      <c r="G27" s="185"/>
      <c r="H27" s="185"/>
      <c r="I27" s="184"/>
    </row>
    <row r="28">
      <c r="D28" s="196"/>
      <c r="I28" s="196"/>
    </row>
    <row r="29">
      <c r="D29" s="196"/>
      <c r="I29" s="196"/>
    </row>
    <row r="30">
      <c r="D30" s="196"/>
      <c r="I30" s="196"/>
    </row>
    <row r="31">
      <c r="D31" s="196"/>
      <c r="I31" s="196"/>
    </row>
    <row r="32">
      <c r="D32" s="196"/>
      <c r="I32" s="196"/>
    </row>
    <row r="33">
      <c r="D33" s="196"/>
      <c r="I33" s="196"/>
    </row>
    <row r="34">
      <c r="D34" s="196"/>
      <c r="I34" s="196"/>
    </row>
    <row r="35">
      <c r="D35" s="196"/>
      <c r="I35" s="196"/>
    </row>
    <row r="36">
      <c r="D36" s="196"/>
      <c r="I36" s="196"/>
    </row>
    <row r="37">
      <c r="D37" s="196"/>
      <c r="I37" s="196"/>
    </row>
    <row r="38">
      <c r="D38" s="196"/>
      <c r="I38" s="196"/>
    </row>
    <row r="39">
      <c r="D39" s="196"/>
      <c r="I39" s="196"/>
    </row>
    <row r="40">
      <c r="D40" s="196"/>
      <c r="I40" s="196"/>
    </row>
    <row r="41">
      <c r="D41" s="196"/>
      <c r="I41" s="196"/>
    </row>
    <row r="42">
      <c r="D42" s="196"/>
      <c r="I42" s="196"/>
    </row>
    <row r="43">
      <c r="D43" s="196"/>
      <c r="I43" s="196"/>
    </row>
    <row r="44">
      <c r="D44" s="196"/>
      <c r="I44" s="196"/>
    </row>
    <row r="45">
      <c r="D45" s="196"/>
      <c r="I45" s="196"/>
    </row>
    <row r="46">
      <c r="D46" s="196"/>
      <c r="I46" s="196"/>
    </row>
    <row r="47">
      <c r="D47" s="196"/>
      <c r="I47" s="196"/>
    </row>
    <row r="48">
      <c r="D48" s="196"/>
      <c r="I48" s="196"/>
    </row>
    <row r="49">
      <c r="D49" s="196"/>
      <c r="I49" s="196"/>
    </row>
    <row r="50">
      <c r="D50" s="196"/>
      <c r="I50" s="196"/>
    </row>
    <row r="51">
      <c r="D51" s="196"/>
      <c r="I51" s="196"/>
    </row>
    <row r="52">
      <c r="D52" s="196"/>
      <c r="I52" s="196"/>
    </row>
    <row r="53">
      <c r="D53" s="196"/>
      <c r="I53" s="196"/>
    </row>
    <row r="54">
      <c r="D54" s="196"/>
      <c r="I54" s="196"/>
    </row>
    <row r="55">
      <c r="D55" s="196"/>
      <c r="I55" s="196"/>
    </row>
    <row r="56">
      <c r="D56" s="196"/>
      <c r="I56" s="196"/>
    </row>
    <row r="57">
      <c r="D57" s="196"/>
      <c r="I57" s="196"/>
    </row>
    <row r="58">
      <c r="D58" s="196"/>
      <c r="I58" s="196"/>
    </row>
    <row r="59">
      <c r="D59" s="196"/>
      <c r="I59" s="196"/>
    </row>
    <row r="60">
      <c r="D60" s="196"/>
      <c r="I60" s="196"/>
    </row>
    <row r="61">
      <c r="D61" s="196"/>
      <c r="I61" s="196"/>
    </row>
    <row r="62">
      <c r="D62" s="196"/>
      <c r="I62" s="196"/>
    </row>
    <row r="63">
      <c r="D63" s="196"/>
      <c r="I63" s="196"/>
    </row>
    <row r="64">
      <c r="D64" s="196"/>
      <c r="I64" s="196"/>
    </row>
    <row r="65">
      <c r="D65" s="196"/>
      <c r="I65" s="196"/>
    </row>
    <row r="66">
      <c r="D66" s="196"/>
      <c r="I66" s="196"/>
    </row>
    <row r="67">
      <c r="D67" s="196"/>
      <c r="I67" s="196"/>
    </row>
    <row r="68">
      <c r="D68" s="196"/>
      <c r="I68" s="196"/>
    </row>
    <row r="69">
      <c r="D69" s="196"/>
      <c r="I69" s="196"/>
    </row>
    <row r="70">
      <c r="D70" s="196"/>
      <c r="I70" s="196"/>
    </row>
    <row r="71">
      <c r="D71" s="196"/>
      <c r="I71" s="196"/>
    </row>
    <row r="72">
      <c r="D72" s="196"/>
      <c r="I72" s="196"/>
    </row>
    <row r="73">
      <c r="D73" s="196"/>
      <c r="I73" s="196"/>
    </row>
    <row r="74">
      <c r="D74" s="196"/>
      <c r="I74" s="196"/>
    </row>
    <row r="75">
      <c r="D75" s="196"/>
      <c r="I75" s="196"/>
    </row>
    <row r="76">
      <c r="D76" s="196"/>
      <c r="I76" s="196"/>
    </row>
    <row r="77">
      <c r="D77" s="196"/>
      <c r="I77" s="196"/>
    </row>
    <row r="78">
      <c r="D78" s="196"/>
      <c r="I78" s="196"/>
    </row>
    <row r="79">
      <c r="D79" s="196"/>
      <c r="I79" s="196"/>
    </row>
    <row r="80">
      <c r="D80" s="196"/>
      <c r="I80" s="196"/>
    </row>
    <row r="81">
      <c r="D81" s="196"/>
      <c r="I81" s="196"/>
    </row>
    <row r="82">
      <c r="D82" s="196"/>
      <c r="I82" s="196"/>
    </row>
    <row r="83">
      <c r="D83" s="196"/>
      <c r="I83" s="196"/>
    </row>
    <row r="84">
      <c r="D84" s="196"/>
      <c r="I84" s="196"/>
    </row>
    <row r="85">
      <c r="D85" s="196"/>
      <c r="I85" s="196"/>
    </row>
    <row r="86">
      <c r="D86" s="196"/>
      <c r="I86" s="196"/>
    </row>
    <row r="87">
      <c r="D87" s="196"/>
      <c r="I87" s="196"/>
    </row>
    <row r="88">
      <c r="D88" s="196"/>
      <c r="I88" s="196"/>
    </row>
    <row r="89">
      <c r="D89" s="196"/>
      <c r="I89" s="196"/>
    </row>
    <row r="90">
      <c r="D90" s="196"/>
      <c r="I90" s="196"/>
    </row>
    <row r="91">
      <c r="D91" s="196"/>
      <c r="I91" s="196"/>
    </row>
    <row r="92">
      <c r="D92" s="196"/>
      <c r="I92" s="196"/>
    </row>
    <row r="93">
      <c r="D93" s="196"/>
      <c r="I93" s="196"/>
    </row>
    <row r="94">
      <c r="D94" s="196"/>
      <c r="I94" s="196"/>
    </row>
    <row r="95">
      <c r="D95" s="196"/>
      <c r="I95" s="196"/>
    </row>
    <row r="96">
      <c r="D96" s="196"/>
      <c r="I96" s="196"/>
    </row>
    <row r="97">
      <c r="D97" s="196"/>
      <c r="I97" s="196"/>
    </row>
    <row r="98">
      <c r="D98" s="196"/>
      <c r="I98" s="196"/>
    </row>
    <row r="99">
      <c r="D99" s="196"/>
      <c r="I99" s="196"/>
    </row>
    <row r="100">
      <c r="D100" s="196"/>
      <c r="I100" s="196"/>
    </row>
    <row r="101">
      <c r="D101" s="196"/>
      <c r="I101" s="196"/>
    </row>
    <row r="102">
      <c r="D102" s="196"/>
      <c r="I102" s="196"/>
    </row>
    <row r="103">
      <c r="D103" s="196"/>
      <c r="I103" s="196"/>
    </row>
    <row r="104">
      <c r="D104" s="196"/>
      <c r="I104" s="196"/>
    </row>
    <row r="105">
      <c r="D105" s="196"/>
      <c r="I105" s="196"/>
    </row>
    <row r="106">
      <c r="D106" s="196"/>
      <c r="I106" s="196"/>
    </row>
    <row r="107">
      <c r="D107" s="196"/>
      <c r="I107" s="196"/>
    </row>
    <row r="108">
      <c r="D108" s="196"/>
      <c r="I108" s="196"/>
    </row>
    <row r="109">
      <c r="D109" s="196"/>
      <c r="I109" s="196"/>
    </row>
    <row r="110">
      <c r="D110" s="196"/>
      <c r="I110" s="196"/>
    </row>
    <row r="111">
      <c r="D111" s="196"/>
      <c r="I111" s="196"/>
    </row>
    <row r="112">
      <c r="D112" s="196"/>
      <c r="I112" s="196"/>
    </row>
    <row r="113">
      <c r="D113" s="196"/>
      <c r="I113" s="196"/>
    </row>
    <row r="114">
      <c r="D114" s="196"/>
      <c r="I114" s="196"/>
    </row>
    <row r="115">
      <c r="D115" s="196"/>
      <c r="I115" s="196"/>
    </row>
    <row r="116">
      <c r="D116" s="196"/>
      <c r="I116" s="196"/>
    </row>
    <row r="117">
      <c r="D117" s="196"/>
      <c r="I117" s="196"/>
    </row>
    <row r="118">
      <c r="D118" s="196"/>
      <c r="I118" s="196"/>
    </row>
    <row r="119">
      <c r="D119" s="196"/>
      <c r="I119" s="196"/>
    </row>
    <row r="120">
      <c r="D120" s="196"/>
      <c r="I120" s="196"/>
    </row>
    <row r="121">
      <c r="D121" s="196"/>
      <c r="I121" s="196"/>
    </row>
    <row r="122">
      <c r="D122" s="196"/>
      <c r="I122" s="196"/>
    </row>
    <row r="123">
      <c r="D123" s="196"/>
      <c r="I123" s="196"/>
    </row>
    <row r="124">
      <c r="D124" s="196"/>
      <c r="I124" s="196"/>
    </row>
    <row r="125">
      <c r="D125" s="196"/>
      <c r="I125" s="196"/>
    </row>
    <row r="126">
      <c r="D126" s="196"/>
      <c r="I126" s="196"/>
    </row>
    <row r="127">
      <c r="D127" s="196"/>
      <c r="I127" s="196"/>
    </row>
    <row r="128">
      <c r="D128" s="196"/>
      <c r="I128" s="196"/>
    </row>
    <row r="129">
      <c r="D129" s="196"/>
      <c r="I129" s="196"/>
    </row>
    <row r="130">
      <c r="D130" s="196"/>
      <c r="I130" s="196"/>
    </row>
    <row r="131">
      <c r="D131" s="196"/>
      <c r="I131" s="196"/>
    </row>
    <row r="132">
      <c r="D132" s="196"/>
      <c r="I132" s="196"/>
    </row>
    <row r="133">
      <c r="D133" s="196"/>
      <c r="I133" s="196"/>
    </row>
    <row r="134">
      <c r="D134" s="196"/>
      <c r="I134" s="196"/>
    </row>
    <row r="135">
      <c r="D135" s="196"/>
      <c r="I135" s="196"/>
    </row>
    <row r="136">
      <c r="D136" s="196"/>
      <c r="I136" s="196"/>
    </row>
    <row r="137">
      <c r="D137" s="196"/>
      <c r="I137" s="196"/>
    </row>
    <row r="138">
      <c r="D138" s="196"/>
      <c r="I138" s="196"/>
    </row>
    <row r="139">
      <c r="D139" s="196"/>
      <c r="I139" s="196"/>
    </row>
    <row r="140">
      <c r="D140" s="196"/>
      <c r="I140" s="196"/>
    </row>
    <row r="141">
      <c r="D141" s="196"/>
      <c r="I141" s="196"/>
    </row>
    <row r="142">
      <c r="D142" s="196"/>
      <c r="I142" s="196"/>
    </row>
    <row r="143">
      <c r="D143" s="196"/>
      <c r="I143" s="196"/>
    </row>
    <row r="144">
      <c r="D144" s="196"/>
      <c r="I144" s="196"/>
    </row>
    <row r="145">
      <c r="D145" s="196"/>
      <c r="I145" s="196"/>
    </row>
    <row r="146">
      <c r="D146" s="196"/>
      <c r="I146" s="196"/>
    </row>
    <row r="147">
      <c r="D147" s="196"/>
      <c r="I147" s="196"/>
    </row>
    <row r="148">
      <c r="D148" s="196"/>
      <c r="I148" s="196"/>
    </row>
    <row r="149">
      <c r="D149" s="196"/>
      <c r="I149" s="196"/>
    </row>
    <row r="150">
      <c r="D150" s="196"/>
      <c r="I150" s="196"/>
    </row>
    <row r="151">
      <c r="D151" s="196"/>
      <c r="I151" s="196"/>
    </row>
    <row r="152">
      <c r="D152" s="196"/>
      <c r="I152" s="196"/>
    </row>
    <row r="153">
      <c r="D153" s="196"/>
      <c r="I153" s="196"/>
    </row>
    <row r="154">
      <c r="D154" s="196"/>
      <c r="I154" s="196"/>
    </row>
    <row r="155">
      <c r="D155" s="196"/>
      <c r="I155" s="196"/>
    </row>
    <row r="156">
      <c r="D156" s="196"/>
      <c r="I156" s="196"/>
    </row>
    <row r="157">
      <c r="D157" s="196"/>
      <c r="I157" s="196"/>
    </row>
    <row r="158">
      <c r="D158" s="196"/>
      <c r="I158" s="196"/>
    </row>
    <row r="159">
      <c r="D159" s="196"/>
      <c r="I159" s="196"/>
    </row>
    <row r="160">
      <c r="D160" s="196"/>
      <c r="I160" s="196"/>
    </row>
    <row r="161">
      <c r="D161" s="196"/>
      <c r="I161" s="196"/>
    </row>
    <row r="162">
      <c r="D162" s="196"/>
      <c r="I162" s="196"/>
    </row>
    <row r="163">
      <c r="D163" s="196"/>
      <c r="I163" s="196"/>
    </row>
    <row r="164">
      <c r="D164" s="196"/>
      <c r="I164" s="196"/>
    </row>
    <row r="165">
      <c r="D165" s="196"/>
      <c r="I165" s="196"/>
    </row>
    <row r="166">
      <c r="D166" s="196"/>
      <c r="I166" s="196"/>
    </row>
    <row r="167">
      <c r="D167" s="196"/>
      <c r="I167" s="196"/>
    </row>
    <row r="168">
      <c r="D168" s="196"/>
      <c r="I168" s="196"/>
    </row>
    <row r="169">
      <c r="D169" s="196"/>
      <c r="I169" s="196"/>
    </row>
    <row r="170">
      <c r="D170" s="196"/>
      <c r="I170" s="196"/>
    </row>
    <row r="171">
      <c r="D171" s="196"/>
      <c r="I171" s="196"/>
    </row>
    <row r="172">
      <c r="D172" s="196"/>
      <c r="I172" s="196"/>
    </row>
    <row r="173">
      <c r="D173" s="196"/>
      <c r="I173" s="196"/>
    </row>
    <row r="174">
      <c r="D174" s="196"/>
      <c r="I174" s="196"/>
    </row>
    <row r="175">
      <c r="D175" s="196"/>
      <c r="I175" s="196"/>
    </row>
    <row r="176">
      <c r="D176" s="196"/>
      <c r="I176" s="196"/>
    </row>
    <row r="177">
      <c r="D177" s="196"/>
      <c r="I177" s="196"/>
    </row>
    <row r="178">
      <c r="D178" s="196"/>
      <c r="I178" s="196"/>
    </row>
    <row r="179">
      <c r="D179" s="196"/>
      <c r="I179" s="196"/>
    </row>
    <row r="180">
      <c r="D180" s="196"/>
      <c r="I180" s="196"/>
    </row>
    <row r="181">
      <c r="D181" s="196"/>
      <c r="I181" s="196"/>
    </row>
    <row r="182">
      <c r="D182" s="196"/>
      <c r="I182" s="196"/>
    </row>
    <row r="183">
      <c r="D183" s="196"/>
      <c r="I183" s="196"/>
    </row>
    <row r="184">
      <c r="D184" s="196"/>
      <c r="I184" s="196"/>
    </row>
    <row r="185">
      <c r="D185" s="196"/>
      <c r="I185" s="196"/>
    </row>
    <row r="186">
      <c r="D186" s="196"/>
      <c r="I186" s="196"/>
    </row>
    <row r="187">
      <c r="D187" s="196"/>
      <c r="I187" s="196"/>
    </row>
    <row r="188">
      <c r="D188" s="196"/>
      <c r="I188" s="196"/>
    </row>
    <row r="189">
      <c r="D189" s="196"/>
      <c r="I189" s="196"/>
    </row>
    <row r="190">
      <c r="D190" s="196"/>
      <c r="I190" s="196"/>
    </row>
    <row r="191">
      <c r="D191" s="196"/>
      <c r="I191" s="196"/>
    </row>
    <row r="192">
      <c r="D192" s="196"/>
      <c r="I192" s="196"/>
    </row>
    <row r="193">
      <c r="D193" s="196"/>
      <c r="I193" s="196"/>
    </row>
    <row r="194">
      <c r="D194" s="196"/>
      <c r="I194" s="196"/>
    </row>
    <row r="195">
      <c r="D195" s="196"/>
      <c r="I195" s="196"/>
    </row>
    <row r="196">
      <c r="D196" s="196"/>
      <c r="I196" s="196"/>
    </row>
    <row r="197">
      <c r="D197" s="196"/>
      <c r="I197" s="196"/>
    </row>
    <row r="198">
      <c r="D198" s="196"/>
      <c r="I198" s="196"/>
    </row>
    <row r="199">
      <c r="D199" s="196"/>
      <c r="I199" s="196"/>
    </row>
    <row r="200">
      <c r="D200" s="196"/>
      <c r="I200" s="196"/>
    </row>
    <row r="201">
      <c r="D201" s="196"/>
      <c r="I201" s="196"/>
    </row>
    <row r="202">
      <c r="D202" s="196"/>
      <c r="I202" s="196"/>
    </row>
    <row r="203">
      <c r="D203" s="196"/>
      <c r="I203" s="196"/>
    </row>
    <row r="204">
      <c r="D204" s="196"/>
      <c r="I204" s="196"/>
    </row>
    <row r="205">
      <c r="D205" s="196"/>
      <c r="I205" s="196"/>
    </row>
    <row r="206">
      <c r="D206" s="196"/>
      <c r="I206" s="196"/>
    </row>
    <row r="207">
      <c r="D207" s="196"/>
      <c r="I207" s="196"/>
    </row>
    <row r="208">
      <c r="D208" s="196"/>
      <c r="I208" s="196"/>
    </row>
    <row r="209">
      <c r="D209" s="196"/>
      <c r="I209" s="196"/>
    </row>
    <row r="210">
      <c r="D210" s="196"/>
      <c r="I210" s="196"/>
    </row>
    <row r="211">
      <c r="D211" s="196"/>
      <c r="I211" s="196"/>
    </row>
    <row r="212">
      <c r="D212" s="196"/>
      <c r="I212" s="196"/>
    </row>
    <row r="213">
      <c r="D213" s="196"/>
      <c r="I213" s="196"/>
    </row>
    <row r="214">
      <c r="D214" s="196"/>
      <c r="I214" s="196"/>
    </row>
    <row r="215">
      <c r="D215" s="196"/>
      <c r="I215" s="196"/>
    </row>
    <row r="216">
      <c r="D216" s="196"/>
      <c r="I216" s="196"/>
    </row>
    <row r="217">
      <c r="D217" s="196"/>
      <c r="I217" s="196"/>
    </row>
    <row r="218">
      <c r="D218" s="196"/>
      <c r="I218" s="196"/>
    </row>
    <row r="219">
      <c r="D219" s="196"/>
      <c r="I219" s="196"/>
    </row>
    <row r="220">
      <c r="D220" s="196"/>
      <c r="I220" s="196"/>
    </row>
    <row r="221">
      <c r="D221" s="196"/>
      <c r="I221" s="196"/>
    </row>
    <row r="222">
      <c r="D222" s="196"/>
      <c r="I222" s="196"/>
    </row>
    <row r="223">
      <c r="D223" s="196"/>
      <c r="I223" s="196"/>
    </row>
    <row r="224">
      <c r="D224" s="196"/>
      <c r="I224" s="196"/>
    </row>
    <row r="225">
      <c r="D225" s="196"/>
      <c r="I225" s="196"/>
    </row>
    <row r="226">
      <c r="D226" s="196"/>
      <c r="I226" s="196"/>
    </row>
    <row r="227">
      <c r="D227" s="196"/>
      <c r="I227" s="196"/>
    </row>
    <row r="228">
      <c r="D228" s="196"/>
      <c r="I228" s="196"/>
    </row>
    <row r="229">
      <c r="D229" s="196"/>
      <c r="I229" s="196"/>
    </row>
    <row r="230">
      <c r="D230" s="196"/>
      <c r="I230" s="196"/>
    </row>
    <row r="231">
      <c r="D231" s="196"/>
      <c r="I231" s="196"/>
    </row>
    <row r="232">
      <c r="D232" s="196"/>
      <c r="I232" s="196"/>
    </row>
    <row r="233">
      <c r="D233" s="196"/>
      <c r="I233" s="196"/>
    </row>
    <row r="234">
      <c r="D234" s="196"/>
      <c r="I234" s="196"/>
    </row>
    <row r="235">
      <c r="D235" s="196"/>
      <c r="I235" s="196"/>
    </row>
    <row r="236">
      <c r="D236" s="196"/>
      <c r="I236" s="196"/>
    </row>
    <row r="237">
      <c r="D237" s="196"/>
      <c r="I237" s="196"/>
    </row>
    <row r="238">
      <c r="D238" s="196"/>
      <c r="I238" s="196"/>
    </row>
    <row r="239">
      <c r="D239" s="196"/>
      <c r="I239" s="196"/>
    </row>
    <row r="240">
      <c r="D240" s="196"/>
      <c r="I240" s="196"/>
    </row>
    <row r="241">
      <c r="D241" s="196"/>
      <c r="I241" s="196"/>
    </row>
    <row r="242">
      <c r="D242" s="196"/>
      <c r="I242" s="196"/>
    </row>
    <row r="243">
      <c r="D243" s="196"/>
      <c r="I243" s="196"/>
    </row>
    <row r="244">
      <c r="D244" s="196"/>
      <c r="I244" s="196"/>
    </row>
    <row r="245">
      <c r="D245" s="196"/>
      <c r="I245" s="196"/>
    </row>
    <row r="246">
      <c r="D246" s="196"/>
      <c r="I246" s="196"/>
    </row>
    <row r="247">
      <c r="D247" s="196"/>
      <c r="I247" s="196"/>
    </row>
    <row r="248">
      <c r="D248" s="196"/>
      <c r="I248" s="196"/>
    </row>
    <row r="249">
      <c r="D249" s="196"/>
      <c r="I249" s="196"/>
    </row>
    <row r="250">
      <c r="D250" s="196"/>
      <c r="I250" s="196"/>
    </row>
    <row r="251">
      <c r="D251" s="196"/>
      <c r="I251" s="196"/>
    </row>
    <row r="252">
      <c r="D252" s="196"/>
      <c r="I252" s="196"/>
    </row>
    <row r="253">
      <c r="D253" s="196"/>
      <c r="I253" s="196"/>
    </row>
    <row r="254">
      <c r="D254" s="196"/>
      <c r="I254" s="196"/>
    </row>
    <row r="255">
      <c r="D255" s="196"/>
      <c r="I255" s="196"/>
    </row>
    <row r="256">
      <c r="D256" s="196"/>
      <c r="I256" s="196"/>
    </row>
    <row r="257">
      <c r="D257" s="196"/>
      <c r="I257" s="196"/>
    </row>
    <row r="258">
      <c r="D258" s="196"/>
      <c r="I258" s="196"/>
    </row>
    <row r="259">
      <c r="D259" s="196"/>
      <c r="I259" s="196"/>
    </row>
    <row r="260">
      <c r="D260" s="196"/>
      <c r="I260" s="196"/>
    </row>
    <row r="261">
      <c r="D261" s="196"/>
      <c r="I261" s="196"/>
    </row>
    <row r="262">
      <c r="D262" s="196"/>
      <c r="I262" s="196"/>
    </row>
    <row r="263">
      <c r="D263" s="196"/>
      <c r="I263" s="196"/>
    </row>
    <row r="264">
      <c r="D264" s="196"/>
      <c r="I264" s="196"/>
    </row>
    <row r="265">
      <c r="D265" s="196"/>
      <c r="I265" s="196"/>
    </row>
    <row r="266">
      <c r="D266" s="196"/>
      <c r="I266" s="196"/>
    </row>
    <row r="267">
      <c r="D267" s="196"/>
      <c r="I267" s="196"/>
    </row>
    <row r="268">
      <c r="D268" s="196"/>
      <c r="I268" s="196"/>
    </row>
    <row r="269">
      <c r="D269" s="196"/>
      <c r="I269" s="196"/>
    </row>
    <row r="270">
      <c r="D270" s="196"/>
      <c r="I270" s="196"/>
    </row>
    <row r="271">
      <c r="D271" s="196"/>
      <c r="I271" s="196"/>
    </row>
    <row r="272">
      <c r="D272" s="196"/>
      <c r="I272" s="196"/>
    </row>
    <row r="273">
      <c r="D273" s="196"/>
      <c r="I273" s="196"/>
    </row>
    <row r="274">
      <c r="D274" s="196"/>
      <c r="I274" s="196"/>
    </row>
    <row r="275">
      <c r="D275" s="196"/>
      <c r="I275" s="196"/>
    </row>
    <row r="276">
      <c r="D276" s="196"/>
      <c r="I276" s="196"/>
    </row>
    <row r="277">
      <c r="D277" s="196"/>
      <c r="I277" s="196"/>
    </row>
    <row r="278">
      <c r="D278" s="196"/>
      <c r="I278" s="196"/>
    </row>
    <row r="279">
      <c r="D279" s="196"/>
      <c r="I279" s="196"/>
    </row>
    <row r="280">
      <c r="D280" s="196"/>
      <c r="I280" s="196"/>
    </row>
    <row r="281">
      <c r="D281" s="196"/>
      <c r="I281" s="196"/>
    </row>
    <row r="282">
      <c r="D282" s="196"/>
      <c r="I282" s="196"/>
    </row>
    <row r="283">
      <c r="D283" s="196"/>
      <c r="I283" s="196"/>
    </row>
    <row r="284">
      <c r="D284" s="196"/>
      <c r="I284" s="196"/>
    </row>
    <row r="285">
      <c r="D285" s="196"/>
      <c r="I285" s="196"/>
    </row>
    <row r="286">
      <c r="D286" s="196"/>
      <c r="I286" s="196"/>
    </row>
    <row r="287">
      <c r="D287" s="196"/>
      <c r="I287" s="196"/>
    </row>
    <row r="288">
      <c r="D288" s="196"/>
      <c r="I288" s="196"/>
    </row>
    <row r="289">
      <c r="D289" s="196"/>
      <c r="I289" s="196"/>
    </row>
    <row r="290">
      <c r="D290" s="196"/>
      <c r="I290" s="196"/>
    </row>
    <row r="291">
      <c r="D291" s="196"/>
      <c r="I291" s="196"/>
    </row>
    <row r="292">
      <c r="D292" s="196"/>
      <c r="I292" s="196"/>
    </row>
    <row r="293">
      <c r="D293" s="196"/>
      <c r="I293" s="196"/>
    </row>
    <row r="294">
      <c r="D294" s="196"/>
      <c r="I294" s="196"/>
    </row>
    <row r="295">
      <c r="D295" s="196"/>
      <c r="I295" s="196"/>
    </row>
    <row r="296">
      <c r="D296" s="196"/>
      <c r="I296" s="196"/>
    </row>
    <row r="297">
      <c r="D297" s="196"/>
      <c r="I297" s="196"/>
    </row>
    <row r="298">
      <c r="D298" s="196"/>
      <c r="I298" s="196"/>
    </row>
    <row r="299">
      <c r="D299" s="196"/>
      <c r="I299" s="196"/>
    </row>
    <row r="300">
      <c r="D300" s="196"/>
      <c r="I300" s="196"/>
    </row>
    <row r="301">
      <c r="D301" s="196"/>
      <c r="I301" s="196"/>
    </row>
    <row r="302">
      <c r="D302" s="196"/>
      <c r="I302" s="196"/>
    </row>
    <row r="303">
      <c r="D303" s="196"/>
      <c r="I303" s="196"/>
    </row>
    <row r="304">
      <c r="D304" s="196"/>
      <c r="I304" s="196"/>
    </row>
    <row r="305">
      <c r="D305" s="196"/>
      <c r="I305" s="196"/>
    </row>
    <row r="306">
      <c r="D306" s="196"/>
      <c r="I306" s="196"/>
    </row>
    <row r="307">
      <c r="D307" s="196"/>
      <c r="I307" s="196"/>
    </row>
    <row r="308">
      <c r="D308" s="196"/>
      <c r="I308" s="196"/>
    </row>
    <row r="309">
      <c r="D309" s="196"/>
      <c r="I309" s="196"/>
    </row>
    <row r="310">
      <c r="D310" s="196"/>
      <c r="I310" s="196"/>
    </row>
    <row r="311">
      <c r="D311" s="196"/>
      <c r="I311" s="196"/>
    </row>
    <row r="312">
      <c r="D312" s="196"/>
      <c r="I312" s="196"/>
    </row>
    <row r="313">
      <c r="D313" s="196"/>
      <c r="I313" s="196"/>
    </row>
    <row r="314">
      <c r="D314" s="196"/>
      <c r="I314" s="196"/>
    </row>
    <row r="315">
      <c r="D315" s="196"/>
      <c r="I315" s="196"/>
    </row>
    <row r="316">
      <c r="D316" s="196"/>
      <c r="I316" s="196"/>
    </row>
    <row r="317">
      <c r="D317" s="196"/>
      <c r="I317" s="196"/>
    </row>
    <row r="318">
      <c r="D318" s="196"/>
      <c r="I318" s="196"/>
    </row>
    <row r="319">
      <c r="D319" s="196"/>
      <c r="I319" s="196"/>
    </row>
    <row r="320">
      <c r="D320" s="196"/>
      <c r="I320" s="196"/>
    </row>
    <row r="321">
      <c r="D321" s="196"/>
      <c r="I321" s="196"/>
    </row>
    <row r="322">
      <c r="D322" s="196"/>
      <c r="I322" s="196"/>
    </row>
    <row r="323">
      <c r="D323" s="196"/>
      <c r="I323" s="196"/>
    </row>
    <row r="324">
      <c r="D324" s="196"/>
      <c r="I324" s="196"/>
    </row>
    <row r="325">
      <c r="D325" s="196"/>
      <c r="I325" s="196"/>
    </row>
    <row r="326">
      <c r="D326" s="196"/>
      <c r="I326" s="196"/>
    </row>
    <row r="327">
      <c r="D327" s="196"/>
      <c r="I327" s="196"/>
    </row>
    <row r="328">
      <c r="D328" s="196"/>
      <c r="I328" s="196"/>
    </row>
    <row r="329">
      <c r="D329" s="196"/>
      <c r="I329" s="196"/>
    </row>
    <row r="330">
      <c r="D330" s="196"/>
      <c r="I330" s="196"/>
    </row>
    <row r="331">
      <c r="D331" s="196"/>
      <c r="I331" s="196"/>
    </row>
    <row r="332">
      <c r="D332" s="196"/>
      <c r="I332" s="196"/>
    </row>
    <row r="333">
      <c r="D333" s="196"/>
      <c r="I333" s="196"/>
    </row>
    <row r="334">
      <c r="D334" s="196"/>
      <c r="I334" s="196"/>
    </row>
    <row r="335">
      <c r="D335" s="196"/>
      <c r="I335" s="196"/>
    </row>
    <row r="336">
      <c r="D336" s="196"/>
      <c r="I336" s="196"/>
    </row>
    <row r="337">
      <c r="D337" s="196"/>
      <c r="I337" s="196"/>
    </row>
    <row r="338">
      <c r="D338" s="196"/>
      <c r="I338" s="196"/>
    </row>
    <row r="339">
      <c r="D339" s="196"/>
      <c r="I339" s="196"/>
    </row>
    <row r="340">
      <c r="D340" s="196"/>
      <c r="I340" s="196"/>
    </row>
    <row r="341">
      <c r="D341" s="196"/>
      <c r="I341" s="196"/>
    </row>
    <row r="342">
      <c r="D342" s="196"/>
      <c r="I342" s="196"/>
    </row>
    <row r="343">
      <c r="D343" s="196"/>
      <c r="I343" s="196"/>
    </row>
    <row r="344">
      <c r="D344" s="196"/>
      <c r="I344" s="196"/>
    </row>
    <row r="345">
      <c r="D345" s="196"/>
      <c r="I345" s="196"/>
    </row>
    <row r="346">
      <c r="D346" s="196"/>
      <c r="I346" s="196"/>
    </row>
    <row r="347">
      <c r="D347" s="196"/>
      <c r="I347" s="196"/>
    </row>
    <row r="348">
      <c r="D348" s="196"/>
      <c r="I348" s="196"/>
    </row>
    <row r="349">
      <c r="D349" s="196"/>
      <c r="I349" s="196"/>
    </row>
    <row r="350">
      <c r="D350" s="196"/>
      <c r="I350" s="196"/>
    </row>
    <row r="351">
      <c r="D351" s="196"/>
      <c r="I351" s="196"/>
    </row>
    <row r="352">
      <c r="D352" s="196"/>
      <c r="I352" s="196"/>
    </row>
    <row r="353">
      <c r="D353" s="196"/>
      <c r="I353" s="196"/>
    </row>
    <row r="354">
      <c r="D354" s="196"/>
      <c r="I354" s="196"/>
    </row>
    <row r="355">
      <c r="D355" s="196"/>
      <c r="I355" s="196"/>
    </row>
    <row r="356">
      <c r="D356" s="196"/>
      <c r="I356" s="196"/>
    </row>
    <row r="357">
      <c r="D357" s="196"/>
      <c r="I357" s="196"/>
    </row>
    <row r="358">
      <c r="D358" s="196"/>
      <c r="I358" s="196"/>
    </row>
    <row r="359">
      <c r="D359" s="196"/>
      <c r="I359" s="196"/>
    </row>
    <row r="360">
      <c r="D360" s="196"/>
      <c r="I360" s="196"/>
    </row>
    <row r="361">
      <c r="D361" s="196"/>
      <c r="I361" s="196"/>
    </row>
    <row r="362">
      <c r="D362" s="196"/>
      <c r="I362" s="196"/>
    </row>
    <row r="363">
      <c r="D363" s="196"/>
      <c r="I363" s="196"/>
    </row>
    <row r="364">
      <c r="D364" s="196"/>
      <c r="I364" s="196"/>
    </row>
    <row r="365">
      <c r="D365" s="196"/>
      <c r="I365" s="196"/>
    </row>
    <row r="366">
      <c r="D366" s="196"/>
      <c r="I366" s="196"/>
    </row>
    <row r="367">
      <c r="D367" s="196"/>
      <c r="I367" s="196"/>
    </row>
    <row r="368">
      <c r="D368" s="196"/>
      <c r="I368" s="196"/>
    </row>
    <row r="369">
      <c r="D369" s="196"/>
      <c r="I369" s="196"/>
    </row>
    <row r="370">
      <c r="D370" s="196"/>
      <c r="I370" s="196"/>
    </row>
    <row r="371">
      <c r="D371" s="196"/>
      <c r="I371" s="196"/>
    </row>
    <row r="372">
      <c r="D372" s="196"/>
      <c r="I372" s="196"/>
    </row>
    <row r="373">
      <c r="D373" s="196"/>
      <c r="I373" s="196"/>
    </row>
    <row r="374">
      <c r="D374" s="196"/>
      <c r="I374" s="196"/>
    </row>
    <row r="375">
      <c r="D375" s="196"/>
      <c r="I375" s="196"/>
    </row>
    <row r="376">
      <c r="D376" s="196"/>
      <c r="I376" s="196"/>
    </row>
    <row r="377">
      <c r="D377" s="196"/>
      <c r="I377" s="196"/>
    </row>
    <row r="378">
      <c r="D378" s="196"/>
      <c r="I378" s="196"/>
    </row>
    <row r="379">
      <c r="D379" s="196"/>
      <c r="I379" s="196"/>
    </row>
    <row r="380">
      <c r="D380" s="196"/>
      <c r="I380" s="196"/>
    </row>
    <row r="381">
      <c r="D381" s="196"/>
      <c r="I381" s="196"/>
    </row>
    <row r="382">
      <c r="D382" s="196"/>
      <c r="I382" s="196"/>
    </row>
    <row r="383">
      <c r="D383" s="196"/>
      <c r="I383" s="196"/>
    </row>
    <row r="384">
      <c r="D384" s="196"/>
      <c r="I384" s="196"/>
    </row>
    <row r="385">
      <c r="D385" s="196"/>
      <c r="I385" s="196"/>
    </row>
    <row r="386">
      <c r="D386" s="196"/>
      <c r="I386" s="196"/>
    </row>
    <row r="387">
      <c r="D387" s="196"/>
      <c r="I387" s="196"/>
    </row>
    <row r="388">
      <c r="D388" s="196"/>
      <c r="I388" s="196"/>
    </row>
    <row r="389">
      <c r="D389" s="196"/>
      <c r="I389" s="196"/>
    </row>
    <row r="390">
      <c r="D390" s="196"/>
      <c r="I390" s="196"/>
    </row>
    <row r="391">
      <c r="D391" s="196"/>
      <c r="I391" s="196"/>
    </row>
    <row r="392">
      <c r="D392" s="196"/>
      <c r="I392" s="196"/>
    </row>
    <row r="393">
      <c r="D393" s="196"/>
      <c r="I393" s="196"/>
    </row>
    <row r="394">
      <c r="D394" s="196"/>
      <c r="I394" s="196"/>
    </row>
    <row r="395">
      <c r="D395" s="196"/>
      <c r="I395" s="196"/>
    </row>
    <row r="396">
      <c r="D396" s="196"/>
      <c r="I396" s="196"/>
    </row>
    <row r="397">
      <c r="D397" s="196"/>
      <c r="I397" s="196"/>
    </row>
    <row r="398">
      <c r="D398" s="196"/>
      <c r="I398" s="196"/>
    </row>
    <row r="399">
      <c r="D399" s="196"/>
      <c r="I399" s="196"/>
    </row>
    <row r="400">
      <c r="D400" s="196"/>
      <c r="I400" s="196"/>
    </row>
    <row r="401">
      <c r="D401" s="196"/>
      <c r="I401" s="196"/>
    </row>
    <row r="402">
      <c r="D402" s="196"/>
      <c r="I402" s="196"/>
    </row>
    <row r="403">
      <c r="D403" s="196"/>
      <c r="I403" s="196"/>
    </row>
    <row r="404">
      <c r="D404" s="196"/>
      <c r="I404" s="196"/>
    </row>
    <row r="405">
      <c r="D405" s="196"/>
      <c r="I405" s="196"/>
    </row>
    <row r="406">
      <c r="D406" s="196"/>
      <c r="I406" s="196"/>
    </row>
    <row r="407">
      <c r="D407" s="196"/>
      <c r="I407" s="196"/>
    </row>
    <row r="408">
      <c r="D408" s="196"/>
      <c r="I408" s="196"/>
    </row>
    <row r="409">
      <c r="D409" s="196"/>
      <c r="I409" s="196"/>
    </row>
    <row r="410">
      <c r="D410" s="196"/>
      <c r="I410" s="196"/>
    </row>
    <row r="411">
      <c r="D411" s="196"/>
      <c r="I411" s="196"/>
    </row>
    <row r="412">
      <c r="D412" s="196"/>
      <c r="I412" s="196"/>
    </row>
    <row r="413">
      <c r="D413" s="196"/>
      <c r="I413" s="196"/>
    </row>
    <row r="414">
      <c r="D414" s="196"/>
      <c r="I414" s="196"/>
    </row>
    <row r="415">
      <c r="D415" s="196"/>
      <c r="I415" s="196"/>
    </row>
    <row r="416">
      <c r="D416" s="196"/>
      <c r="I416" s="196"/>
    </row>
    <row r="417">
      <c r="D417" s="196"/>
      <c r="I417" s="196"/>
    </row>
    <row r="418">
      <c r="D418" s="196"/>
      <c r="I418" s="196"/>
    </row>
    <row r="419">
      <c r="D419" s="196"/>
      <c r="I419" s="196"/>
    </row>
    <row r="420">
      <c r="D420" s="196"/>
      <c r="I420" s="196"/>
    </row>
    <row r="421">
      <c r="D421" s="196"/>
      <c r="I421" s="196"/>
    </row>
    <row r="422">
      <c r="D422" s="196"/>
      <c r="I422" s="196"/>
    </row>
    <row r="423">
      <c r="D423" s="196"/>
      <c r="I423" s="196"/>
    </row>
    <row r="424">
      <c r="D424" s="196"/>
      <c r="I424" s="196"/>
    </row>
    <row r="425">
      <c r="D425" s="196"/>
      <c r="I425" s="196"/>
    </row>
    <row r="426">
      <c r="D426" s="196"/>
      <c r="I426" s="196"/>
    </row>
    <row r="427">
      <c r="D427" s="196"/>
      <c r="I427" s="196"/>
    </row>
    <row r="428">
      <c r="D428" s="196"/>
      <c r="I428" s="196"/>
    </row>
    <row r="429">
      <c r="D429" s="196"/>
      <c r="I429" s="196"/>
    </row>
    <row r="430">
      <c r="D430" s="196"/>
      <c r="I430" s="196"/>
    </row>
    <row r="431">
      <c r="D431" s="196"/>
      <c r="I431" s="196"/>
    </row>
    <row r="432">
      <c r="D432" s="196"/>
      <c r="I432" s="196"/>
    </row>
    <row r="433">
      <c r="D433" s="196"/>
      <c r="I433" s="196"/>
    </row>
    <row r="434">
      <c r="D434" s="196"/>
      <c r="I434" s="196"/>
    </row>
    <row r="435">
      <c r="D435" s="196"/>
      <c r="I435" s="196"/>
    </row>
    <row r="436">
      <c r="D436" s="196"/>
      <c r="I436" s="196"/>
    </row>
    <row r="437">
      <c r="D437" s="196"/>
      <c r="I437" s="196"/>
    </row>
    <row r="438">
      <c r="D438" s="196"/>
      <c r="I438" s="196"/>
    </row>
    <row r="439">
      <c r="D439" s="196"/>
      <c r="I439" s="196"/>
    </row>
    <row r="440">
      <c r="D440" s="196"/>
      <c r="I440" s="196"/>
    </row>
    <row r="441">
      <c r="D441" s="196"/>
      <c r="I441" s="196"/>
    </row>
    <row r="442">
      <c r="D442" s="196"/>
      <c r="I442" s="196"/>
    </row>
    <row r="443">
      <c r="D443" s="196"/>
      <c r="I443" s="196"/>
    </row>
    <row r="444">
      <c r="D444" s="196"/>
      <c r="I444" s="196"/>
    </row>
    <row r="445">
      <c r="D445" s="196"/>
      <c r="I445" s="196"/>
    </row>
    <row r="446">
      <c r="D446" s="196"/>
      <c r="I446" s="196"/>
    </row>
    <row r="447">
      <c r="D447" s="196"/>
      <c r="I447" s="196"/>
    </row>
    <row r="448">
      <c r="D448" s="196"/>
      <c r="I448" s="196"/>
    </row>
    <row r="449">
      <c r="D449" s="196"/>
      <c r="I449" s="196"/>
    </row>
    <row r="450">
      <c r="D450" s="196"/>
      <c r="I450" s="196"/>
    </row>
    <row r="451">
      <c r="D451" s="196"/>
      <c r="I451" s="196"/>
    </row>
    <row r="452">
      <c r="D452" s="196"/>
      <c r="I452" s="196"/>
    </row>
    <row r="453">
      <c r="D453" s="196"/>
      <c r="I453" s="196"/>
    </row>
    <row r="454">
      <c r="D454" s="196"/>
      <c r="I454" s="196"/>
    </row>
    <row r="455">
      <c r="D455" s="196"/>
      <c r="I455" s="196"/>
    </row>
    <row r="456">
      <c r="D456" s="196"/>
      <c r="I456" s="196"/>
    </row>
    <row r="457">
      <c r="D457" s="196"/>
      <c r="I457" s="196"/>
    </row>
    <row r="458">
      <c r="D458" s="196"/>
      <c r="I458" s="196"/>
    </row>
    <row r="459">
      <c r="D459" s="196"/>
      <c r="I459" s="196"/>
    </row>
    <row r="460">
      <c r="D460" s="196"/>
      <c r="I460" s="196"/>
    </row>
    <row r="461">
      <c r="D461" s="196"/>
      <c r="I461" s="196"/>
    </row>
    <row r="462">
      <c r="D462" s="196"/>
      <c r="I462" s="196"/>
    </row>
    <row r="463">
      <c r="D463" s="196"/>
      <c r="I463" s="196"/>
    </row>
    <row r="464">
      <c r="D464" s="196"/>
      <c r="I464" s="196"/>
    </row>
    <row r="465">
      <c r="D465" s="196"/>
      <c r="I465" s="196"/>
    </row>
    <row r="466">
      <c r="D466" s="196"/>
      <c r="I466" s="196"/>
    </row>
    <row r="467">
      <c r="D467" s="196"/>
      <c r="I467" s="196"/>
    </row>
    <row r="468">
      <c r="D468" s="196"/>
      <c r="I468" s="196"/>
    </row>
    <row r="469">
      <c r="D469" s="196"/>
      <c r="I469" s="196"/>
    </row>
    <row r="470">
      <c r="D470" s="196"/>
      <c r="I470" s="196"/>
    </row>
    <row r="471">
      <c r="D471" s="196"/>
      <c r="I471" s="196"/>
    </row>
    <row r="472">
      <c r="D472" s="196"/>
      <c r="I472" s="196"/>
    </row>
    <row r="473">
      <c r="D473" s="196"/>
      <c r="I473" s="196"/>
    </row>
    <row r="474">
      <c r="D474" s="196"/>
      <c r="I474" s="196"/>
    </row>
    <row r="475">
      <c r="D475" s="196"/>
      <c r="I475" s="196"/>
    </row>
    <row r="476">
      <c r="D476" s="196"/>
      <c r="I476" s="196"/>
    </row>
    <row r="477">
      <c r="D477" s="196"/>
      <c r="I477" s="196"/>
    </row>
    <row r="478">
      <c r="D478" s="196"/>
      <c r="I478" s="196"/>
    </row>
    <row r="479">
      <c r="D479" s="196"/>
      <c r="I479" s="196"/>
    </row>
    <row r="480">
      <c r="D480" s="196"/>
      <c r="I480" s="196"/>
    </row>
    <row r="481">
      <c r="D481" s="196"/>
      <c r="I481" s="196"/>
    </row>
    <row r="482">
      <c r="D482" s="196"/>
      <c r="I482" s="196"/>
    </row>
    <row r="483">
      <c r="D483" s="196"/>
      <c r="I483" s="196"/>
    </row>
    <row r="484">
      <c r="D484" s="196"/>
      <c r="I484" s="196"/>
    </row>
    <row r="485">
      <c r="D485" s="196"/>
      <c r="I485" s="196"/>
    </row>
    <row r="486">
      <c r="D486" s="196"/>
      <c r="I486" s="196"/>
    </row>
    <row r="487">
      <c r="D487" s="196"/>
      <c r="I487" s="196"/>
    </row>
    <row r="488">
      <c r="D488" s="196"/>
      <c r="I488" s="196"/>
    </row>
    <row r="489">
      <c r="D489" s="196"/>
      <c r="I489" s="196"/>
    </row>
    <row r="490">
      <c r="D490" s="196"/>
      <c r="I490" s="196"/>
    </row>
    <row r="491">
      <c r="D491" s="196"/>
      <c r="I491" s="196"/>
    </row>
    <row r="492">
      <c r="D492" s="196"/>
      <c r="I492" s="196"/>
    </row>
    <row r="493">
      <c r="D493" s="196"/>
      <c r="I493" s="196"/>
    </row>
    <row r="494">
      <c r="D494" s="196"/>
      <c r="I494" s="196"/>
    </row>
    <row r="495">
      <c r="D495" s="196"/>
      <c r="I495" s="196"/>
    </row>
    <row r="496">
      <c r="D496" s="196"/>
      <c r="I496" s="196"/>
    </row>
    <row r="497">
      <c r="D497" s="196"/>
      <c r="I497" s="196"/>
    </row>
    <row r="498">
      <c r="D498" s="196"/>
      <c r="I498" s="196"/>
    </row>
    <row r="499">
      <c r="D499" s="196"/>
      <c r="I499" s="196"/>
    </row>
    <row r="500">
      <c r="D500" s="196"/>
      <c r="I500" s="196"/>
    </row>
    <row r="501">
      <c r="D501" s="196"/>
      <c r="I501" s="196"/>
    </row>
    <row r="502">
      <c r="D502" s="196"/>
      <c r="I502" s="196"/>
    </row>
    <row r="503">
      <c r="D503" s="196"/>
      <c r="I503" s="196"/>
    </row>
    <row r="504">
      <c r="D504" s="196"/>
      <c r="I504" s="196"/>
    </row>
    <row r="505">
      <c r="D505" s="196"/>
      <c r="I505" s="196"/>
    </row>
    <row r="506">
      <c r="D506" s="196"/>
      <c r="I506" s="196"/>
    </row>
    <row r="507">
      <c r="D507" s="196"/>
      <c r="I507" s="196"/>
    </row>
    <row r="508">
      <c r="D508" s="196"/>
      <c r="I508" s="196"/>
    </row>
    <row r="509">
      <c r="D509" s="196"/>
      <c r="I509" s="196"/>
    </row>
    <row r="510">
      <c r="D510" s="196"/>
      <c r="I510" s="196"/>
    </row>
    <row r="511">
      <c r="D511" s="196"/>
      <c r="I511" s="196"/>
    </row>
    <row r="512">
      <c r="D512" s="196"/>
      <c r="I512" s="196"/>
    </row>
    <row r="513">
      <c r="D513" s="196"/>
      <c r="I513" s="196"/>
    </row>
    <row r="514">
      <c r="D514" s="196"/>
      <c r="I514" s="196"/>
    </row>
    <row r="515">
      <c r="D515" s="196"/>
      <c r="I515" s="196"/>
    </row>
    <row r="516">
      <c r="D516" s="196"/>
      <c r="I516" s="196"/>
    </row>
    <row r="517">
      <c r="D517" s="196"/>
      <c r="I517" s="196"/>
    </row>
    <row r="518">
      <c r="D518" s="196"/>
      <c r="I518" s="196"/>
    </row>
    <row r="519">
      <c r="D519" s="196"/>
      <c r="I519" s="196"/>
    </row>
    <row r="520">
      <c r="D520" s="196"/>
      <c r="I520" s="196"/>
    </row>
    <row r="521">
      <c r="D521" s="196"/>
      <c r="I521" s="196"/>
    </row>
    <row r="522">
      <c r="D522" s="196"/>
      <c r="I522" s="196"/>
    </row>
    <row r="523">
      <c r="D523" s="196"/>
      <c r="I523" s="196"/>
    </row>
    <row r="524">
      <c r="D524" s="196"/>
      <c r="I524" s="196"/>
    </row>
    <row r="525">
      <c r="D525" s="196"/>
      <c r="I525" s="196"/>
    </row>
    <row r="526">
      <c r="D526" s="196"/>
      <c r="I526" s="196"/>
    </row>
    <row r="527">
      <c r="D527" s="196"/>
      <c r="I527" s="196"/>
    </row>
    <row r="528">
      <c r="D528" s="196"/>
      <c r="I528" s="196"/>
    </row>
    <row r="529">
      <c r="D529" s="196"/>
      <c r="I529" s="196"/>
    </row>
    <row r="530">
      <c r="D530" s="196"/>
      <c r="I530" s="196"/>
    </row>
    <row r="531">
      <c r="D531" s="196"/>
      <c r="I531" s="196"/>
    </row>
    <row r="532">
      <c r="D532" s="196"/>
      <c r="I532" s="196"/>
    </row>
    <row r="533">
      <c r="D533" s="196"/>
      <c r="I533" s="196"/>
    </row>
    <row r="534">
      <c r="D534" s="196"/>
      <c r="I534" s="196"/>
    </row>
    <row r="535">
      <c r="D535" s="196"/>
      <c r="I535" s="196"/>
    </row>
    <row r="536">
      <c r="D536" s="196"/>
      <c r="I536" s="196"/>
    </row>
    <row r="537">
      <c r="D537" s="196"/>
      <c r="I537" s="196"/>
    </row>
    <row r="538">
      <c r="D538" s="196"/>
      <c r="I538" s="196"/>
    </row>
    <row r="539">
      <c r="D539" s="196"/>
      <c r="I539" s="196"/>
    </row>
    <row r="540">
      <c r="D540" s="196"/>
      <c r="I540" s="196"/>
    </row>
    <row r="541">
      <c r="D541" s="196"/>
      <c r="I541" s="196"/>
    </row>
    <row r="542">
      <c r="D542" s="196"/>
      <c r="I542" s="196"/>
    </row>
    <row r="543">
      <c r="D543" s="196"/>
      <c r="I543" s="196"/>
    </row>
    <row r="544">
      <c r="D544" s="196"/>
      <c r="I544" s="196"/>
    </row>
    <row r="545">
      <c r="D545" s="196"/>
      <c r="I545" s="196"/>
    </row>
    <row r="546">
      <c r="D546" s="196"/>
      <c r="I546" s="196"/>
    </row>
    <row r="547">
      <c r="D547" s="196"/>
      <c r="I547" s="196"/>
    </row>
    <row r="548">
      <c r="D548" s="196"/>
      <c r="I548" s="196"/>
    </row>
    <row r="549">
      <c r="D549" s="196"/>
      <c r="I549" s="196"/>
    </row>
    <row r="550">
      <c r="D550" s="196"/>
      <c r="I550" s="196"/>
    </row>
    <row r="551">
      <c r="D551" s="196"/>
      <c r="I551" s="196"/>
    </row>
    <row r="552">
      <c r="D552" s="196"/>
      <c r="I552" s="196"/>
    </row>
    <row r="553">
      <c r="D553" s="196"/>
      <c r="I553" s="196"/>
    </row>
    <row r="554">
      <c r="D554" s="196"/>
      <c r="I554" s="196"/>
    </row>
    <row r="555">
      <c r="D555" s="196"/>
      <c r="I555" s="196"/>
    </row>
    <row r="556">
      <c r="D556" s="196"/>
      <c r="I556" s="196"/>
    </row>
    <row r="557">
      <c r="D557" s="196"/>
      <c r="I557" s="196"/>
    </row>
    <row r="558">
      <c r="D558" s="196"/>
      <c r="I558" s="196"/>
    </row>
    <row r="559">
      <c r="D559" s="196"/>
      <c r="I559" s="196"/>
    </row>
    <row r="560">
      <c r="D560" s="196"/>
      <c r="I560" s="196"/>
    </row>
    <row r="561">
      <c r="D561" s="196"/>
      <c r="I561" s="196"/>
    </row>
    <row r="562">
      <c r="D562" s="196"/>
      <c r="I562" s="196"/>
    </row>
    <row r="563">
      <c r="D563" s="196"/>
      <c r="I563" s="196"/>
    </row>
    <row r="564">
      <c r="D564" s="196"/>
      <c r="I564" s="196"/>
    </row>
    <row r="565">
      <c r="D565" s="196"/>
      <c r="I565" s="196"/>
    </row>
    <row r="566">
      <c r="D566" s="196"/>
      <c r="I566" s="196"/>
    </row>
    <row r="567">
      <c r="D567" s="196"/>
      <c r="I567" s="196"/>
    </row>
    <row r="568">
      <c r="D568" s="196"/>
      <c r="I568" s="196"/>
    </row>
    <row r="569">
      <c r="D569" s="196"/>
      <c r="I569" s="196"/>
    </row>
    <row r="570">
      <c r="D570" s="196"/>
      <c r="I570" s="196"/>
    </row>
    <row r="571">
      <c r="D571" s="196"/>
      <c r="I571" s="196"/>
    </row>
    <row r="572">
      <c r="D572" s="196"/>
      <c r="I572" s="196"/>
    </row>
    <row r="573">
      <c r="D573" s="196"/>
      <c r="I573" s="196"/>
    </row>
    <row r="574">
      <c r="D574" s="196"/>
      <c r="I574" s="196"/>
    </row>
    <row r="575">
      <c r="D575" s="196"/>
      <c r="I575" s="196"/>
    </row>
    <row r="576">
      <c r="D576" s="196"/>
      <c r="I576" s="196"/>
    </row>
    <row r="577">
      <c r="D577" s="196"/>
      <c r="I577" s="196"/>
    </row>
    <row r="578">
      <c r="D578" s="196"/>
      <c r="I578" s="196"/>
    </row>
    <row r="579">
      <c r="D579" s="196"/>
      <c r="I579" s="196"/>
    </row>
    <row r="580">
      <c r="D580" s="196"/>
      <c r="I580" s="196"/>
    </row>
    <row r="581">
      <c r="D581" s="196"/>
      <c r="I581" s="196"/>
    </row>
    <row r="582">
      <c r="D582" s="196"/>
      <c r="I582" s="196"/>
    </row>
    <row r="583">
      <c r="D583" s="196"/>
      <c r="I583" s="196"/>
    </row>
    <row r="584">
      <c r="D584" s="196"/>
      <c r="I584" s="196"/>
    </row>
    <row r="585">
      <c r="D585" s="196"/>
      <c r="I585" s="196"/>
    </row>
    <row r="586">
      <c r="D586" s="196"/>
      <c r="I586" s="196"/>
    </row>
    <row r="587">
      <c r="D587" s="196"/>
      <c r="I587" s="196"/>
    </row>
    <row r="588">
      <c r="D588" s="196"/>
      <c r="I588" s="196"/>
    </row>
    <row r="589">
      <c r="D589" s="196"/>
      <c r="I589" s="196"/>
    </row>
    <row r="590">
      <c r="D590" s="196"/>
      <c r="I590" s="196"/>
    </row>
    <row r="591">
      <c r="D591" s="196"/>
      <c r="I591" s="196"/>
    </row>
    <row r="592">
      <c r="D592" s="196"/>
      <c r="I592" s="196"/>
    </row>
    <row r="593">
      <c r="D593" s="196"/>
      <c r="I593" s="196"/>
    </row>
    <row r="594">
      <c r="D594" s="196"/>
      <c r="I594" s="196"/>
    </row>
    <row r="595">
      <c r="D595" s="196"/>
      <c r="I595" s="196"/>
    </row>
    <row r="596">
      <c r="D596" s="196"/>
      <c r="I596" s="196"/>
    </row>
    <row r="597">
      <c r="D597" s="196"/>
      <c r="I597" s="196"/>
    </row>
    <row r="598">
      <c r="D598" s="196"/>
      <c r="I598" s="196"/>
    </row>
    <row r="599">
      <c r="D599" s="196"/>
      <c r="I599" s="196"/>
    </row>
    <row r="600">
      <c r="D600" s="196"/>
      <c r="I600" s="196"/>
    </row>
    <row r="601">
      <c r="D601" s="196"/>
      <c r="I601" s="196"/>
    </row>
    <row r="602">
      <c r="D602" s="196"/>
      <c r="I602" s="196"/>
    </row>
    <row r="603">
      <c r="D603" s="196"/>
      <c r="I603" s="196"/>
    </row>
    <row r="604">
      <c r="D604" s="196"/>
      <c r="I604" s="196"/>
    </row>
    <row r="605">
      <c r="D605" s="196"/>
      <c r="I605" s="196"/>
    </row>
    <row r="606">
      <c r="D606" s="196"/>
      <c r="I606" s="196"/>
    </row>
    <row r="607">
      <c r="D607" s="196"/>
      <c r="I607" s="196"/>
    </row>
    <row r="608">
      <c r="D608" s="196"/>
      <c r="I608" s="196"/>
    </row>
    <row r="609">
      <c r="D609" s="196"/>
      <c r="I609" s="196"/>
    </row>
    <row r="610">
      <c r="D610" s="196"/>
      <c r="I610" s="196"/>
    </row>
    <row r="611">
      <c r="D611" s="196"/>
      <c r="I611" s="196"/>
    </row>
    <row r="612">
      <c r="D612" s="196"/>
      <c r="I612" s="196"/>
    </row>
    <row r="613">
      <c r="D613" s="196"/>
      <c r="I613" s="196"/>
    </row>
    <row r="614">
      <c r="D614" s="196"/>
      <c r="I614" s="196"/>
    </row>
    <row r="615">
      <c r="D615" s="196"/>
      <c r="I615" s="196"/>
    </row>
    <row r="616">
      <c r="D616" s="196"/>
      <c r="I616" s="196"/>
    </row>
    <row r="617">
      <c r="D617" s="196"/>
      <c r="I617" s="196"/>
    </row>
    <row r="618">
      <c r="D618" s="196"/>
      <c r="I618" s="196"/>
    </row>
    <row r="619">
      <c r="D619" s="196"/>
      <c r="I619" s="196"/>
    </row>
    <row r="620">
      <c r="D620" s="196"/>
      <c r="I620" s="196"/>
    </row>
    <row r="621">
      <c r="D621" s="196"/>
      <c r="I621" s="196"/>
    </row>
    <row r="622">
      <c r="D622" s="196"/>
      <c r="I622" s="196"/>
    </row>
    <row r="623">
      <c r="D623" s="196"/>
      <c r="I623" s="196"/>
    </row>
    <row r="624">
      <c r="D624" s="196"/>
      <c r="I624" s="196"/>
    </row>
    <row r="625">
      <c r="D625" s="196"/>
      <c r="I625" s="196"/>
    </row>
    <row r="626">
      <c r="D626" s="196"/>
      <c r="I626" s="196"/>
    </row>
    <row r="627">
      <c r="D627" s="196"/>
      <c r="I627" s="196"/>
    </row>
    <row r="628">
      <c r="D628" s="196"/>
      <c r="I628" s="196"/>
    </row>
    <row r="629">
      <c r="D629" s="196"/>
      <c r="I629" s="196"/>
    </row>
    <row r="630">
      <c r="D630" s="196"/>
      <c r="I630" s="196"/>
    </row>
    <row r="631">
      <c r="D631" s="196"/>
      <c r="I631" s="196"/>
    </row>
    <row r="632">
      <c r="D632" s="196"/>
      <c r="I632" s="196"/>
    </row>
    <row r="633">
      <c r="D633" s="196"/>
      <c r="I633" s="196"/>
    </row>
    <row r="634">
      <c r="D634" s="196"/>
      <c r="I634" s="196"/>
    </row>
    <row r="635">
      <c r="D635" s="196"/>
      <c r="I635" s="196"/>
    </row>
    <row r="636">
      <c r="D636" s="196"/>
      <c r="I636" s="196"/>
    </row>
    <row r="637">
      <c r="D637" s="196"/>
      <c r="I637" s="196"/>
    </row>
    <row r="638">
      <c r="D638" s="196"/>
      <c r="I638" s="196"/>
    </row>
    <row r="639">
      <c r="D639" s="196"/>
      <c r="I639" s="196"/>
    </row>
    <row r="640">
      <c r="D640" s="196"/>
      <c r="I640" s="196"/>
    </row>
    <row r="641">
      <c r="D641" s="196"/>
      <c r="I641" s="196"/>
    </row>
    <row r="642">
      <c r="D642" s="196"/>
      <c r="I642" s="196"/>
    </row>
    <row r="643">
      <c r="D643" s="196"/>
      <c r="I643" s="196"/>
    </row>
    <row r="644">
      <c r="D644" s="196"/>
      <c r="I644" s="196"/>
    </row>
    <row r="645">
      <c r="D645" s="196"/>
      <c r="I645" s="196"/>
    </row>
    <row r="646">
      <c r="D646" s="196"/>
      <c r="I646" s="196"/>
    </row>
    <row r="647">
      <c r="D647" s="196"/>
      <c r="I647" s="196"/>
    </row>
    <row r="648">
      <c r="D648" s="196"/>
      <c r="I648" s="196"/>
    </row>
    <row r="649">
      <c r="D649" s="196"/>
      <c r="I649" s="196"/>
    </row>
    <row r="650">
      <c r="D650" s="196"/>
      <c r="I650" s="196"/>
    </row>
    <row r="651">
      <c r="D651" s="196"/>
      <c r="I651" s="196"/>
    </row>
    <row r="652">
      <c r="D652" s="196"/>
      <c r="I652" s="196"/>
    </row>
    <row r="653">
      <c r="D653" s="196"/>
      <c r="I653" s="196"/>
    </row>
    <row r="654">
      <c r="D654" s="196"/>
      <c r="I654" s="196"/>
    </row>
    <row r="655">
      <c r="D655" s="196"/>
      <c r="I655" s="196"/>
    </row>
    <row r="656">
      <c r="D656" s="196"/>
      <c r="I656" s="196"/>
    </row>
    <row r="657">
      <c r="D657" s="196"/>
      <c r="I657" s="196"/>
    </row>
    <row r="658">
      <c r="D658" s="196"/>
      <c r="I658" s="196"/>
    </row>
    <row r="659">
      <c r="D659" s="196"/>
      <c r="I659" s="196"/>
    </row>
    <row r="660">
      <c r="D660" s="196"/>
      <c r="I660" s="196"/>
    </row>
    <row r="661">
      <c r="D661" s="196"/>
      <c r="I661" s="196"/>
    </row>
    <row r="662">
      <c r="D662" s="196"/>
      <c r="I662" s="196"/>
    </row>
    <row r="663">
      <c r="D663" s="196"/>
      <c r="I663" s="196"/>
    </row>
    <row r="664">
      <c r="D664" s="196"/>
      <c r="I664" s="196"/>
    </row>
    <row r="665">
      <c r="D665" s="196"/>
      <c r="I665" s="196"/>
    </row>
    <row r="666">
      <c r="D666" s="196"/>
      <c r="I666" s="196"/>
    </row>
    <row r="667">
      <c r="D667" s="196"/>
      <c r="I667" s="196"/>
    </row>
    <row r="668">
      <c r="D668" s="196"/>
      <c r="I668" s="196"/>
    </row>
    <row r="669">
      <c r="D669" s="196"/>
      <c r="I669" s="196"/>
    </row>
    <row r="670">
      <c r="D670" s="196"/>
      <c r="I670" s="196"/>
    </row>
    <row r="671">
      <c r="D671" s="196"/>
      <c r="I671" s="196"/>
    </row>
    <row r="672">
      <c r="D672" s="196"/>
      <c r="I672" s="196"/>
    </row>
    <row r="673">
      <c r="D673" s="196"/>
      <c r="I673" s="196"/>
    </row>
    <row r="674">
      <c r="D674" s="196"/>
      <c r="I674" s="196"/>
    </row>
    <row r="675">
      <c r="D675" s="196"/>
      <c r="I675" s="196"/>
    </row>
    <row r="676">
      <c r="D676" s="196"/>
      <c r="I676" s="196"/>
    </row>
    <row r="677">
      <c r="D677" s="196"/>
      <c r="I677" s="196"/>
    </row>
    <row r="678">
      <c r="D678" s="196"/>
      <c r="I678" s="196"/>
    </row>
    <row r="679">
      <c r="D679" s="196"/>
      <c r="I679" s="196"/>
    </row>
    <row r="680">
      <c r="D680" s="196"/>
      <c r="I680" s="196"/>
    </row>
    <row r="681">
      <c r="D681" s="196"/>
      <c r="I681" s="196"/>
    </row>
    <row r="682">
      <c r="D682" s="196"/>
      <c r="I682" s="196"/>
    </row>
    <row r="683">
      <c r="D683" s="196"/>
      <c r="I683" s="196"/>
    </row>
    <row r="684">
      <c r="D684" s="196"/>
      <c r="I684" s="196"/>
    </row>
    <row r="685">
      <c r="D685" s="196"/>
      <c r="I685" s="196"/>
    </row>
    <row r="686">
      <c r="D686" s="196"/>
      <c r="I686" s="196"/>
    </row>
    <row r="687">
      <c r="D687" s="196"/>
      <c r="I687" s="196"/>
    </row>
    <row r="688">
      <c r="D688" s="196"/>
      <c r="I688" s="196"/>
    </row>
    <row r="689">
      <c r="D689" s="196"/>
      <c r="I689" s="196"/>
    </row>
    <row r="690">
      <c r="D690" s="196"/>
      <c r="I690" s="196"/>
    </row>
    <row r="691">
      <c r="D691" s="196"/>
      <c r="I691" s="196"/>
    </row>
    <row r="692">
      <c r="D692" s="196"/>
      <c r="I692" s="196"/>
    </row>
    <row r="693">
      <c r="D693" s="196"/>
      <c r="I693" s="196"/>
    </row>
    <row r="694">
      <c r="D694" s="196"/>
      <c r="I694" s="196"/>
    </row>
    <row r="695">
      <c r="D695" s="196"/>
      <c r="I695" s="196"/>
    </row>
    <row r="696">
      <c r="D696" s="196"/>
      <c r="I696" s="196"/>
    </row>
    <row r="697">
      <c r="D697" s="196"/>
      <c r="I697" s="196"/>
    </row>
    <row r="698">
      <c r="D698" s="196"/>
      <c r="I698" s="196"/>
    </row>
    <row r="699">
      <c r="D699" s="196"/>
      <c r="I699" s="196"/>
    </row>
    <row r="700">
      <c r="D700" s="196"/>
      <c r="I700" s="196"/>
    </row>
    <row r="701">
      <c r="D701" s="196"/>
      <c r="I701" s="196"/>
    </row>
    <row r="702">
      <c r="D702" s="196"/>
      <c r="I702" s="196"/>
    </row>
    <row r="703">
      <c r="D703" s="196"/>
      <c r="I703" s="196"/>
    </row>
    <row r="704">
      <c r="D704" s="196"/>
      <c r="I704" s="196"/>
    </row>
    <row r="705">
      <c r="D705" s="196"/>
      <c r="I705" s="196"/>
    </row>
    <row r="706">
      <c r="D706" s="196"/>
      <c r="I706" s="196"/>
    </row>
    <row r="707">
      <c r="D707" s="196"/>
      <c r="I707" s="196"/>
    </row>
    <row r="708">
      <c r="D708" s="196"/>
      <c r="I708" s="196"/>
    </row>
    <row r="709">
      <c r="D709" s="196"/>
      <c r="I709" s="196"/>
    </row>
    <row r="710">
      <c r="D710" s="196"/>
      <c r="I710" s="196"/>
    </row>
    <row r="711">
      <c r="D711" s="196"/>
      <c r="I711" s="196"/>
    </row>
    <row r="712">
      <c r="D712" s="196"/>
      <c r="I712" s="196"/>
    </row>
    <row r="713">
      <c r="D713" s="196"/>
      <c r="I713" s="196"/>
    </row>
    <row r="714">
      <c r="D714" s="196"/>
      <c r="I714" s="196"/>
    </row>
    <row r="715">
      <c r="D715" s="196"/>
      <c r="I715" s="196"/>
    </row>
    <row r="716">
      <c r="D716" s="196"/>
      <c r="I716" s="196"/>
    </row>
    <row r="717">
      <c r="D717" s="196"/>
      <c r="I717" s="196"/>
    </row>
    <row r="718">
      <c r="D718" s="196"/>
      <c r="I718" s="196"/>
    </row>
    <row r="719">
      <c r="D719" s="196"/>
      <c r="I719" s="196"/>
    </row>
    <row r="720">
      <c r="D720" s="196"/>
      <c r="I720" s="196"/>
    </row>
    <row r="721">
      <c r="D721" s="196"/>
      <c r="I721" s="196"/>
    </row>
    <row r="722">
      <c r="D722" s="196"/>
      <c r="I722" s="196"/>
    </row>
    <row r="723">
      <c r="D723" s="196"/>
      <c r="I723" s="196"/>
    </row>
    <row r="724">
      <c r="D724" s="196"/>
      <c r="I724" s="196"/>
    </row>
    <row r="725">
      <c r="D725" s="196"/>
      <c r="I725" s="196"/>
    </row>
    <row r="726">
      <c r="D726" s="196"/>
      <c r="I726" s="196"/>
    </row>
    <row r="727">
      <c r="D727" s="196"/>
      <c r="I727" s="196"/>
    </row>
    <row r="728">
      <c r="D728" s="196"/>
      <c r="I728" s="196"/>
    </row>
    <row r="729">
      <c r="D729" s="196"/>
      <c r="I729" s="196"/>
    </row>
    <row r="730">
      <c r="D730" s="196"/>
      <c r="I730" s="196"/>
    </row>
    <row r="731">
      <c r="D731" s="196"/>
      <c r="I731" s="196"/>
    </row>
    <row r="732">
      <c r="D732" s="196"/>
      <c r="I732" s="196"/>
    </row>
    <row r="733">
      <c r="D733" s="196"/>
      <c r="I733" s="196"/>
    </row>
    <row r="734">
      <c r="D734" s="196"/>
      <c r="I734" s="196"/>
    </row>
    <row r="735">
      <c r="D735" s="196"/>
      <c r="I735" s="196"/>
    </row>
    <row r="736">
      <c r="D736" s="196"/>
      <c r="I736" s="196"/>
    </row>
    <row r="737">
      <c r="D737" s="196"/>
      <c r="I737" s="196"/>
    </row>
    <row r="738">
      <c r="D738" s="196"/>
      <c r="I738" s="196"/>
    </row>
    <row r="739">
      <c r="D739" s="196"/>
      <c r="I739" s="196"/>
    </row>
    <row r="740">
      <c r="D740" s="196"/>
      <c r="I740" s="196"/>
    </row>
    <row r="741">
      <c r="D741" s="196"/>
      <c r="I741" s="196"/>
    </row>
    <row r="742">
      <c r="D742" s="196"/>
      <c r="I742" s="196"/>
    </row>
    <row r="743">
      <c r="D743" s="196"/>
      <c r="I743" s="196"/>
    </row>
    <row r="744">
      <c r="D744" s="196"/>
      <c r="I744" s="196"/>
    </row>
    <row r="745">
      <c r="D745" s="196"/>
      <c r="I745" s="196"/>
    </row>
    <row r="746">
      <c r="D746" s="196"/>
      <c r="I746" s="196"/>
    </row>
    <row r="747">
      <c r="D747" s="196"/>
      <c r="I747" s="196"/>
    </row>
    <row r="748">
      <c r="D748" s="196"/>
      <c r="I748" s="196"/>
    </row>
    <row r="749">
      <c r="D749" s="196"/>
      <c r="I749" s="196"/>
    </row>
    <row r="750">
      <c r="D750" s="196"/>
      <c r="I750" s="196"/>
    </row>
    <row r="751">
      <c r="D751" s="196"/>
      <c r="I751" s="196"/>
    </row>
    <row r="752">
      <c r="D752" s="196"/>
      <c r="I752" s="196"/>
    </row>
    <row r="753">
      <c r="D753" s="196"/>
      <c r="I753" s="196"/>
    </row>
    <row r="754">
      <c r="D754" s="196"/>
      <c r="I754" s="196"/>
    </row>
    <row r="755">
      <c r="D755" s="196"/>
      <c r="I755" s="196"/>
    </row>
    <row r="756">
      <c r="D756" s="196"/>
      <c r="I756" s="196"/>
    </row>
    <row r="757">
      <c r="D757" s="196"/>
      <c r="I757" s="196"/>
    </row>
    <row r="758">
      <c r="D758" s="196"/>
      <c r="I758" s="196"/>
    </row>
    <row r="759">
      <c r="D759" s="196"/>
      <c r="I759" s="196"/>
    </row>
    <row r="760">
      <c r="D760" s="196"/>
      <c r="I760" s="196"/>
    </row>
    <row r="761">
      <c r="D761" s="196"/>
      <c r="I761" s="196"/>
    </row>
    <row r="762">
      <c r="D762" s="196"/>
      <c r="I762" s="196"/>
    </row>
    <row r="763">
      <c r="D763" s="196"/>
      <c r="I763" s="196"/>
    </row>
    <row r="764">
      <c r="D764" s="196"/>
      <c r="I764" s="196"/>
    </row>
    <row r="765">
      <c r="D765" s="196"/>
      <c r="I765" s="196"/>
    </row>
    <row r="766">
      <c r="D766" s="196"/>
      <c r="I766" s="196"/>
    </row>
    <row r="767">
      <c r="D767" s="196"/>
      <c r="I767" s="196"/>
    </row>
    <row r="768">
      <c r="D768" s="196"/>
      <c r="I768" s="196"/>
    </row>
    <row r="769">
      <c r="D769" s="196"/>
      <c r="I769" s="196"/>
    </row>
    <row r="770">
      <c r="D770" s="196"/>
      <c r="I770" s="196"/>
    </row>
    <row r="771">
      <c r="D771" s="196"/>
      <c r="I771" s="196"/>
    </row>
    <row r="772">
      <c r="D772" s="196"/>
      <c r="I772" s="196"/>
    </row>
    <row r="773">
      <c r="D773" s="196"/>
      <c r="I773" s="196"/>
    </row>
    <row r="774">
      <c r="D774" s="196"/>
      <c r="I774" s="196"/>
    </row>
    <row r="775">
      <c r="D775" s="196"/>
      <c r="I775" s="196"/>
    </row>
    <row r="776">
      <c r="D776" s="196"/>
      <c r="I776" s="196"/>
    </row>
    <row r="777">
      <c r="D777" s="196"/>
      <c r="I777" s="196"/>
    </row>
    <row r="778">
      <c r="D778" s="196"/>
      <c r="I778" s="196"/>
    </row>
    <row r="779">
      <c r="D779" s="196"/>
      <c r="I779" s="196"/>
    </row>
    <row r="780">
      <c r="D780" s="196"/>
      <c r="I780" s="196"/>
    </row>
    <row r="781">
      <c r="D781" s="196"/>
      <c r="I781" s="196"/>
    </row>
    <row r="782">
      <c r="D782" s="196"/>
      <c r="I782" s="196"/>
    </row>
    <row r="783">
      <c r="D783" s="196"/>
      <c r="I783" s="196"/>
    </row>
    <row r="784">
      <c r="D784" s="196"/>
      <c r="I784" s="196"/>
    </row>
    <row r="785">
      <c r="D785" s="196"/>
      <c r="I785" s="196"/>
    </row>
    <row r="786">
      <c r="D786" s="196"/>
      <c r="I786" s="196"/>
    </row>
    <row r="787">
      <c r="D787" s="196"/>
      <c r="I787" s="196"/>
    </row>
    <row r="788">
      <c r="D788" s="196"/>
      <c r="I788" s="196"/>
    </row>
    <row r="789">
      <c r="D789" s="196"/>
      <c r="I789" s="196"/>
    </row>
    <row r="790">
      <c r="D790" s="196"/>
      <c r="I790" s="196"/>
    </row>
    <row r="791">
      <c r="D791" s="196"/>
      <c r="I791" s="196"/>
    </row>
    <row r="792">
      <c r="D792" s="196"/>
      <c r="I792" s="196"/>
    </row>
    <row r="793">
      <c r="D793" s="196"/>
      <c r="I793" s="196"/>
    </row>
    <row r="794">
      <c r="D794" s="196"/>
      <c r="I794" s="196"/>
    </row>
    <row r="795">
      <c r="D795" s="196"/>
      <c r="I795" s="196"/>
    </row>
    <row r="796">
      <c r="D796" s="196"/>
      <c r="I796" s="196"/>
    </row>
    <row r="797">
      <c r="D797" s="196"/>
      <c r="I797" s="196"/>
    </row>
    <row r="798">
      <c r="D798" s="196"/>
      <c r="I798" s="196"/>
    </row>
    <row r="799">
      <c r="D799" s="196"/>
      <c r="I799" s="196"/>
    </row>
    <row r="800">
      <c r="D800" s="196"/>
      <c r="I800" s="196"/>
    </row>
    <row r="801">
      <c r="D801" s="196"/>
      <c r="I801" s="196"/>
    </row>
    <row r="802">
      <c r="D802" s="196"/>
      <c r="I802" s="196"/>
    </row>
    <row r="803">
      <c r="D803" s="196"/>
      <c r="I803" s="196"/>
    </row>
    <row r="804">
      <c r="D804" s="196"/>
      <c r="I804" s="196"/>
    </row>
    <row r="805">
      <c r="D805" s="196"/>
      <c r="I805" s="196"/>
    </row>
    <row r="806">
      <c r="D806" s="196"/>
      <c r="I806" s="196"/>
    </row>
    <row r="807">
      <c r="D807" s="196"/>
      <c r="I807" s="196"/>
    </row>
    <row r="808">
      <c r="D808" s="196"/>
      <c r="I808" s="196"/>
    </row>
    <row r="809">
      <c r="D809" s="196"/>
      <c r="I809" s="196"/>
    </row>
    <row r="810">
      <c r="D810" s="196"/>
      <c r="I810" s="196"/>
    </row>
    <row r="811">
      <c r="D811" s="196"/>
      <c r="I811" s="196"/>
    </row>
    <row r="812">
      <c r="D812" s="196"/>
      <c r="I812" s="196"/>
    </row>
    <row r="813">
      <c r="D813" s="196"/>
      <c r="I813" s="196"/>
    </row>
    <row r="814">
      <c r="D814" s="196"/>
      <c r="I814" s="196"/>
    </row>
    <row r="815">
      <c r="D815" s="196"/>
      <c r="I815" s="196"/>
    </row>
    <row r="816">
      <c r="D816" s="196"/>
      <c r="I816" s="196"/>
    </row>
    <row r="817">
      <c r="D817" s="196"/>
      <c r="I817" s="196"/>
    </row>
    <row r="818">
      <c r="D818" s="196"/>
      <c r="I818" s="196"/>
    </row>
    <row r="819">
      <c r="D819" s="196"/>
      <c r="I819" s="196"/>
    </row>
    <row r="820">
      <c r="D820" s="196"/>
      <c r="I820" s="196"/>
    </row>
    <row r="821">
      <c r="D821" s="196"/>
      <c r="I821" s="196"/>
    </row>
    <row r="822">
      <c r="D822" s="196"/>
      <c r="I822" s="196"/>
    </row>
    <row r="823">
      <c r="D823" s="196"/>
      <c r="I823" s="196"/>
    </row>
    <row r="824">
      <c r="D824" s="196"/>
      <c r="I824" s="196"/>
    </row>
    <row r="825">
      <c r="D825" s="196"/>
      <c r="I825" s="196"/>
    </row>
    <row r="826">
      <c r="D826" s="196"/>
      <c r="I826" s="196"/>
    </row>
    <row r="827">
      <c r="D827" s="196"/>
      <c r="I827" s="196"/>
    </row>
    <row r="828">
      <c r="D828" s="196"/>
      <c r="I828" s="196"/>
    </row>
    <row r="829">
      <c r="D829" s="196"/>
      <c r="I829" s="196"/>
    </row>
    <row r="830">
      <c r="D830" s="196"/>
      <c r="I830" s="196"/>
    </row>
    <row r="831">
      <c r="D831" s="196"/>
      <c r="I831" s="196"/>
    </row>
    <row r="832">
      <c r="D832" s="196"/>
      <c r="I832" s="196"/>
    </row>
    <row r="833">
      <c r="D833" s="196"/>
      <c r="I833" s="196"/>
    </row>
    <row r="834">
      <c r="D834" s="196"/>
      <c r="I834" s="196"/>
    </row>
    <row r="835">
      <c r="D835" s="196"/>
      <c r="I835" s="196"/>
    </row>
    <row r="836">
      <c r="D836" s="196"/>
      <c r="I836" s="196"/>
    </row>
    <row r="837">
      <c r="D837" s="196"/>
      <c r="I837" s="196"/>
    </row>
    <row r="838">
      <c r="D838" s="196"/>
      <c r="I838" s="196"/>
    </row>
    <row r="839">
      <c r="D839" s="196"/>
      <c r="I839" s="196"/>
    </row>
    <row r="840">
      <c r="D840" s="196"/>
      <c r="I840" s="196"/>
    </row>
    <row r="841">
      <c r="D841" s="196"/>
      <c r="I841" s="196"/>
    </row>
    <row r="842">
      <c r="D842" s="196"/>
      <c r="I842" s="196"/>
    </row>
    <row r="843">
      <c r="D843" s="196"/>
      <c r="I843" s="196"/>
    </row>
    <row r="844">
      <c r="D844" s="196"/>
      <c r="I844" s="196"/>
    </row>
    <row r="845">
      <c r="D845" s="196"/>
      <c r="I845" s="196"/>
    </row>
    <row r="846">
      <c r="D846" s="196"/>
      <c r="I846" s="196"/>
    </row>
    <row r="847">
      <c r="D847" s="196"/>
      <c r="I847" s="196"/>
    </row>
    <row r="848">
      <c r="D848" s="196"/>
      <c r="I848" s="196"/>
    </row>
    <row r="849">
      <c r="D849" s="196"/>
      <c r="I849" s="196"/>
    </row>
    <row r="850">
      <c r="D850" s="196"/>
      <c r="I850" s="196"/>
    </row>
    <row r="851">
      <c r="D851" s="196"/>
      <c r="I851" s="196"/>
    </row>
    <row r="852">
      <c r="D852" s="196"/>
      <c r="I852" s="196"/>
    </row>
    <row r="853">
      <c r="D853" s="196"/>
      <c r="I853" s="196"/>
    </row>
    <row r="854">
      <c r="D854" s="196"/>
      <c r="I854" s="196"/>
    </row>
    <row r="855">
      <c r="D855" s="196"/>
      <c r="I855" s="196"/>
    </row>
    <row r="856">
      <c r="D856" s="196"/>
      <c r="I856" s="196"/>
    </row>
    <row r="857">
      <c r="D857" s="196"/>
      <c r="I857" s="196"/>
    </row>
    <row r="858">
      <c r="D858" s="196"/>
      <c r="I858" s="196"/>
    </row>
    <row r="859">
      <c r="D859" s="196"/>
      <c r="I859" s="196"/>
    </row>
    <row r="860">
      <c r="D860" s="196"/>
      <c r="I860" s="196"/>
    </row>
    <row r="861">
      <c r="D861" s="196"/>
      <c r="I861" s="196"/>
    </row>
    <row r="862">
      <c r="D862" s="196"/>
      <c r="I862" s="196"/>
    </row>
    <row r="863">
      <c r="D863" s="196"/>
      <c r="I863" s="196"/>
    </row>
    <row r="864">
      <c r="D864" s="196"/>
      <c r="I864" s="196"/>
    </row>
    <row r="865">
      <c r="D865" s="196"/>
      <c r="I865" s="196"/>
    </row>
    <row r="866">
      <c r="D866" s="196"/>
      <c r="I866" s="196"/>
    </row>
    <row r="867">
      <c r="D867" s="196"/>
      <c r="I867" s="196"/>
    </row>
    <row r="868">
      <c r="D868" s="196"/>
      <c r="I868" s="196"/>
    </row>
    <row r="869">
      <c r="D869" s="196"/>
      <c r="I869" s="196"/>
    </row>
    <row r="870">
      <c r="D870" s="196"/>
      <c r="I870" s="196"/>
    </row>
    <row r="871">
      <c r="D871" s="196"/>
      <c r="I871" s="196"/>
    </row>
    <row r="872">
      <c r="D872" s="196"/>
      <c r="I872" s="196"/>
    </row>
    <row r="873">
      <c r="D873" s="196"/>
      <c r="I873" s="196"/>
    </row>
    <row r="874">
      <c r="D874" s="196"/>
      <c r="I874" s="196"/>
    </row>
    <row r="875">
      <c r="D875" s="196"/>
      <c r="I875" s="196"/>
    </row>
    <row r="876">
      <c r="D876" s="196"/>
      <c r="I876" s="196"/>
    </row>
    <row r="877">
      <c r="D877" s="196"/>
      <c r="I877" s="196"/>
    </row>
    <row r="878">
      <c r="D878" s="196"/>
      <c r="I878" s="196"/>
    </row>
    <row r="879">
      <c r="D879" s="196"/>
      <c r="I879" s="196"/>
    </row>
    <row r="880">
      <c r="D880" s="196"/>
      <c r="I880" s="196"/>
    </row>
    <row r="881">
      <c r="D881" s="196"/>
      <c r="I881" s="196"/>
    </row>
    <row r="882">
      <c r="D882" s="196"/>
      <c r="I882" s="196"/>
    </row>
    <row r="883">
      <c r="D883" s="196"/>
      <c r="I883" s="196"/>
    </row>
    <row r="884">
      <c r="D884" s="196"/>
      <c r="I884" s="196"/>
    </row>
    <row r="885">
      <c r="D885" s="196"/>
      <c r="I885" s="196"/>
    </row>
    <row r="886">
      <c r="D886" s="196"/>
      <c r="I886" s="196"/>
    </row>
    <row r="887">
      <c r="D887" s="196"/>
      <c r="I887" s="196"/>
    </row>
    <row r="888">
      <c r="D888" s="196"/>
      <c r="I888" s="196"/>
    </row>
    <row r="889">
      <c r="D889" s="196"/>
      <c r="I889" s="196"/>
    </row>
    <row r="890">
      <c r="D890" s="196"/>
      <c r="I890" s="196"/>
    </row>
    <row r="891">
      <c r="D891" s="196"/>
      <c r="I891" s="196"/>
    </row>
    <row r="892">
      <c r="D892" s="196"/>
      <c r="I892" s="196"/>
    </row>
    <row r="893">
      <c r="D893" s="196"/>
      <c r="I893" s="196"/>
    </row>
    <row r="894">
      <c r="D894" s="196"/>
      <c r="I894" s="196"/>
    </row>
    <row r="895">
      <c r="D895" s="196"/>
      <c r="I895" s="196"/>
    </row>
    <row r="896">
      <c r="D896" s="196"/>
      <c r="I896" s="196"/>
    </row>
    <row r="897">
      <c r="D897" s="196"/>
      <c r="I897" s="196"/>
    </row>
    <row r="898">
      <c r="D898" s="196"/>
      <c r="I898" s="196"/>
    </row>
    <row r="899">
      <c r="D899" s="196"/>
      <c r="I899" s="196"/>
    </row>
    <row r="900">
      <c r="D900" s="196"/>
      <c r="I900" s="196"/>
    </row>
    <row r="901">
      <c r="D901" s="196"/>
      <c r="I901" s="196"/>
    </row>
    <row r="902">
      <c r="D902" s="196"/>
      <c r="I902" s="196"/>
    </row>
    <row r="903">
      <c r="D903" s="196"/>
      <c r="I903" s="196"/>
    </row>
    <row r="904">
      <c r="D904" s="196"/>
      <c r="I904" s="196"/>
    </row>
    <row r="905">
      <c r="D905" s="196"/>
      <c r="I905" s="196"/>
    </row>
    <row r="906">
      <c r="D906" s="196"/>
      <c r="I906" s="196"/>
    </row>
    <row r="907">
      <c r="D907" s="196"/>
      <c r="I907" s="196"/>
    </row>
    <row r="908">
      <c r="D908" s="196"/>
      <c r="I908" s="196"/>
    </row>
    <row r="909">
      <c r="D909" s="196"/>
      <c r="I909" s="196"/>
    </row>
    <row r="910">
      <c r="D910" s="196"/>
      <c r="I910" s="196"/>
    </row>
    <row r="911">
      <c r="D911" s="196"/>
      <c r="I911" s="196"/>
    </row>
    <row r="912">
      <c r="D912" s="196"/>
      <c r="I912" s="196"/>
    </row>
    <row r="913">
      <c r="D913" s="196"/>
      <c r="I913" s="196"/>
    </row>
    <row r="914">
      <c r="D914" s="196"/>
      <c r="I914" s="196"/>
    </row>
    <row r="915">
      <c r="D915" s="196"/>
      <c r="I915" s="196"/>
    </row>
    <row r="916">
      <c r="D916" s="196"/>
      <c r="I916" s="196"/>
    </row>
    <row r="917">
      <c r="D917" s="196"/>
      <c r="I917" s="196"/>
    </row>
    <row r="918">
      <c r="D918" s="196"/>
      <c r="I918" s="196"/>
    </row>
    <row r="919">
      <c r="D919" s="196"/>
      <c r="I919" s="196"/>
    </row>
    <row r="920">
      <c r="D920" s="196"/>
      <c r="I920" s="196"/>
    </row>
    <row r="921">
      <c r="D921" s="196"/>
      <c r="I921" s="196"/>
    </row>
    <row r="922">
      <c r="D922" s="196"/>
      <c r="I922" s="196"/>
    </row>
    <row r="923">
      <c r="D923" s="196"/>
      <c r="I923" s="196"/>
    </row>
    <row r="924">
      <c r="D924" s="196"/>
      <c r="I924" s="196"/>
    </row>
    <row r="925">
      <c r="D925" s="196"/>
      <c r="I925" s="196"/>
    </row>
    <row r="926">
      <c r="D926" s="196"/>
      <c r="I926" s="196"/>
    </row>
    <row r="927">
      <c r="D927" s="196"/>
      <c r="I927" s="196"/>
    </row>
    <row r="928">
      <c r="D928" s="196"/>
      <c r="I928" s="196"/>
    </row>
    <row r="929">
      <c r="D929" s="196"/>
      <c r="I929" s="196"/>
    </row>
    <row r="930">
      <c r="D930" s="196"/>
      <c r="I930" s="196"/>
    </row>
    <row r="931">
      <c r="D931" s="196"/>
      <c r="I931" s="196"/>
    </row>
    <row r="932">
      <c r="D932" s="196"/>
      <c r="I932" s="196"/>
    </row>
    <row r="933">
      <c r="D933" s="196"/>
      <c r="I933" s="196"/>
    </row>
    <row r="934">
      <c r="D934" s="196"/>
      <c r="I934" s="196"/>
    </row>
    <row r="935">
      <c r="D935" s="196"/>
      <c r="I935" s="196"/>
    </row>
    <row r="936">
      <c r="D936" s="196"/>
      <c r="I936" s="196"/>
    </row>
    <row r="937">
      <c r="D937" s="196"/>
      <c r="I937" s="196"/>
    </row>
    <row r="938">
      <c r="D938" s="196"/>
      <c r="I938" s="196"/>
    </row>
    <row r="939">
      <c r="D939" s="196"/>
      <c r="I939" s="196"/>
    </row>
    <row r="940">
      <c r="D940" s="196"/>
      <c r="I940" s="196"/>
    </row>
    <row r="941">
      <c r="D941" s="196"/>
      <c r="I941" s="196"/>
    </row>
    <row r="942">
      <c r="D942" s="196"/>
      <c r="I942" s="196"/>
    </row>
    <row r="943">
      <c r="D943" s="196"/>
      <c r="I943" s="196"/>
    </row>
    <row r="944">
      <c r="D944" s="196"/>
      <c r="I944" s="196"/>
    </row>
    <row r="945">
      <c r="D945" s="196"/>
      <c r="I945" s="196"/>
    </row>
    <row r="946">
      <c r="D946" s="196"/>
      <c r="I946" s="196"/>
    </row>
    <row r="947">
      <c r="D947" s="196"/>
      <c r="I947" s="196"/>
    </row>
    <row r="948">
      <c r="D948" s="196"/>
      <c r="I948" s="196"/>
    </row>
    <row r="949">
      <c r="D949" s="196"/>
      <c r="I949" s="196"/>
    </row>
    <row r="950">
      <c r="D950" s="196"/>
      <c r="I950" s="196"/>
    </row>
    <row r="951">
      <c r="D951" s="196"/>
      <c r="I951" s="196"/>
    </row>
    <row r="952">
      <c r="D952" s="196"/>
      <c r="I952" s="196"/>
    </row>
    <row r="953">
      <c r="D953" s="196"/>
      <c r="I953" s="196"/>
    </row>
    <row r="954">
      <c r="D954" s="196"/>
      <c r="I954" s="196"/>
    </row>
    <row r="955">
      <c r="D955" s="196"/>
      <c r="I955" s="196"/>
    </row>
    <row r="956">
      <c r="D956" s="196"/>
      <c r="I956" s="196"/>
    </row>
    <row r="957">
      <c r="D957" s="196"/>
      <c r="I957" s="196"/>
    </row>
    <row r="958">
      <c r="D958" s="196"/>
      <c r="I958" s="196"/>
    </row>
    <row r="959">
      <c r="D959" s="196"/>
      <c r="I959" s="196"/>
    </row>
    <row r="960">
      <c r="D960" s="196"/>
      <c r="I960" s="196"/>
    </row>
    <row r="961">
      <c r="D961" s="196"/>
      <c r="I961" s="196"/>
    </row>
    <row r="962">
      <c r="D962" s="196"/>
      <c r="I962" s="196"/>
    </row>
    <row r="963">
      <c r="D963" s="196"/>
      <c r="I963" s="196"/>
    </row>
    <row r="964">
      <c r="D964" s="196"/>
      <c r="I964" s="196"/>
    </row>
    <row r="965">
      <c r="D965" s="196"/>
      <c r="I965" s="196"/>
    </row>
    <row r="966">
      <c r="D966" s="196"/>
      <c r="I966" s="196"/>
    </row>
    <row r="967">
      <c r="D967" s="196"/>
      <c r="I967" s="196"/>
    </row>
    <row r="968">
      <c r="D968" s="196"/>
      <c r="I968" s="196"/>
    </row>
    <row r="969">
      <c r="D969" s="196"/>
      <c r="I969" s="196"/>
    </row>
    <row r="970">
      <c r="D970" s="196"/>
      <c r="I970" s="196"/>
    </row>
    <row r="971">
      <c r="D971" s="196"/>
      <c r="I971" s="196"/>
    </row>
    <row r="972">
      <c r="D972" s="196"/>
      <c r="I972" s="196"/>
    </row>
    <row r="973">
      <c r="D973" s="196"/>
      <c r="I973" s="196"/>
    </row>
    <row r="974">
      <c r="D974" s="196"/>
      <c r="I974" s="196"/>
    </row>
    <row r="975">
      <c r="D975" s="196"/>
      <c r="I975" s="196"/>
    </row>
    <row r="976">
      <c r="D976" s="196"/>
      <c r="I976" s="196"/>
    </row>
    <row r="977">
      <c r="D977" s="196"/>
      <c r="I977" s="196"/>
    </row>
    <row r="978">
      <c r="D978" s="196"/>
      <c r="I978" s="196"/>
    </row>
    <row r="979">
      <c r="D979" s="196"/>
      <c r="I979" s="196"/>
    </row>
    <row r="980">
      <c r="D980" s="196"/>
      <c r="I980" s="196"/>
    </row>
    <row r="981">
      <c r="D981" s="196"/>
      <c r="I981" s="196"/>
    </row>
    <row r="982">
      <c r="D982" s="196"/>
      <c r="I982" s="196"/>
    </row>
    <row r="983">
      <c r="D983" s="196"/>
      <c r="I983" s="196"/>
    </row>
    <row r="984">
      <c r="D984" s="196"/>
      <c r="I984" s="196"/>
    </row>
    <row r="985">
      <c r="D985" s="196"/>
      <c r="I985" s="196"/>
    </row>
    <row r="986">
      <c r="D986" s="196"/>
      <c r="I986" s="196"/>
    </row>
    <row r="987">
      <c r="D987" s="196"/>
      <c r="I987" s="196"/>
    </row>
    <row r="988">
      <c r="D988" s="196"/>
      <c r="I988" s="196"/>
    </row>
    <row r="989">
      <c r="D989" s="196"/>
      <c r="I989" s="196"/>
    </row>
    <row r="990">
      <c r="D990" s="196"/>
      <c r="I990" s="196"/>
    </row>
    <row r="991">
      <c r="D991" s="196"/>
      <c r="I991" s="196"/>
    </row>
    <row r="992">
      <c r="D992" s="196"/>
      <c r="I992" s="196"/>
    </row>
    <row r="993">
      <c r="D993" s="196"/>
      <c r="I993" s="196"/>
    </row>
    <row r="994">
      <c r="D994" s="196"/>
      <c r="I994" s="196"/>
    </row>
    <row r="995">
      <c r="D995" s="196"/>
      <c r="I995" s="196"/>
    </row>
    <row r="996">
      <c r="D996" s="196"/>
      <c r="I996" s="196"/>
    </row>
    <row r="997">
      <c r="D997" s="196"/>
      <c r="I997" s="196"/>
    </row>
    <row r="998">
      <c r="D998" s="196"/>
      <c r="I998" s="196"/>
    </row>
    <row r="999">
      <c r="D999" s="196"/>
      <c r="I999" s="196"/>
    </row>
    <row r="1000">
      <c r="D1000" s="196"/>
      <c r="I1000" s="196"/>
    </row>
  </sheetData>
  <mergeCells count="4">
    <mergeCell ref="A2:A4"/>
    <mergeCell ref="A5:A8"/>
    <mergeCell ref="A9:A12"/>
    <mergeCell ref="A13:A25"/>
  </mergeCells>
  <hyperlinks>
    <hyperlink display="Link" location="2152020!A4:V4" ref="H2"/>
    <hyperlink display="Link" location="2152020!A7:V7" ref="H3"/>
    <hyperlink display="Link" location="2252020!A19:V19" ref="H4"/>
    <hyperlink display="Link" location="1852020!A69:V69" ref="H5"/>
    <hyperlink display="Link" location="1952020!A74:V74" ref="H6"/>
    <hyperlink display="Link" location="1952020!A75:V75" ref="H7"/>
    <hyperlink display="Link" location="2052020!A38:V38" ref="H8"/>
    <hyperlink display="Link" location="1852020!A17:V17" ref="H9"/>
    <hyperlink display="Link" location="1852020!A55:V55" ref="H10"/>
    <hyperlink display="Link" location="2052020!A43:V43" ref="H11"/>
    <hyperlink display="Link" location="2152020!A12:V12" ref="H12"/>
    <hyperlink display="Link" location="1852020!A9:V9" ref="H13"/>
    <hyperlink display="Link" location="1852020!A40:V40" ref="H14"/>
    <hyperlink display="Link" location="1952020!A19:V19" ref="H15"/>
    <hyperlink display="Link" location="1952020!A23:V23" ref="H16"/>
    <hyperlink display="Link" location="1952020!A26:V26" ref="H17"/>
    <hyperlink display="Link" location="1952020!A66:V66" ref="H18"/>
    <hyperlink display="Link" location="1952020!A69:V69" ref="H19"/>
    <hyperlink display="Link" location="1952020!A71:V71" ref="H20"/>
    <hyperlink display="Link" location="2052020!A12:V12" ref="H21"/>
    <hyperlink display="Link" location="2052020!A56:V56" ref="H22"/>
    <hyperlink display="Link" location="2052020!A57:V57" ref="H23"/>
    <hyperlink display="Link" location="2252020!A14:V14" ref="H24"/>
    <hyperlink display="Link" location="2252020!A15:V15" ref="H25"/>
    <hyperlink display="Link" location="2052020!A53:V53" ref="H26"/>
  </hyperlinks>
  <drawing r:id="rId1"/>
</worksheet>
</file>