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552020" sheetId="1" r:id="rId4"/>
    <sheet state="visible" name="2652020" sheetId="2" r:id="rId5"/>
    <sheet state="visible" name="2852020" sheetId="3" r:id="rId6"/>
    <sheet state="visible" name="2752020" sheetId="4" r:id="rId7"/>
    <sheet state="visible" name="2952020" sheetId="5" r:id="rId8"/>
    <sheet state="visible" name="Summarize Weekly to 29-05-2020" sheetId="6" r:id="rId9"/>
  </sheets>
  <definedNames/>
  <calcPr/>
</workbook>
</file>

<file path=xl/sharedStrings.xml><?xml version="1.0" encoding="utf-8"?>
<sst xmlns="http://schemas.openxmlformats.org/spreadsheetml/2006/main" count="2452" uniqueCount="731">
  <si>
    <t>STT</t>
  </si>
  <si>
    <t>version</t>
  </si>
  <si>
    <t>timestamp</t>
  </si>
  <si>
    <t>conv_id</t>
  </si>
  <si>
    <t>input_text</t>
  </si>
  <si>
    <t xml:space="preserve">Image </t>
  </si>
  <si>
    <t>intent</t>
  </si>
  <si>
    <t>entities</t>
  </si>
  <si>
    <t>action_1</t>
  </si>
  <si>
    <t>policy_1</t>
  </si>
  <si>
    <t>bot_text</t>
  </si>
  <si>
    <t>bot_data</t>
  </si>
  <si>
    <t>cv_outputs</t>
  </si>
  <si>
    <t>Sub intent</t>
  </si>
  <si>
    <t>Analyzed by sentence</t>
  </si>
  <si>
    <t>Overall rating</t>
  </si>
  <si>
    <t>Category</t>
  </si>
  <si>
    <t>Dev's Review</t>
  </si>
  <si>
    <t>QA's Check</t>
  </si>
  <si>
    <t>Quick note</t>
  </si>
  <si>
    <t>PIC Comment</t>
  </si>
  <si>
    <t>QA's Review</t>
  </si>
  <si>
    <t>Expect Reply</t>
  </si>
  <si>
    <t>v2.0.21</t>
  </si>
  <si>
    <t>2940221949430271
Đào Hồng Hà</t>
  </si>
  <si>
    <t>Bạn bán những gì thế?</t>
  </si>
  <si>
    <t>query_knowledge_base</t>
  </si>
  <si>
    <t>action_query_babe_kb
utter_ask_rephrase_obj_type</t>
  </si>
  <si>
    <t>policy_0_MemoizationPolicy
policy_0_MemoizationPolicy</t>
  </si>
  <si>
    <t xml:space="preserve">Mình chưa xác định được món đồ bạn hỏi, bạn mô tả rõ hơn giúp mình nhé!
</t>
  </si>
  <si>
    <t>Out of scope</t>
  </si>
  <si>
    <t>Hiện tại bot chưa trả lời đc 2 câu hỏi này</t>
  </si>
  <si>
    <t>Cho mình danh sách sản phẩm nhé</t>
  </si>
  <si>
    <t>action_query_babe_kb
action_handover_to_inbox</t>
  </si>
  <si>
    <t>policy_3_EmbeddingPolicy
policy_3_EmbeddingPolicy</t>
  </si>
  <si>
    <t>2993150844139283
Phạm Hồng Duy</t>
  </si>
  <si>
    <t>/start_conversation</t>
  </si>
  <si>
    <t>start_conversation</t>
  </si>
  <si>
    <t>action_start_conversation</t>
  </si>
  <si>
    <t>policy_0_MemoizationPolicy</t>
  </si>
  <si>
    <t xml:space="preserve">Chào Phạm Hồng Duy, mình là trợ lý ảo của Shop Gấu &amp; Bí Ngô!
Để hỗ trợ bạn nhanh nhất có thể, vui lòng mô tả ngắn gọn và rõ ràng sản phẩm muốn tìm kiếm nhé!
</t>
  </si>
  <si>
    <t>Succeeded</t>
  </si>
  <si>
    <t>As expected</t>
  </si>
  <si>
    <r>
      <t xml:space="preserve">Alo shop
</t>
    </r>
    <r>
      <rPr>
        <color rgb="FF0000FF"/>
        <u/>
      </rPr>
      <t>https://scontent.xx.fbcdn.net/v/t1.15752-9/99422528_243340950226642_4638309592982355968_n.jpg?_nc_cat=108&amp;_nc_sid=b96e70&amp;_nc_oc=AQmeyMdCf9OZ-jX27lOflnof7uNfjFbRg6Ykqid5I7BbrMUF1L2FzsKNwZ949A-seyLQlzZdW0q1t1Z9ykBXSGPe&amp;_nc_ad=z-m&amp;_nc_cid=0&amp;_nc_zor=9&amp;_nc_ht=scontent.xx&amp;oh=0e54b05eab3fa66e183e3a9615174d73&amp;oe=5EF194AB</t>
    </r>
    <r>
      <t xml:space="preserve">
Mình muốn mua xe này</t>
    </r>
  </si>
  <si>
    <t>- https://scontent.xx.fbcdn.net/v/t1.15752-9/99422528_243340950226642_4638309592982355968_n.jpg?_nc_cat=108&amp;_nc_sid=b96e70&amp;_nc_oc=AQmeyMdCf9OZ-jX27lOflnof7uNfjFbRg6Ykqid5I7BbrMUF1L2FzsKNwZ949A-seyLQlzZdW0q1t1Z9ykBXSGPe&amp;_nc_ad=z-m&amp;_nc_cid=0&amp;_nc_zor=9&amp;_nc_ht=scontent.xx&amp;oh=0e54b05eab3fa66e183e3a9615174d73&amp;oe=5EF194AB - https://scontent.xx.fbcdn.net/v/t1.15752-9/99422528_243340950226642_4638309592982355968_n.jpg?_nc_cat=108&amp;_nc_sid=b96e70&amp;_nc_oc=AQmeyMdCf9OZ-jX27lOflnof7uNfjFbRg6Ykqid5I7BbrMUF1L2FzsKNwZ949A-seyLQlzZdW0q1t1Z9ykBXSGPe&amp;_nc_ad=z-m&amp;_nc_cid=0&amp;_nc_zor=9&amp;_nc_ht=scontent.xx&amp;oh=0e54b05eab3fa66e183e3a9615174d73&amp;oe=5EF194AB - url
- xe - xe - object_type
- này - này - mention</t>
  </si>
  <si>
    <t>action_query_babe_kb</t>
  </si>
  <si>
    <t>policy_3_EmbeddingPolicy</t>
  </si>
  <si>
    <t xml:space="preserve">Dạ mời bạn tham khảo sản phẩm hiện có tại shop nhé!
</t>
  </si>
  <si>
    <t>- Xem chi tiết: Xe chòi chân có bàn đạp cao cấp Motion</t>
  </si>
  <si>
    <t>[True, 'xe_choi_chan', [2232]]</t>
  </si>
  <si>
    <t>Bé nhà mình 2 tuổi</t>
  </si>
  <si>
    <t>- 2 tuổi - 2 tuổi - age_of_use</t>
  </si>
  <si>
    <t xml:space="preserve">Sản phẩm  Xe Chòi Chân độ tuổi sử dụng 2 Tuổi hiện shop đang có giá: *576,000 VND (giá gốc 800,000 VND), 375,000 VND (giá gốc 590,000 VND), 499,000 VND (giá gốc 800,000 VND), 580,000 VND (giá gốc 800,000 VND)*.
Bạn tham khảo các sản phẩm sau nhé ạ:
</t>
  </si>
  <si>
    <t>- Xem chi tiết: Xe chòi chân cao cấp Luddy CHÍNH HÃNG
- Xem chi tiết: Xe chòi chân có bàn đạp cao cấp Motion</t>
  </si>
  <si>
    <t>https://scontent.xx.fbcdn.net/v/t1.15752-9/99112691_3409442169085699_594511438991589376_n.jpg?_nc_cat=109&amp;_nc_sid=b96e70&amp;_nc_oc=AQlAiQhgWG4EoprKs2j1wIE9330HkiHm1G3s7XrHcqXsj6ugVpgLhBhSOlIWDD58FXb4jbA91QaejhaaNNHDmYa2&amp;_nc_ad=z-m&amp;_nc_cid=0&amp;_nc_zor=9&amp;_nc_ht=scontent.xx&amp;oh=b68559bbff4594e22b68f22c28200366&amp;oe=5EF14B65
Loại này</t>
  </si>
  <si>
    <t>- https://scontent.xx.fbcdn.net/v/t1.15752-9/99112691_3409442169085699_594511438991589376_n.jpg?_nc_cat=109&amp;_nc_sid=b96e70&amp;_nc_oc=AQlAiQhgWG4EoprKs2j1wIE9330HkiHm1G3s7XrHcqXsj6ugVpgLhBhSOlIWDD58FXb4jbA91QaejhaaNNHDmYa2&amp;_nc_ad=z-m&amp;_nc_cid=0&amp;_nc_zor=9&amp;_nc_ht=scontent.xx&amp;oh=b68559bbff4594e22b68f22c28200366&amp;oe=5EF14B65 - https://scontent.xx.fbcdn.net/v/t1.15752-9/99112691_3409442169085699_594511438991589376_n.jpg?_nc_cat=109&amp;_nc_sid=b96e70&amp;_nc_oc=AQlAiQhgWG4EoprKs2j1wIE9330HkiHm1G3s7XrHcqXsj6ugVpgLhBhSOlIWDD58FXb4jbA91QaejhaaNNHDmYa2&amp;_nc_ad=z-m&amp;_nc_cid=0&amp;_nc_zor=9&amp;_nc_ht=scontent.xx&amp;oh=b68559bbff4594e22b68f22c28200366&amp;oe=5EF14B65 - url
- Loại này - loại này - mention</t>
  </si>
  <si>
    <t xml:space="preserve">Sản phẩm  Xe chòi chân có bàn đạp cao cấp Motion  hiện shop đang có giá: *375,000 VND (giá gốc 590,000 VND)*.
Bạn tham khảo các sản phẩm sau nhé ạ:
</t>
  </si>
  <si>
    <t>Màu xanh</t>
  </si>
  <si>
    <t>- Màu xanh - màu xanh - color</t>
  </si>
  <si>
    <t xml:space="preserve">Sản phẩm   Xe chòi chân kiêm xe lắc cao cấp có nhạc Holla  Màu Xanh hiện shop đang có giá: *790,000 VND (giá gốc 1,200,000 VND)*.
Bạn tham khảo các sản phẩm sau nhé ạ:
</t>
  </si>
  <si>
    <t>- Xem chi tiết:  Xe chòi chân kiêm xe lắc cao cấp có nhạc Holla</t>
  </si>
  <si>
    <t>Do xe motion hết màu xanh nên bot trả về xe khác màu xanh</t>
  </si>
  <si>
    <t>Tham khảo gì nữa mình thích cái này màu xanh</t>
  </si>
  <si>
    <t>- Tham - tham - object_type
- màu xanh - màu xanh - color</t>
  </si>
  <si>
    <t xml:space="preserve">Sản phẩm  Thảm  Màu Xanh hiện shop đang có giá: *530,000 VND (giá gốc 800,000 VND), 279,000 VND (giá gốc 349,000 VND)*.
Bạn tham khảo các sản phẩm sau nhé ạ:
</t>
  </si>
  <si>
    <t>- Xem chi tiết: Thảm xốp ghép 28 tấm INFANTINO (Mỹ)
- Xem chi tiết: Thảm chơi cao cấp đa năng Konig Kids CHÍNH HÃNG</t>
  </si>
  <si>
    <t>Ner</t>
  </si>
  <si>
    <t>Fixed</t>
  </si>
  <si>
    <t>Ok</t>
  </si>
  <si>
    <t>NER đang bắt là thảm và màu xanh</t>
  </si>
  <si>
    <t>https://scontent.xx.fbcdn.net/v/t1.15752-9/99344048_535956657082431_7179934379622268928_n.jpg?_nc_cat=108&amp;_nc_sid=b96e70&amp;_nc_oc=AQn-B7e-0xyyeogYjbsjOFQtOSzEadMggZkEybyRuKRlrWKIu7hWgmdvSG4_QIG5AJQUVb2XLdpXpVyzhIaGMP82&amp;_nc_ad=z-m&amp;_nc_cid=0&amp;_nc_zor=9&amp;_nc_ht=scontent.xx&amp;oh=0e24d561e4925c7d92a8b6ff4245e559&amp;oe=5EEFC369</t>
  </si>
  <si>
    <t>send_link</t>
  </si>
  <si>
    <t>- https://scontent.xx.fbcdn.net/v/t1.15752-9/99344048_535956657082431_7179934379622268928_n.jpg?_nc_cat=108&amp;_nc_sid=b96e70&amp;_nc_oc=AQn-B7e-0xyyeogYjbsjOFQtOSzEadMggZkEybyRuKRlrWKIu7hWgmdvSG4_QIG5AJQUVb2XLdpXpVyzhIaGMP82&amp;_nc_ad=z-m&amp;_nc_cid=0&amp;_nc_zor=9&amp;_nc_ht=scontent.xx&amp;oh=0e24d561e4925c7d92a8b6ff4245e559&amp;oe=5EEFC369 - https://scontent.xx.fbcdn.net/v/t1.15752-9/99344048_535956657082431_7179934379622268928_n.jpg?_nc_cat=108&amp;_nc_sid=b96e70&amp;_nc_oc=AQn-B7e-0xyyeogYjbsjOFQtOSzEadMggZkEybyRuKRlrWKIu7hWgmdvSG4_QIG5AJQUVb2XLdpXpVyzhIaGMP82&amp;_nc_ad=z-m&amp;_nc_cid=0&amp;_nc_zor=9&amp;_nc_ht=scontent.xx&amp;oh=0e24d561e4925c7d92a8b6ff4245e559&amp;oe=5EEFC369 - url</t>
  </si>
  <si>
    <t>action_handle_send_link_only
action_query_babe_kb</t>
  </si>
  <si>
    <t>policy_1_MappingPolicy
None</t>
  </si>
  <si>
    <t>Hic
Đang hỏi xe lại quảng cáo thảm</t>
  </si>
  <si>
    <t>action_query_babe_kb
action_ask_confirm_attribute_value</t>
  </si>
  <si>
    <t>policy_3_EmbeddingPolicy
None</t>
  </si>
  <si>
    <t>Hiện tại sản phẩm Xe Chòi Chân  shop đang có những *giá* sau ạ:
- 100k - 500k
- 500k - 1M
- Sao cũng được!</t>
  </si>
  <si>
    <t>https://scontent.xx.fbcdn.net/v/t1.15752-9/100818919_173355597435819_533321091465084928_n.jpg?_nc_cat=107&amp;_nc_sid=b96e70&amp;_nc_oc=AQm2H2s1lEY8Nsb-0r3NXJJybjXeo3tsi3YA81oszW9oE2o1Jqf56iO3zylA-AEGxC59UNfkSC1_RTZ14-goj5D_&amp;_nc_ad=z-m&amp;_nc_cid=0&amp;_nc_zor=9&amp;_nc_ht=scontent.xx&amp;oh=ecfa348eaba1f0a3abf3af1536556c6e&amp;oe=5EEF3B1B
Cái này gia bao tiền
Shop có ship ko bạn</t>
  </si>
  <si>
    <t>- https://scontent.xx.fbcdn.net/v/t1.15752-9/100818919_173355597435819_533321091465084928_n.jpg?_nc_cat=107&amp;_nc_sid=b96e70&amp;_nc_oc=AQm2H2s1lEY8Nsb-0r3NXJJybjXeo3tsi3YA81oszW9oE2o1Jqf56iO3zylA-AEGxC59UNfkSC1_RTZ14-goj5D_&amp;_nc_ad=z-m&amp;_nc_cid=0&amp;_nc_zor=9&amp;_nc_ht=scontent.xx&amp;oh=ecfa348eaba1f0a3abf3af1536556c6e&amp;oe=5EEF3B1B - https://scontent.xx.fbcdn.net/v/t1.15752-9/100818919_173355597435819_533321091465084928_n.jpg?_nc_cat=107&amp;_nc_sid=b96e70&amp;_nc_oc=AQm2H2s1lEY8Nsb-0r3NXJJybjXeo3tsi3YA81oszW9oE2o1Jqf56iO3zylA-AEGxC59UNfkSC1_RTZ14-goj5D_&amp;_nc_ad=z-m&amp;_nc_cid=0&amp;_nc_zor=9&amp;_nc_ht=scontent.xx&amp;oh=ecfa348eaba1f0a3abf3af1536556c6e&amp;oe=5EEF3B1B - url
- Cái này - cái này - mention
- gia bao tiền - price - attribute</t>
  </si>
  <si>
    <t>Ok Mình chốt - Shop có ship không bạn mình ở Ngã 4 Sở - Hà Nội . Xe này điều chỉnh dc yên cao thấp đúng ko ?</t>
  </si>
  <si>
    <t>handover_to_inbox</t>
  </si>
  <si>
    <t>- Xe - xe - object_type
- này - này - mention</t>
  </si>
  <si>
    <t>action_handover_to_inbox</t>
  </si>
  <si>
    <t>2937186303063379
Ha Thanh</t>
  </si>
  <si>
    <t xml:space="preserve">Chào Ha Thanh, mình là trợ lý ảo của Shop Gấu &amp; Bí Ngô!
Để hỗ trợ bạn nhanh nhất có thể, vui lòng mô tả ngắn gọn và rõ ràng sản phẩm muốn tìm kiếm nhé!
</t>
  </si>
  <si>
    <t>Hi shop</t>
  </si>
  <si>
    <t>greet</t>
  </si>
  <si>
    <t>utter_greet</t>
  </si>
  <si>
    <t xml:space="preserve">Chào bạn, mình là trợ lý ảo của Shop Gấu &amp; Bí Ngô, mình giúp gì được bạn ạ?
</t>
  </si>
  <si>
    <r>
      <t xml:space="preserve">Kệ đồ chơi
</t>
    </r>
    <r>
      <rPr>
        <color rgb="FF0000FF"/>
        <u/>
      </rPr>
      <t>https://scontent.xx.fbcdn.net/v/t1.15752-9/99155315_663577941039420_3919061781045051392_n.jpg?_nc_cat=107&amp;_nc_sid=b96e70&amp;_nc_ohc=QlY58SgF1UIAX98u2o5&amp;_nc_ad=z-m&amp;_nc_cid=0&amp;_nc_zor=9&amp;_nc_ht=scontent.xx&amp;oh=43ce73cebb8d9edaf771df8412779159&amp;oe=5EEF7093</t>
    </r>
  </si>
  <si>
    <t>- https://scontent.xx.fbcdn.net/v/t1.15752-9/99155315_663577941039420_3919061781045051392_n.jpg?_nc_cat=107&amp;_nc_sid=b96e70&amp;_nc_ohc=QlY58SgF1UIAX98u2o5&amp;_nc_ad=z-m&amp;_nc_cid=0&amp;_nc_zor=9&amp;_nc_ht=scontent.xx&amp;oh=43ce73cebb8d9edaf771df8412779159&amp;oe=5EEF7093 - https://scontent.xx.fbcdn.net/v/t1.15752-9/99155315_663577941039420_3919061781045051392_n.jpg?_nc_cat=107&amp;_nc_sid=b96e70&amp;_nc_ohc=QlY58SgF1UIAX98u2o5&amp;_nc_ad=z-m&amp;_nc_cid=0&amp;_nc_zor=9&amp;_nc_ht=scontent.xx&amp;oh=43ce73cebb8d9edaf771df8412779159&amp;oe=5EEF7093 - url
- Kệ - ke - object_type</t>
  </si>
  <si>
    <t xml:space="preserve">Dạ, có phải bạn muốn hỏi một trong các sản phẩm dưới đây không ạ?
 (Vui lòng ấn chọn 1 sản phẩm)
</t>
  </si>
  <si>
    <t>- Xem chi tiết: Bàn ghế chơi Lego đa năng cao cấp gấp gọn SMONEO
- Xem chi tiết: Bàn tròn Toys House chính hãng
- Xem chi tiết:  Bàn ghế đa năng Lego Holla chính hãng / Mẫu Gấu
- Xem chi tiết: Bàn học, bản chơi lắp ghép Lego cao cấp
...
- Không có cái nào!</t>
  </si>
  <si>
    <t>[True, None, [2402, 1433, 2571, 1936]]</t>
  </si>
  <si>
    <t>CV</t>
  </si>
  <si>
    <t>Ảnh sản phẩm nhiễu nhiều vật nên CV chưa detect được</t>
  </si>
  <si>
    <t>/disagree{"object_type": null}</t>
  </si>
  <si>
    <t>disagree</t>
  </si>
  <si>
    <t>- {"object_type": null} - None - object_type</t>
  </si>
  <si>
    <t>utter_disagree</t>
  </si>
  <si>
    <t>policy_1_MappingPolicy</t>
  </si>
  <si>
    <t xml:space="preserve">Bạn vui lòng mô tả rõ mong muốn của bạn hoặc chat với nhân viên tư vấn nhé!
</t>
  </si>
  <si>
    <t>/connect_employee</t>
  </si>
  <si>
    <t>connect_employee</t>
  </si>
  <si>
    <t>3853607041379875
KimChi Nguyen</t>
  </si>
  <si>
    <t xml:space="preserve">Chào KimChi Nguyen, mình là trợ lý ảo của Shop Gấu &amp; Bí Ngô!
Để hỗ trợ bạn nhanh nhất có thể, vui lòng mô tả ngắn gọn và rõ ràng sản phẩm muốn tìm kiếm nhé!
</t>
  </si>
  <si>
    <r>
      <t xml:space="preserve">shop cho mình hỏi shop có sp  này k
</t>
    </r>
    <r>
      <rPr>
        <color rgb="FF1155CC"/>
        <u/>
      </rPr>
      <t>https://scontent.xx.fbcdn.net/v/t1.15752-9/101044630_944867255968064_1717492249836650496_n.jpg?_nc_cat=101&amp;_nc_sid=b96e70&amp;_nc_ohc=1A4DspJMJ-wAX9VhV04&amp;_nc_ad=z-m&amp;_nc_cid=0&amp;_nc_zor=9&amp;_nc_ht=scontent.xx&amp;oh=915a3502a91e5b4c7694125ace735398&amp;oe=5EEFE3BB</t>
    </r>
  </si>
  <si>
    <t>- https://scontent.xx.fbcdn.net/v/t1.15752-9/101044630_944867255968064_1717492249836650496_n.jpg?_nc_cat=101&amp;_nc_sid=b96e70&amp;_nc_ohc=1A4DspJMJ-wAX9VhV04&amp;_nc_ad=z-m&amp;_nc_cid=0&amp;_nc_zor=9&amp;_nc_ht=scontent.xx&amp;oh=915a3502a91e5b4c7694125ace735398&amp;oe=5EEFE3BB - https://scontent.xx.fbcdn.net/v/t1.15752-9/101044630_944867255968064_1717492249836650496_n.jpg?_nc_cat=101&amp;_nc_sid=b96e70&amp;_nc_ohc=1A4DspJMJ-wAX9VhV04&amp;_nc_ad=z-m&amp;_nc_cid=0&amp;_nc_zor=9&amp;_nc_ht=scontent.xx&amp;oh=915a3502a91e5b4c7694125ace735398&amp;oe=5EEFE3BB - url
- sp  này - sp  này - mention</t>
  </si>
  <si>
    <t>- Xem chi tiết: Quây Holla Vương Miện
- Xem chi tiết: COMBO HOLLA FULL PHIÊN BẢN 2020 MẪU VƯƠNG MIỆN
- Xem chi tiết: Thảm nằm chơi cho trẻ em 140x140 nach 30
...
- Không có cái nào!</t>
  </si>
  <si>
    <t>[True, None, [2563, 2543, 2478]]</t>
  </si>
  <si>
    <t>/query_knowledge_base{"url": "https://www.facebook.com/1454523434857990/posts/2445720639071593/?d=n", "product_id": "https://www.facebook.com/1454523434857990/posts/2445720639071593/?d=n"}</t>
  </si>
  <si>
    <t>- {"url": "https://www.facebook.com/1454523434857990/posts/2445720639071593/?d=n", "product_id": "https://www.facebook.com/1454523434857990/posts/2445720639071593/?d=n"} - https://www.facebook.com/1454523434857990/posts/2445720639071593/?d=n - url
- {"url": "https://www.facebook.com/1454523434857990/posts/2445720639071593/?d=n", "product_id": "https://www.facebook.com/1454523434857990/posts/2445720639071593/?d=n"} - https://www.facebook.com/1454523434857990/posts/2445720639071593/?d=n - product_id</t>
  </si>
  <si>
    <t xml:space="preserve">Sản phẩm  Quây Holla Vương Miện  hiện shop đang có giá: *2,150,000 VND (giá gốc 3,000,000 VND)*.
Bạn tham khảo các sản phẩm sau nhé ạ:
</t>
  </si>
  <si>
    <t>- Xem chi tiết: Quây Holla Vương Miện</t>
  </si>
  <si>
    <t>1522408901159722
Kelly Leung</t>
  </si>
  <si>
    <t>bộ chữ số nhiue tiền vậy
shop</t>
  </si>
  <si>
    <t>- nhiue tiền - price - attribute</t>
  </si>
  <si>
    <t>https://scontent.xx.fbcdn.net/v/t1.15752-9/98291294_2304747203166799_8431726443699896320_n.png?_nc_cat=108&amp;_nc_sid=b96e70&amp;_nc_ohc=wDcgidGMHXIAX9cXIHq&amp;_nc_ad=z-m&amp;_nc_cid=0&amp;_nc_zor=9&amp;_nc_ht=scontent.xx&amp;oh=509d2b9849e919f882733e071f00218c&amp;oe=5EF120D3</t>
  </si>
  <si>
    <t>- https://scontent.xx.fbcdn.net/v/t1.15752-9/98291294_2304747203166799_8431726443699896320_n.png?_nc_cat=108&amp;_nc_sid=b96e70&amp;_nc_ohc=wDcgidGMHXIAX9cXIHq&amp;_nc_ad=z-m&amp;_nc_cid=0&amp;_nc_zor=9&amp;_nc_ht=scontent.xx&amp;oh=509d2b9849e919f882733e071f00218c&amp;oe=5EF120D3 - https://scontent.xx.fbcdn.net/v/t1.15752-9/98291294_2304747203166799_8431726443699896320_n.png?_nc_cat=108&amp;_nc_sid=b96e70&amp;_nc_ohc=wDcgidGMHXIAX9cXIHq&amp;_nc_ad=z-m&amp;_nc_cid=0&amp;_nc_zor=9&amp;_nc_ht=scontent.xx&amp;oh=509d2b9849e919f882733e071f00218c&amp;oe=5EF120D3 - url</t>
  </si>
  <si>
    <t xml:space="preserve">Sản phẩm  Bộ bảng gỗ chữ  hiện shop đang có giá: *140,000 VND (giá gốc 210,000 VND)*.
Bạn tham khảo các sản phẩm sau nhé ạ:
</t>
  </si>
  <si>
    <t>- Xem chi tiết: Bộ bảng gỗ chữ</t>
  </si>
  <si>
    <t>[True, 'bo_do_choi', [2580]]</t>
  </si>
  <si>
    <t>ah giao qua q11 có freeship ko shop</t>
  </si>
  <si>
    <t>2201195936593329
Violet Pham</t>
  </si>
  <si>
    <t xml:space="preserve">Chào Violet Pham, mình là trợ lý ảo của Shop Gấu &amp; Bí Ngô!
Để hỗ trợ bạn nhanh nhất có thể, vui lòng mô tả ngắn gọn và rõ ràng sản phẩm muốn tìm kiếm nhé!
</t>
  </si>
  <si>
    <r>
      <t xml:space="preserve">Bộ này bn ạ
</t>
    </r>
    <r>
      <rPr>
        <color rgb="FF1155CC"/>
        <u/>
      </rPr>
      <t>https://scontent.xx.fbcdn.net/v/t1.15752-9/93872278_162489938418867_923106381647577088_n.jpg?_nc_cat=108&amp;_nc_sid=b96e70&amp;_nc_ohc=tlG0lzJAxNEAX8wnKv4&amp;_nc_ad=z-m&amp;_nc_cid=0&amp;_nc_zor=9&amp;_nc_ht=scontent.xx&amp;oh=bcb79be8ecaf08e9b55a9cf9465977a8&amp;oe=5EEF46BF</t>
    </r>
  </si>
  <si>
    <t>- https://scontent.xx.fbcdn.net/v/t1.15752-9/93872278_162489938418867_923106381647577088_n.jpg?_nc_cat=108&amp;_nc_sid=b96e70&amp;_nc_ohc=tlG0lzJAxNEAX8wnKv4&amp;_nc_ad=z-m&amp;_nc_cid=0&amp;_nc_zor=9&amp;_nc_ht=scontent.xx&amp;oh=bcb79be8ecaf08e9b55a9cf9465977a8&amp;oe=5EEF46BF - https://scontent.xx.fbcdn.net/v/t1.15752-9/93872278_162489938418867_923106381647577088_n.jpg?_nc_cat=108&amp;_nc_sid=b96e70&amp;_nc_ohc=tlG0lzJAxNEAX8wnKv4&amp;_nc_ad=z-m&amp;_nc_cid=0&amp;_nc_zor=9&amp;_nc_ht=scontent.xx&amp;oh=bcb79be8ecaf08e9b55a9cf9465977a8&amp;oe=5EEF46BF - url
- Bộ này - bộ này - mention
- bn - price - attribute</t>
  </si>
  <si>
    <t xml:space="preserve">Sản phẩm  BẢNG VẼ HOLLA 2 in 1  hiện shop đang có giá: *890,000 VND (giá gốc 1,090,000 VND)*.
Bạn tham khảo các sản phẩm sau nhé ạ:
</t>
  </si>
  <si>
    <t>- Xem chi tiết: BẢNG VẼ HOLLA 2 in 1</t>
  </si>
  <si>
    <t>[True, None, [2293]]</t>
  </si>
  <si>
    <r>
      <t xml:space="preserve">M có kệ đồ này ko ạ
</t>
    </r>
    <r>
      <rPr>
        <color rgb="FF1155CC"/>
        <u/>
      </rPr>
      <t>https://scontent.xx.fbcdn.net/v/t1.15752-9/99296950_612103576154553_5065707848806170624_n.jpg?_nc_cat=107&amp;_nc_sid=b96e70&amp;_nc_ohc=uQcRHD8VvBcAX_SAUde&amp;_nc_ad=z-m&amp;_nc_cid=0&amp;_nc_zor=9&amp;_nc_ht=scontent.xx&amp;oh=f15a2d6a3214e44053081832d9ff11b7&amp;oe=5EEF679E</t>
    </r>
  </si>
  <si>
    <t>- https://scontent.xx.fbcdn.net/v/t1.15752-9/99296950_612103576154553_5065707848806170624_n.jpg?_nc_cat=107&amp;_nc_sid=b96e70&amp;_nc_ohc=uQcRHD8VvBcAX_SAUde&amp;_nc_ad=z-m&amp;_nc_cid=0&amp;_nc_zor=9&amp;_nc_ht=scontent.xx&amp;oh=f15a2d6a3214e44053081832d9ff11b7&amp;oe=5EEF679E - https://scontent.xx.fbcdn.net/v/t1.15752-9/99296950_612103576154553_5065707848806170624_n.jpg?_nc_cat=107&amp;_nc_sid=b96e70&amp;_nc_ohc=uQcRHD8VvBcAX_SAUde&amp;_nc_ad=z-m&amp;_nc_cid=0&amp;_nc_zor=9&amp;_nc_ht=scontent.xx&amp;oh=f15a2d6a3214e44053081832d9ff11b7&amp;oe=5EEF679E - url
- kệ - ke - object_type</t>
  </si>
  <si>
    <t>action_query_babe_kb
action_ask_confirm_object_type</t>
  </si>
  <si>
    <t>Sản phẩm bạn đang tìm có phải là?
- Kệ
- Không đúng!</t>
  </si>
  <si>
    <t>[False, ['ke']]</t>
  </si>
  <si>
    <t>/confirm_object_type{"object_type": "ke"}</t>
  </si>
  <si>
    <t>confirm_object_type</t>
  </si>
  <si>
    <t>- {"object_type": "ke"} - ke - object_type</t>
  </si>
  <si>
    <t>Hiện tại sản phẩm Kệ  shop đang có những *giá* sau ạ:
- 100k - 500k
- 500k - 1M
- Sao cũng được!</t>
  </si>
  <si>
    <t>Không đúng ý của khách</t>
  </si>
  <si>
    <t>/confirm_attribute_value{"price": "500k - 1M"}</t>
  </si>
  <si>
    <t>confirm_attribute_value</t>
  </si>
  <si>
    <t>- {"price": "500k - 1M"} - 500k - 1M - price</t>
  </si>
  <si>
    <t xml:space="preserve">Sản phẩm  Kệ giá 500k - 1m hiện shop đang có giá: *600,000 VND (giá gốc 1,000,000 VND), 620,000 VND (giá gốc 900,000 VND), 709,000 VND (giá gốc 998,000 VND), 599,000 VND (giá gốc 1,000,000 VND)*.
Bạn tham khảo các sản phẩm sau nhé ạ:
</t>
  </si>
  <si>
    <t>- Xem chi tiết: Kệ chữ A phát nhạc 5 trong 1 Winfun 0846
- Xem chi tiết: Kệ đa năng cao cấp Pie
- Xem chi tiết: Kệ bỉm sữa đa năng Royalcare CHÍNH HÃNG</t>
  </si>
  <si>
    <t>Kệ đựng đồ chơi ạ</t>
  </si>
  <si>
    <t>- Kệ - ke - object_type</t>
  </si>
  <si>
    <t>/confirm_attribute_value{"price": "NULL"}</t>
  </si>
  <si>
    <t>- {"price": "NULL"} - NULL - price</t>
  </si>
  <si>
    <t>Hiện tại sản phẩm Kệ  shop đang có những *hãng sản xuất* sau ạ:
- Royalcare
- Pier
- Chicco
- Winfun
- Sao cũng được!</t>
  </si>
  <si>
    <t>2191146617619292
Pham Kim Trưởng</t>
  </si>
  <si>
    <t>Mình chỉ cần 1 thanh 1m8 thì có gắn vào giường dc kg ạ</t>
  </si>
  <si>
    <t>- 1m8 - 1m8 - size
- giường - giuong - object_type</t>
  </si>
  <si>
    <t>2812870022058844
Seu Nguyen</t>
  </si>
  <si>
    <t>thanh chắn giường m6 bn ạ</t>
  </si>
  <si>
    <t>- thanh chắn giường - thanh_chan_giuong - object_type
- m6 - m6 - size
- bn - price - attribute</t>
  </si>
  <si>
    <t xml:space="preserve">Dạ, sản phẩm Thanh Chắn Giường kích thước M6 hiện tại bên shop đang tạm hết hàng ạ. Bạn tham khảo các sản phẩm khác dành cho bé nhé!
</t>
  </si>
  <si>
    <t>Hiện tại sản phẩm Thanh Chắn Giường  shop đang có những *kích thước* sau ạ:
- 1M8
- 2M
- 1M5
- Be
- Xanh
- 1.5M
- 1M6
- 2M2
- Sao cũng được!</t>
  </si>
  <si>
    <t>Failed</t>
  </si>
  <si>
    <t>CMS</t>
  </si>
  <si>
    <t>Sp vẫn còn hàng (như trên shopee) nhưng bot báo hết hàng (số lượng sp trong cms &lt;3)</t>
  </si>
  <si>
    <t>3083289975084207
Loc Nguyen</t>
  </si>
  <si>
    <t>https://scontent.xx.fbcdn.net/v/t1.15752-9/100105762_2587912864792160_5753254034685296640_n.jpg?_nc_cat=110&amp;_nc_sid=b96e70&amp;_nc_oc=AQm59-y6ALAW0yf2WV-x4wVECjPpKkwZUWRXMsMMyEjFx_azPmX7siq64PlUrMK1QpqD9saxSbI2UlpGIOTUlEk9&amp;_nc_ad=z-m&amp;_nc_cid=0&amp;_nc_zor=9&amp;_nc_ht=scontent.xx&amp;oh=27648a1cd1b47034aaf39eb5921cc366&amp;oe=5EEF9008
Em can mua do chang cau thang
Cau thang cua em nhu vay
https://scontent.xx.fbcdn.net/v/t1.15752-9/98061230_538386523445614_229723687400505344_n.jpg?_nc_cat=109&amp;_nc_sid=b96e70&amp;_nc_oc=AQmbIYnn7BUiMPwfmT9Dd-WI81CrTnR8NHP-Ekx9-fMFTirepIY1pqQkARg7wtwH81XbPGLNMZVAXvfuOHEZxAa2&amp;_nc_ad=z-m&amp;_nc_cid=0&amp;_nc_zor=9&amp;_nc_ht=scontent.xx&amp;oh=3296d0249f229d31c606e4fedaa8c93e&amp;oe=5EF0794E
Lot long la 90</t>
  </si>
  <si>
    <t>- https://scontent.xx.fbcdn.net/v/t1.15752-9/100105762_2587912864792160_5753254034685296640_n.jpg?_nc_cat=110&amp;_nc_sid=b96e70&amp;_nc_oc=AQm59-y6ALAW0yf2WV-x4wVECjPpKkwZUWRXMsMMyEjFx_azPmX7siq64PlUrMK1QpqD9saxSbI2UlpGIOTUlEk9&amp;_nc_ad=z-m&amp;_nc_cid=0&amp;_nc_zor=9&amp;_nc_ht=scontent.xx&amp;oh=27648a1cd1b47034aaf39eb5921cc366&amp;oe=5EEF9008 - https://scontent.xx.fbcdn.net/v/t1.15752-9/100105762_2587912864792160_5753254034685296640_n.jpg?_nc_cat=110&amp;_nc_sid=b96e70&amp;_nc_oc=AQm59-y6ALAW0yf2WV-x4wVECjPpKkwZUWRXMsMMyEjFx_azPmX7siq64PlUrMK1QpqD9saxSbI2UlpGIOTUlEk9&amp;_nc_ad=z-m&amp;_nc_cid=0&amp;_nc_zor=9&amp;_nc_ht=scontent.xx&amp;oh=27648a1cd1b47034aaf39eb5921cc366&amp;oe=5EEF9008 - url
- https://scontent.xx.fbcdn.net/v/t1.15752-9/98061230_538386523445614_229723687400505344_n.jpg?_nc_cat=109&amp;_nc_sid=b96e70&amp;_nc_oc=AQmbIYnn7BUiMPwfmT9Dd-WI81CrTnR8NHP-Ekx9-fMFTirepIY1pqQkARg7wtwH81XbPGLNMZVAXvfuOHEZxAa2&amp;_nc_ad=z-m&amp;_nc_cid=0&amp;_nc_zor=9&amp;_nc_ht=scontent.xx&amp;oh=3296d0249f229d31c606e4fedaa8c93e&amp;oe=5EF0794E - https://scontent.xx.fbcdn.net/v/t1.15752-9/98061230_538386523445614_229723687400505344_n.jpg?_nc_cat=109&amp;_nc_sid=b96e70&amp;_nc_oc=AQmbIYnn7BUiMPwfmT9Dd-WI81CrTnR8NHP-Ekx9-fMFTirepIY1pqQkARg7wtwH81XbPGLNMZVAXvfuOHEZxAa2&amp;_nc_ad=z-m&amp;_nc_cid=0&amp;_nc_zor=9&amp;_nc_ht=scontent.xx&amp;oh=3296d0249f229d31c606e4fedaa8c93e&amp;oe=5EF0794E - url</t>
  </si>
  <si>
    <t>None</t>
  </si>
  <si>
    <t>size</t>
  </si>
  <si>
    <t>https://scontent.xx.fbcdn.net/v/t1.15752-9/98441051_252924689361452_2908539925727019008_n.jpg?_nc_cat=108&amp;_nc_sid=b96e70&amp;_nc_oc=AQkri3BIhoIFQCG3RYB-7QLXrnvxVotNvwYBYndDw6VW4XU2NU_83ZyhSB_OxaGUzRlAn6WFz72jXBGHnq1xO3gl&amp;_nc_ad=z-m&amp;_nc_cid=0&amp;_nc_zor=9&amp;_nc_ht=scontent.xx&amp;oh=e94c716ab59a8fc1551ee7779c1a97a9&amp;oe=5EF06BA7
Cai thanh chang cau thang ne ban</t>
  </si>
  <si>
    <t>- https://scontent.xx.fbcdn.net/v/t1.15752-9/98441051_252924689361452_2908539925727019008_n.jpg?_nc_cat=108&amp;_nc_sid=b96e70&amp;_nc_oc=AQkri3BIhoIFQCG3RYB-7QLXrnvxVotNvwYBYndDw6VW4XU2NU_83ZyhSB_OxaGUzRlAn6WFz72jXBGHnq1xO3gl&amp;_nc_ad=z-m&amp;_nc_cid=0&amp;_nc_zor=9&amp;_nc_ht=scontent.xx&amp;oh=e94c716ab59a8fc1551ee7779c1a97a9&amp;oe=5EF06BA7 - https://scontent.xx.fbcdn.net/v/t1.15752-9/98441051_252924689361452_2908539925727019008_n.jpg?_nc_cat=108&amp;_nc_sid=b96e70&amp;_nc_oc=AQkri3BIhoIFQCG3RYB-7QLXrnvxVotNvwYBYndDw6VW4XU2NU_83ZyhSB_OxaGUzRlAn6WFz72jXBGHnq1xO3gl&amp;_nc_ad=z-m&amp;_nc_cid=0&amp;_nc_zor=9&amp;_nc_ht=scontent.xx&amp;oh=e94c716ab59a8fc1551ee7779c1a97a9&amp;oe=5EF06BA7 - url</t>
  </si>
  <si>
    <t>[True, None, [1716]]</t>
  </si>
  <si>
    <t>2365856803435010
Steven Sếu</t>
  </si>
  <si>
    <t>Shop ơi</t>
  </si>
  <si>
    <t>Bao giờ về thêm xe nadle vậy ạ?</t>
  </si>
  <si>
    <t>- Bao giờ - price - attribute
- xe - xe - object_type
- nadle - nadle - brand</t>
  </si>
  <si>
    <t>2181575525193831
Kim Thoa Trần</t>
  </si>
  <si>
    <r>
      <rPr>
        <color rgb="FF1155CC"/>
        <u/>
      </rPr>
      <t>https://scontent.xx.fbcdn.net/v/t1.15752-9/100061904_610035343226160_4154962486115696640_n.jpg?_nc_cat=108&amp;_nc_sid=b96e70&amp;_nc_ohc=7YL7TNv5cGcAX-h63A_&amp;_nc_ad=z-m&amp;_nc_cid=0&amp;_nc_zor=9&amp;_nc_ht=scontent.xx&amp;oh=c68a525b42e4d904de4d8684d59070a4&amp;oe=5EF02AA0</t>
    </r>
    <r>
      <t xml:space="preserve">
Đàn này bn shop</t>
    </r>
  </si>
  <si>
    <t>- https://scontent.xx.fbcdn.net/v/t1.15752-9/100061904_610035343226160_4154962486115696640_n.jpg?_nc_cat=108&amp;_nc_sid=b96e70&amp;_nc_ohc=7YL7TNv5cGcAX-h63A_&amp;_nc_ad=z-m&amp;_nc_cid=0&amp;_nc_zor=9&amp;_nc_ht=scontent.xx&amp;oh=c68a525b42e4d904de4d8684d59070a4&amp;oe=5EF02AA0 - https://scontent.xx.fbcdn.net/v/t1.15752-9/100061904_610035343226160_4154962486115696640_n.jpg?_nc_cat=108&amp;_nc_sid=b96e70&amp;_nc_ohc=7YL7TNv5cGcAX-h63A_&amp;_nc_ad=z-m&amp;_nc_cid=0&amp;_nc_zor=9&amp;_nc_ht=scontent.xx&amp;oh=c68a525b42e4d904de4d8684d59070a4&amp;oe=5EF02AA0 - url
- Đàn - dan - object_type
- này - này - mention
- bn - price - attribute</t>
  </si>
  <si>
    <t xml:space="preserve">Sản phẩm  Đàn piano cổ điển kèm Mic Winfun 2045  hiện shop đang có giá: *950,000 VND (giá gốc 1,500,000 VND)*.
Bạn tham khảo các sản phẩm sau nhé ạ:
</t>
  </si>
  <si>
    <t>- Xem chi tiết: Đàn piano cổ điển kèm Mic Winfun 2045</t>
  </si>
  <si>
    <t>[True, None, [2404]]</t>
  </si>
  <si>
    <t>Đặt qua shopee hả shop</t>
  </si>
  <si>
    <t>- shopee - link - attribute</t>
  </si>
  <si>
    <t>2348366485238551
Lan Thúy</t>
  </si>
  <si>
    <r>
      <rPr>
        <color rgb="FF1155CC"/>
        <u/>
      </rPr>
      <t>https://scontent.xx.fbcdn.net/v/t1.15752-9/100096834_690503894852887_1183167553363509248_n.jpg?_nc_cat=100&amp;_nc_sid=b96e70&amp;_nc_oc=AQlBxlFbwAdtV84XxFg88jWidx1ep50-gtAqRYTbBadMFA2WVaGyBkNQJ7brfINt2FFT2BWSUmqJZCAAphS8hbuc&amp;_nc_ad=z-m&amp;_nc_cid=0&amp;_nc_zor=9&amp;_nc_ht=scontent.xx&amp;oh=1ef78dcbef1067ad734be9024f218cdd&amp;oe=5EF02620</t>
    </r>
    <r>
      <t xml:space="preserve">
báo giá mình sp này shop ơi</t>
    </r>
  </si>
  <si>
    <t>- https://scontent.xx.fbcdn.net/v/t1.15752-9/100096834_690503894852887_1183167553363509248_n.jpg?_nc_cat=100&amp;_nc_sid=b96e70&amp;_nc_oc=AQlBxlFbwAdtV84XxFg88jWidx1ep50-gtAqRYTbBadMFA2WVaGyBkNQJ7brfINt2FFT2BWSUmqJZCAAphS8hbuc&amp;_nc_ad=z-m&amp;_nc_cid=0&amp;_nc_zor=9&amp;_nc_ht=scontent.xx&amp;oh=1ef78dcbef1067ad734be9024f218cdd&amp;oe=5EF02620 - https://scontent.xx.fbcdn.net/v/t1.15752-9/100096834_690503894852887_1183167553363509248_n.jpg?_nc_cat=100&amp;_nc_sid=b96e70&amp;_nc_oc=AQlBxlFbwAdtV84XxFg88jWidx1ep50-gtAqRYTbBadMFA2WVaGyBkNQJ7brfINt2FFT2BWSUmqJZCAAphS8hbuc&amp;_nc_ad=z-m&amp;_nc_cid=0&amp;_nc_zor=9&amp;_nc_ht=scontent.xx&amp;oh=1ef78dcbef1067ad734be9024f218cdd&amp;oe=5EF02620 - url
- báo giá - price - attribute
- sp này - sp này - mention</t>
  </si>
  <si>
    <t xml:space="preserve">Sản phẩm  Tủ nhựa cao cấp Kub  hiện shop đang có giá: *1,890,000 VND (giá gốc 2,300,000 VND)*.
Bạn tham khảo các sản phẩm sau nhé ạ:
</t>
  </si>
  <si>
    <t>- Xem chi tiết: Tủ nhựa cao cấp Kub</t>
  </si>
  <si>
    <t>[True, None, [2396, 2392]]</t>
  </si>
  <si>
    <t>ok shop</t>
  </si>
  <si>
    <t>agree</t>
  </si>
  <si>
    <t>utter_agree</t>
  </si>
  <si>
    <t xml:space="preserve">Dạ vâng ạ!
</t>
  </si>
  <si>
    <t>1952201951519269
Trinh Nam Phuong</t>
  </si>
  <si>
    <t>Em ơi
Máy tạo ẩm
Của babymoov
Nay giá bao nhiêu</t>
  </si>
  <si>
    <t>- Máy tạo ẩm - may_tao_am - object_type
- babymoov - babymoov - brand
- giá bao nhiêu - price - attribute</t>
  </si>
  <si>
    <t xml:space="preserve">Sản phẩm  Máy tạo ẩm &amp; khuếch tán tinh dầu BabyMoov hãng sản xuất Babymoov hiện shop đang có giá: *2,100,000 VND (giá gốc 2,890,000 VND)*.
Bạn tham khảo các sản phẩm sau nhé ạ:
</t>
  </si>
  <si>
    <t>- Xem chi tiết: Máy tạo ẩm &amp; khuếch tán tinh dầu BabyMoov</t>
  </si>
  <si>
    <r>
      <rPr>
        <color rgb="FF1155CC"/>
        <u/>
      </rPr>
      <t>https://scontent.xx.fbcdn.net/v/t1.15752-9/100086174_271903943982746_4079367638617161728_n.jpg?_nc_cat=104&amp;_nc_sid=b96e70&amp;_nc_ohc=eHNxI3WNhiwAX-WkeYN&amp;_nc_ad=z-m&amp;_nc_cid=0&amp;_nc_zor=9&amp;_nc_ht=scontent.xx&amp;oh=702c5723da46fc776283ae9527a6bb85&amp;oe=5EEF6853</t>
    </r>
    <r>
      <t xml:space="preserve">
</t>
    </r>
    <r>
      <rPr>
        <color rgb="FF1155CC"/>
        <u/>
      </rPr>
      <t>https://scontent.xx.fbcdn.net/v/t1.15752-9/100089160_242122187091170_502248682410737664_n.jpg?_nc_cat=102&amp;_nc_sid=b96e70&amp;_nc_ohc=VEe9adpTLIEAX89elm2&amp;_nc_ad=z-m&amp;_nc_cid=0&amp;_nc_zor=9&amp;_nc_ht=scontent.xx&amp;oh=0a1f97b1191a4261bb74b222f9e6eb5f&amp;oe=5EEFCD4D</t>
    </r>
  </si>
  <si>
    <t>- https://scontent.xx.fbcdn.net/v/t1.15752-9/100086174_271903943982746_4079367638617161728_n.jpg?_nc_cat=104&amp;_nc_sid=b96e70&amp;_nc_ohc=eHNxI3WNhiwAX-WkeYN&amp;_nc_ad=z-m&amp;_nc_cid=0&amp;_nc_zor=9&amp;_nc_ht=scontent.xx&amp;oh=702c5723da46fc776283ae9527a6bb85&amp;oe=5EEF6853 - https://scontent.xx.fbcdn.net/v/t1.15752-9/100086174_271903943982746_4079367638617161728_n.jpg?_nc_cat=104&amp;_nc_sid=b96e70&amp;_nc_ohc=eHNxI3WNhiwAX-WkeYN&amp;_nc_ad=z-m&amp;_nc_cid=0&amp;_nc_zor=9&amp;_nc_ht=scontent.xx&amp;oh=702c5723da46fc776283ae9527a6bb85&amp;oe=5EEF6853 - url
- https://scontent.xx.fbcdn.net/v/t1.15752-9/100089160_242122187091170_502248682410737664_n.jpg?_nc_cat=102&amp;_nc_sid=b96e70&amp;_nc_ohc=VEe9adpTLIEAX89elm2&amp;_nc_ad=z-m&amp;_nc_cid=0&amp;_nc_zor=9&amp;_nc_ht=scontent.xx&amp;oh=0a1f97b1191a4261bb74b222f9e6eb5f&amp;oe=5EEFCD4D - https://scontent.xx.fbcdn.net/v/t1.15752-9/100089160_242122187091170_502248682410737664_n.jpg?_nc_cat=102&amp;_nc_sid=b96e70&amp;_nc_ohc=VEe9adpTLIEAX89elm2&amp;_nc_ad=z-m&amp;_nc_cid=0&amp;_nc_zor=9&amp;_nc_ht=scontent.xx&amp;oh=0a1f97b1191a4261bb74b222f9e6eb5f&amp;oe=5EEFCD4D - url</t>
  </si>
  <si>
    <t>action_handle_send_link_only
action_query_babe_kb
utter_ask_rephrase_obj_type</t>
  </si>
  <si>
    <t>policy_1_MappingPolicy
None
policy_3_EmbeddingPolicy</t>
  </si>
  <si>
    <t>1441515122569084
Phuongthao Tran</t>
  </si>
  <si>
    <t>Bộ chữ cái và số giá ntn shop</t>
  </si>
  <si>
    <t>- giá ntn - price - attribute</t>
  </si>
  <si>
    <t>2496904973685342
Chi Mint</t>
  </si>
  <si>
    <t>B oi cho mình stk đi</t>
  </si>
  <si>
    <t>Trash</t>
  </si>
  <si>
    <t>2188087201227779
Yến Lăng</t>
  </si>
  <si>
    <t>https://scontent.xx.fbcdn.net/v/t1.15752-9/99048900_885011721997339_7031048810025451520_n.png?_nc_cat=104&amp;_nc_sid=b96e70&amp;_nc_ohc=Z46k6fGQimYAX8G9KaS&amp;_nc_ad=z-m&amp;_nc_cid=0&amp;_nc_zor=9&amp;_nc_ht=scontent.xx&amp;oh=d4418b6f1849a85047b5b61545622400&amp;oe=5EF1CFD7</t>
  </si>
  <si>
    <t>- https://scontent.xx.fbcdn.net/v/t1.15752-9/99048900_885011721997339_7031048810025451520_n.png?_nc_cat=104&amp;_nc_sid=b96e70&amp;_nc_ohc=Z46k6fGQimYAX8G9KaS&amp;_nc_ad=z-m&amp;_nc_cid=0&amp;_nc_zor=9&amp;_nc_ht=scontent.xx&amp;oh=d4418b6f1849a85047b5b61545622400&amp;oe=5EF1CFD7 - https://scontent.xx.fbcdn.net/v/t1.15752-9/99048900_885011721997339_7031048810025451520_n.png?_nc_cat=104&amp;_nc_sid=b96e70&amp;_nc_ohc=Z46k6fGQimYAX8G9KaS&amp;_nc_ad=z-m&amp;_nc_cid=0&amp;_nc_zor=9&amp;_nc_ht=scontent.xx&amp;oh=d4418b6f1849a85047b5b61545622400&amp;oe=5EF1CFD7 - url</t>
  </si>
  <si>
    <t>action_handle_send_link_only</t>
  </si>
  <si>
    <t xml:space="preserve">Bạn đang tìm kiếm thông tin gì ạ?
</t>
  </si>
  <si>
    <t>bạn báo giá giúp mình sản phẩm này nhé</t>
  </si>
  <si>
    <t>- báo giá - price - attribute
- sản phẩm này - sản phẩm này - mention</t>
  </si>
  <si>
    <t>- Xem chi tiết: Bàn nhạc thả bóng có đèn nhạc Winfun 0812
- Xem chi tiết:  Bàn ghế đa năng Lego Holla chính hãng / Mẫu Gấu
- Xem chi tiết: Bàn học, bản chơi lắp ghép Lego cao cấp
- Xem chi tiết: Bàn tròn Toys House chính hãng
- Xem chi tiết: Bàn ghế chơi Lego đa năng cao cấp gấp gọn SMONEO
...
- Không có cái nào!</t>
  </si>
  <si>
    <t>[True, None, [2308, 2571, 2571, 1936, 1433, 2571, 1936, 1433, 1936, 1433, 2402, 2402]]</t>
  </si>
  <si>
    <t>2752418268173918
Quỳnh Đàm</t>
  </si>
  <si>
    <r>
      <rPr>
        <color rgb="FF1155CC"/>
        <u/>
      </rPr>
      <t>https://scontent.xx.fbcdn.net/v/t1.15752-9/99263521_758221308304011_4338452379583119360_n.jpg?_nc_cat=109&amp;_nc_sid=b96e70&amp;_nc_ohc=u6oqqXcj4vgAX_k6lUy&amp;_nc_ad=z-m&amp;_nc_cid=0&amp;_nc_zor=9&amp;_nc_ht=scontent.xx&amp;oh=5af7b7bf9f3afb1508eb0a2b98292d44&amp;oe=5EF1D31E</t>
    </r>
    <r>
      <t xml:space="preserve">
Bộ này giá bn thế ạ</t>
    </r>
  </si>
  <si>
    <t>- https://scontent.xx.fbcdn.net/v/t1.15752-9/99263521_758221308304011_4338452379583119360_n.jpg?_nc_cat=109&amp;_nc_sid=b96e70&amp;_nc_ohc=u6oqqXcj4vgAX_k6lUy&amp;_nc_ad=z-m&amp;_nc_cid=0&amp;_nc_zor=9&amp;_nc_ht=scontent.xx&amp;oh=5af7b7bf9f3afb1508eb0a2b98292d44&amp;oe=5EF1D31E - https://scontent.xx.fbcdn.net/v/t1.15752-9/99263521_758221308304011_4338452379583119360_n.jpg?_nc_cat=109&amp;_nc_sid=b96e70&amp;_nc_ohc=u6oqqXcj4vgAX_k6lUy&amp;_nc_ad=z-m&amp;_nc_cid=0&amp;_nc_zor=9&amp;_nc_ht=scontent.xx&amp;oh=5af7b7bf9f3afb1508eb0a2b98292d44&amp;oe=5EF1D31E - url
- Bộ này - bộ này - mention
- giá bn - price - attribute</t>
  </si>
  <si>
    <t xml:space="preserve">Sản phẩm  Bộ đồ chơi nhà bếp thông minh  hiện shop đang có giá: *490,000 VND, 790,000 VND*.
Bạn tham khảo các sản phẩm sau nhé ạ:
</t>
  </si>
  <si>
    <t>- Xem chi tiết: Bộ đồ chơi nhà bếp thông minh</t>
  </si>
  <si>
    <t>[True, None, [2553]]</t>
  </si>
  <si>
    <t>Size nhỏ là 490 ạ</t>
  </si>
  <si>
    <t>- Size nhỏ - size - attribute
- 490 - 490 - price</t>
  </si>
  <si>
    <t>https://scontent.xx.fbcdn.net/v/t1.15752-9/98343632_282363649795487_7072211849604759552_n.jpg?_nc_cat=102&amp;_nc_sid=b96e70&amp;_nc_ohc=MV2PQhy89L4AX-NAqRb&amp;_nc_ad=z-m&amp;_nc_cid=0&amp;_nc_zor=9&amp;_nc_ht=scontent.xx&amp;oh=ded09926b4f2ca698c50adfb2d810998&amp;oe=5EF22696</t>
  </si>
  <si>
    <t>- https://scontent.xx.fbcdn.net/v/t1.15752-9/98343632_282363649795487_7072211849604759552_n.jpg?_nc_cat=102&amp;_nc_sid=b96e70&amp;_nc_ohc=MV2PQhy89L4AX-NAqRb&amp;_nc_ad=z-m&amp;_nc_cid=0&amp;_nc_zor=9&amp;_nc_ht=scontent.xx&amp;oh=ded09926b4f2ca698c50adfb2d810998&amp;oe=5EF22696 - https://scontent.xx.fbcdn.net/v/t1.15752-9/98343632_282363649795487_7072211849604759552_n.jpg?_nc_cat=102&amp;_nc_sid=b96e70&amp;_nc_ohc=MV2PQhy89L4AX-NAqRb&amp;_nc_ad=z-m&amp;_nc_cid=0&amp;_nc_zor=9&amp;_nc_ht=scontent.xx&amp;oh=ded09926b4f2ca698c50adfb2d810998&amp;oe=5EF22696 - url</t>
  </si>
  <si>
    <t xml:space="preserve">Sản phẩm  Bộ đồ chơi nhà bếp thông minh  hiện shop đang có kích thước: *51x32x100cm, 57x30x77cm*.
Bạn tham khảo các sản phẩm sau nhé ạ:
</t>
  </si>
  <si>
    <t>M muốn hỏi bộ màu xanh ấy ak</t>
  </si>
  <si>
    <t>- màu xanh - màu xanh - color</t>
  </si>
  <si>
    <t>2037470113039004
Linh Hoang Yen</t>
  </si>
  <si>
    <t>Bên mình có bảo hành ko ạ?</t>
  </si>
  <si>
    <t>- bảo hành ko - guarantee - attribute</t>
  </si>
  <si>
    <t>Thanh chắn umoo đó ah</t>
  </si>
  <si>
    <t>- Thanh chắn - thanh chắn - object_type
- umoo - umoo - brand</t>
  </si>
  <si>
    <t>Sản phẩm bạn đang tìm có phải là?
- Thanh Chắn Giường
- Chăn
- Thìa
- Bàn Chải
- Không đúng!</t>
  </si>
  <si>
    <t>3018428738192448
Thanh Bông</t>
  </si>
  <si>
    <t>kế toán bên em chấp nhận rồi ạ
để em lên list món quà rồi gửi chị, chị ship sang bên em nhé</t>
  </si>
  <si>
    <t>2891958157587464
Gd Iu</t>
  </si>
  <si>
    <t>Mình muốn tìm ghế ngồi ô tô cho bé ạ</t>
  </si>
  <si>
    <t>- ghế ngồi ô tô - ghe_oto - object_type</t>
  </si>
  <si>
    <t>policy_0_MemoizationPolicy
None</t>
  </si>
  <si>
    <t>Sản phẩm bạn đang tìm có phải là?
- Ghế Ô Tô
- Ghế Gội Đầu
- Ghế Tắm
- Ghế Hơi
- Không đúng!</t>
  </si>
  <si>
    <t>/confirm_object_type{"object_type": "ghe_o_to"}</t>
  </si>
  <si>
    <t>- {"object_type": "ghe_o_to"} - ghe_o_to - object_type</t>
  </si>
  <si>
    <t>Hiện tại sản phẩm Ghế Ô Tô  shop đang có những *giá* sau ạ:
- 1M - 2M
- 2M - 5M
- 5M - 10M
- 10M - 20M
- Sao cũng được!</t>
  </si>
  <si>
    <t>Hiện tại sản phẩm Ghế Ô Tô  shop đang có những *hãng sản xuất* sau ạ:
- Graco
- Combi
- Zaracos
- Chicco
- Aprica
- Joie
- Sao cũng được!</t>
  </si>
  <si>
    <t>/confirm_attribute_value{"brand": "NULL"}</t>
  </si>
  <si>
    <t>- {"brand": "NULL"} - NULL - brand</t>
  </si>
  <si>
    <t>Hiện tại sản phẩm Ghế Ô Tô  shop đang có những *màu* sau ạ:
- Cherry
- Two Tone Black
- Navy
- Cam
- Nâu
- Ember
- Đỏ
- Grey Flannel
- Black
- Sao cũng được!</t>
  </si>
  <si>
    <t>/confirm_attribute_value{"color": "NULL"}</t>
  </si>
  <si>
    <t>- {"color": "NULL"} - NULL - color</t>
  </si>
  <si>
    <t>Hiện tại sản phẩm Ghế Ô Tô  shop đang có những *nơi sản xuất* sau ạ:
- Anh
- Mỹ
- Nhật Bản
- Sao cũng được!</t>
  </si>
  <si>
    <t>/confirm_attribute_value{"origin": "NULL"}</t>
  </si>
  <si>
    <t>- {"origin": "NULL"} - NULL - origin</t>
  </si>
  <si>
    <t>Hiện tại sản phẩm Ghế Ô Tô  shop đang có những *độ tuổi sử dụng* sau ạ:
- 0-36 Tháng
- 0-24 Tháng
- Sao cũng được!</t>
  </si>
  <si>
    <t>/confirm_attribute_value{"age_of_use": "0-36 Tháng"}</t>
  </si>
  <si>
    <t>- {"age_of_use": "0-36 Tháng"} - 0-36 Tháng - age_of_use</t>
  </si>
  <si>
    <t>Hiện tại sản phẩm Ghế Ô Tô độ tuổi sử dụng 0-36 Tháng shop đang có những *thời gian bảo hành* sau ạ:
- 12 Tháng
- 24 Tháng
- Sao cũng được!</t>
  </si>
  <si>
    <t>/confirm_attribute_value{"guarantee": "NULL"}</t>
  </si>
  <si>
    <t>- {"guarantee": "NULL"} - NULL - guarantee</t>
  </si>
  <si>
    <t xml:space="preserve">Dạ mời bạn tham khảo sản phẩm Ghế Ô Tô độ tuổi sử dụng 0-36 Tháng hiện có tại shop nhé!
</t>
  </si>
  <si>
    <t>- Xem chi tiết: Ghế ô tô cao cấp Combi Coccro EG đen
- Xem chi tiết: Ghế ngồi ô tô cao cấp Chicco Nextfix IX ZIP
- Xem chi tiết: Ghế ô tô cao cấp Graco Extend2Fit - GARNER
- Xem chi tiết: 🔥 Ghế ngồi ô tô Joie I-Gemm Pavement
- Xem chi tiết: Ghế ô tô cao cấp Combi Joytrip Plus
- Xem chi tiết: Ghế ô tô Zaracos Aroma (Mỹ)
- Xem chi tiết: Ghế ngồi ô tô Zaracos William 5086 - Mỹ
- Xem chi tiết: Ghế ô tô cao cấp Joie Steadi Dark Pewte
- Xem chi tiết: Ghế ô tô cao cấp Graco Extend2fit 3 in 1
- Xem chi tiết: Ghế ô tô cao cấp Joie Every Stage</t>
  </si>
  <si>
    <t>2398395966859305
Hương Tươi</t>
  </si>
  <si>
    <t>e lại thích mẫu kia
hic</t>
  </si>
  <si>
    <t>- mẫu kia - mẫu kia - mention</t>
  </si>
  <si>
    <t>3168382006526009
Hoài Giang</t>
  </si>
  <si>
    <t>Shop có bể bơi thành cao cho trẻ 2-3m k ạ</t>
  </si>
  <si>
    <t>- bể bơi - be_boi - object_type
- trẻ 2-3m - trẻ 2-3m - age_of_use</t>
  </si>
  <si>
    <t xml:space="preserve">Dạ, sản phẩm Bể Bơi độ tuổi sử dụng Trẻ 2-3M hiện tại bên shop đang tạm hết hàng ạ. Bạn tham khảo các sản phẩm khác dành cho bé nhé!
</t>
  </si>
  <si>
    <t>2240185949396616
Nguyen Hang</t>
  </si>
  <si>
    <t>https://scontent.xx.fbcdn.net/v/t1.15752-9/100529418_3094621183909309_9141350178819670016_n.jpg?_nc_cat=108&amp;_nc_sid=b96e70&amp;_nc_ohc=bf83hAyH-mwAX8tY-l8&amp;_nc_ad=z-m&amp;_nc_cid=0&amp;_nc_zor=9&amp;_nc_ht=scontent.xx&amp;oh=eaefdd47f6880f2286e6375651f5cc8d&amp;oe=5EF2499A</t>
  </si>
  <si>
    <t>- https://scontent.xx.fbcdn.net/v/t1.15752-9/100529418_3094621183909309_9141350178819670016_n.jpg?_nc_cat=108&amp;_nc_sid=b96e70&amp;_nc_ohc=bf83hAyH-mwAX8tY-l8&amp;_nc_ad=z-m&amp;_nc_cid=0&amp;_nc_zor=9&amp;_nc_ht=scontent.xx&amp;oh=eaefdd47f6880f2286e6375651f5cc8d&amp;oe=5EF2499A - https://scontent.xx.fbcdn.net/v/t1.15752-9/100529418_3094621183909309_9141350178819670016_n.jpg?_nc_cat=108&amp;_nc_sid=b96e70&amp;_nc_ohc=bf83hAyH-mwAX8tY-l8&amp;_nc_ad=z-m&amp;_nc_cid=0&amp;_nc_zor=9&amp;_nc_ht=scontent.xx&amp;oh=eaefdd47f6880f2286e6375651f5cc8d&amp;oe=5EF2499A - url</t>
  </si>
  <si>
    <t>B còn quạt này
Ko</t>
  </si>
  <si>
    <t>- quạt này - quạt này - mention</t>
  </si>
  <si>
    <t>- Xem chi tiết: Quạt kẹp xe đẩy, nôi, cũi xoay 360• có tích điện</t>
  </si>
  <si>
    <t>[True, None, [2331, 2330, 2333, 2332]]</t>
  </si>
  <si>
    <t>CV chưa detect được quạt mới của shop vì trên CMS chưa có sp này</t>
  </si>
  <si>
    <t>Giá cả ntn vậy b</t>
  </si>
  <si>
    <t>- Giá - price - attribute</t>
  </si>
  <si>
    <t xml:space="preserve">Sản phẩm  Quạt kẹp xe đẩy, nôi, cũi xoay 360• có tích điện  hiện shop đang có giá: *139,000 VND (giá gốc 220,000 VND)*.
Bạn tham khảo các sản phẩm sau nhé ạ:
</t>
  </si>
  <si>
    <t>B có 1 loại quạt này thôi ak</t>
  </si>
  <si>
    <t xml:space="preserve">Dạ, sản phẩmQuạt kẹp xe đẩy, nôi, cũi xoay 360• có tích điện hiện tại bên shop đang tạm hết hàng ạ. Bạn tham khảo các sản phẩm khác dành cho bé nhé!
</t>
  </si>
  <si>
    <t>3188549104603894
Thanh Trúc</t>
  </si>
  <si>
    <t xml:space="preserve">Chào Thanh Trúc, mình là trợ lý ảo của Shop Gấu &amp; Bí Ngô!
Để hỗ trợ bạn nhanh nhất có thể, vui lòng mô tả ngắn gọn và rõ ràng sản phẩm muốn tìm kiếm nhé!
</t>
  </si>
  <si>
    <t>https://scontent.xx.fbcdn.net/v/t1.15752-9/99150389_251539699592841_8127657027024453632_n.jpg?_nc_cat=108&amp;_nc_sid=b96e70&amp;_nc_ohc=DJ8lTD4O4LEAX-u634-&amp;_nc_ad=z-m&amp;_nc_cid=0&amp;_nc_zor=9&amp;_nc_ht=scontent.xx&amp;oh=797c6de662f357d845e6e22611d30bd3&amp;oe=5EF285D9</t>
  </si>
  <si>
    <t>- https://scontent.xx.fbcdn.net/v/t1.15752-9/99150389_251539699592841_8127657027024453632_n.jpg?_nc_cat=108&amp;_nc_sid=b96e70&amp;_nc_ohc=DJ8lTD4O4LEAX-u634-&amp;_nc_ad=z-m&amp;_nc_cid=0&amp;_nc_zor=9&amp;_nc_ht=scontent.xx&amp;oh=797c6de662f357d845e6e22611d30bd3&amp;oe=5EF285D9 - https://scontent.xx.fbcdn.net/v/t1.15752-9/99150389_251539699592841_8127657027024453632_n.jpg?_nc_cat=108&amp;_nc_sid=b96e70&amp;_nc_ohc=DJ8lTD4O4LEAX-u634-&amp;_nc_ad=z-m&amp;_nc_cid=0&amp;_nc_zor=9&amp;_nc_ht=scontent.xx&amp;oh=797c6de662f357d845e6e22611d30bd3&amp;oe=5EF285D9 - url</t>
  </si>
  <si>
    <t>Mình thấy shop có bán thảm này
Vs quây
Tư vấn giúp mình quây
Vs loại thảm này</t>
  </si>
  <si>
    <t>- thảm - tham - object_type
- này - này - mention
- quây - quay - object_type
- quây - quay - object_type
- thảm - tham - object_type
- này - này - mention</t>
  </si>
  <si>
    <t>3013614735372149
Pham Thị Thuỳ Vân</t>
  </si>
  <si>
    <t xml:space="preserve">Chào Pham Thị Thuỳ Vân, mình là trợ lý ảo của Shop Gấu &amp; Bí Ngô!
Để hỗ trợ bạn nhanh nhất có thể, vui lòng mô tả ngắn gọn và rõ ràng sản phẩm muốn tìm kiếm nhé!
</t>
  </si>
  <si>
    <r>
      <t xml:space="preserve">nahf mình có mẫu xe Vinng này ko ạ? choi mình xin giá vs nha. cảm ơn shop
</t>
    </r>
    <r>
      <rPr>
        <color rgb="FF1155CC"/>
        <u/>
      </rPr>
      <t>https://scontent.xx.fbcdn.net/v/t1.15752-9/100514865_2613689965568855_10626470644809728_n.png?_nc_cat=100&amp;_nc_sid=b96e70&amp;_nc_ohc=rGgWrfdmzuQAX_DwQnj&amp;_nc_ad=z-m&amp;_nc_cid=0&amp;_nc_zor=9&amp;_nc_ht=scontent.xx&amp;oh=35531da5af79b70ae5c283cd086d098b&amp;oe=5EF257E7</t>
    </r>
  </si>
  <si>
    <t>- https://scontent.xx.fbcdn.net/v/t1.15752-9/100514865_2613689965568855_10626470644809728_n.png?_nc_cat=100&amp;_nc_sid=b96e70&amp;_nc_ohc=rGgWrfdmzuQAX_DwQnj&amp;_nc_ad=z-m&amp;_nc_cid=0&amp;_nc_zor=9&amp;_nc_ht=scontent.xx&amp;oh=35531da5af79b70ae5c283cd086d098b&amp;oe=5EF257E7 - https://scontent.xx.fbcdn.net/v/t1.15752-9/100514865_2613689965568855_10626470644809728_n.png?_nc_cat=100&amp;_nc_sid=b96e70&amp;_nc_ohc=rGgWrfdmzuQAX_DwQnj&amp;_nc_ad=z-m&amp;_nc_cid=0&amp;_nc_zor=9&amp;_nc_ht=scontent.xx&amp;oh=35531da5af79b70ae5c283cd086d098b&amp;oe=5EF257E7 - url
- xe - xe - object_type
- Vinng - vinng - brand
- xin giá - price - attribute</t>
  </si>
  <si>
    <t xml:space="preserve">Sản phẩm  Xe đẩy đảo chiều gấp gọn Joovy Qatta S113  hiện shop đang có giá: *1,050,000 VND (giá gốc 1,800,000 VND), 1,040,000 VND (giá gốc 1,800,000 VND), 1,150,000 VND (giá gốc 1,800,000 VND), 1,290,000 VND (giá gốc 2,090,000 VND), 1,295,800 VND (giá gốc 2,090,000 VND)*.
Bạn tham khảo các sản phẩm sau nhé ạ:
</t>
  </si>
  <si>
    <t>- Xem chi tiết: Xe đẩy đảo chiều gấp gọn Joovy Qatta S113</t>
  </si>
  <si>
    <t>[True, 'xe_day', [212]]</t>
  </si>
  <si>
    <t>BRD</t>
  </si>
  <si>
    <t>CV trả về cũng có xe Vinng nhưng  score 0.936 so với của Joovy là 0.954, 
BRD sẽ nghiên cứu lại cách sử dụng kết quả từ CV (2 con số A, B trong logic xử lý kết quả CV chưa hợp lý)</t>
  </si>
  <si>
    <t>ko có của hãng vinng ạ?</t>
  </si>
  <si>
    <t>- vinng - vinng - brand</t>
  </si>
  <si>
    <t xml:space="preserve">Sản phẩm  Xe Đẩy hãng sản xuất Vinng hiện shop đang có giá: *1,990,000 VND (giá gốc 3,000,000 VND), 1,390,000 VND (giá gốc 2,500,000 VND)*.
Bạn tham khảo các sản phẩm sau nhé ạ:
</t>
  </si>
  <si>
    <t>- Xem chi tiết: Xe đẩy gấp gọn cao cấp VINNG
- Xem chi tiết: Xe đẩy đảo chiều gấp gọn VINNG</t>
  </si>
  <si>
    <t>shop ơi, vinng ko có mẫu xe như trên kia ạ? chứ mẫu này mình ko thích lắm</t>
  </si>
  <si>
    <t>- vinng - vinng - brand
- xe - xe - object_type
- như trên kia - như trên kia - mention
- mẫu này - mẫu này - mention</t>
  </si>
  <si>
    <t>mình cần mua xe đẩy đảo chiều gấp gọn, có mái che và là xe của Vinng nhé ạ</t>
  </si>
  <si>
    <t>- xe đẩy - xe_day - object_type
- Vinng - vinng - brand</t>
  </si>
  <si>
    <t>https://scontent.xx.fbcdn.net/v/t1.15752-9/100515745_2651243398530460_4038429371856322560_n.png?_nc_cat=100&amp;_nc_sid=b96e70&amp;_nc_ohc=0nUKXTfJJscAX9uc32S&amp;_nc_ad=z-m&amp;_nc_cid=0&amp;_nc_zor=9&amp;_nc_ht=scontent.xx&amp;oh=3dc249684cc4ffec60fba277a3d4e175&amp;oe=5EF3DF58
như hình này nhé</t>
  </si>
  <si>
    <t>- https://scontent.xx.fbcdn.net/v/t1.15752-9/100515745_2651243398530460_4038429371856322560_n.png?_nc_cat=100&amp;_nc_sid=b96e70&amp;_nc_ohc=0nUKXTfJJscAX9uc32S&amp;_nc_ad=z-m&amp;_nc_cid=0&amp;_nc_zor=9&amp;_nc_ht=scontent.xx&amp;oh=3dc249684cc4ffec60fba277a3d4e175&amp;oe=5EF3DF58 - https://scontent.xx.fbcdn.net/v/t1.15752-9/100515745_2651243398530460_4038429371856322560_n.png?_nc_cat=100&amp;_nc_sid=b96e70&amp;_nc_ohc=0nUKXTfJJscAX9uc32S&amp;_nc_ad=z-m&amp;_nc_cid=0&amp;_nc_zor=9&amp;_nc_ht=scontent.xx&amp;oh=3dc249684cc4ffec60fba277a3d4e175&amp;oe=5EF3DF58 - url
- hình này - hình này - mention</t>
  </si>
  <si>
    <t xml:space="preserve">Sản phẩm  Xe đẩy đảo chiều gấp gọn VINNG  hiện shop đang có giá: *1,390,000 VND (giá gốc 2,500,000 VND)*.
Bạn tham khảo các sản phẩm sau nhé ạ:
</t>
  </si>
  <si>
    <t>- Xem chi tiết: Xe đẩy đảo chiều gấp gọn VINNG</t>
  </si>
  <si>
    <t>[True, 'xe_day', [1750]]</t>
  </si>
  <si>
    <r>
      <t xml:space="preserve">màu đen này còn hàng ko ạ
</t>
    </r>
    <r>
      <rPr>
        <color rgb="FF1155CC"/>
        <u/>
      </rPr>
      <t>https://scontent.xx.fbcdn.net/v/t1.15752-9/100583625_648514529062830_3906149704898969600_n.png?_nc_cat=102&amp;_nc_sid=b96e70&amp;_nc_ohc=goD2f7VOQCoAX-EQNd6&amp;_nc_ad=z-m&amp;_nc_cid=0&amp;_nc_zor=9&amp;_nc_ht=scontent.xx&amp;oh=98eef6d732f94c383add408aca977a7b&amp;oe=5EF1156F</t>
    </r>
  </si>
  <si>
    <t>- https://scontent.xx.fbcdn.net/v/t1.15752-9/100583625_648514529062830_3906149704898969600_n.png?_nc_cat=102&amp;_nc_sid=b96e70&amp;_nc_ohc=goD2f7VOQCoAX-EQNd6&amp;_nc_ad=z-m&amp;_nc_cid=0&amp;_nc_zor=9&amp;_nc_ht=scontent.xx&amp;oh=98eef6d732f94c383add408aca977a7b&amp;oe=5EF1156F - https://scontent.xx.fbcdn.net/v/t1.15752-9/100583625_648514529062830_3906149704898969600_n.png?_nc_cat=102&amp;_nc_sid=b96e70&amp;_nc_ohc=goD2f7VOQCoAX-EQNd6&amp;_nc_ad=z-m&amp;_nc_cid=0&amp;_nc_zor=9&amp;_nc_ht=scontent.xx&amp;oh=98eef6d732f94c383add408aca977a7b&amp;oe=5EF1156F - url
- màu đen - màu đen - color</t>
  </si>
  <si>
    <t>As expected vì bot chưa trả về được số lượng sp còn</t>
  </si>
  <si>
    <t>trên shoppe báo hét hàng rồi shop
:P</t>
  </si>
  <si>
    <t>- shoppe - link - attribute</t>
  </si>
  <si>
    <t>2879704312115549
Vu Thuy Linh</t>
  </si>
  <si>
    <t xml:space="preserve">Chào Vu Thuy Linh, mình là trợ lý ảo của Shop Gấu &amp; Bí Ngô!
Để hỗ trợ bạn nhanh nhất có thể, vui lòng mô tả ngắn gọn và rõ ràng sản phẩm muốn tìm kiếm nhé!
</t>
  </si>
  <si>
    <t>Sap 1-6 bên ban co chuong trinh gi giam gia cho ghế ăn dặm 6in1 joie ko a?</t>
  </si>
  <si>
    <t>- chuong trinh - promotion - attribute
- giam gia - promotion - attribute
- ghế ăn dặm - ghe_an - object_type
- joie - joie - brand</t>
  </si>
  <si>
    <t xml:space="preserve">Dạ, sản phẩm Ghế Ăn hãng sản xuất Joie hiện tại bên shop đang tạm hết hàng ạ. Bạn tham khảo các sản phẩm khác dành cho bé nhé!
</t>
  </si>
  <si>
    <t>Hiện tại sản phẩm Ghế Ăn  shop đang có những *hãng sản xuất* sau ạ:
- Mastela
- Pier
- Graco
- Royalcare
- Sao cũng được!</t>
  </si>
  <si>
    <t>chỗ này bot lại báo hết hàng trong khi trên shopee vẫn còn hàng https://shopee.vn/product/36371562/1056629183</t>
  </si>
  <si>
    <t>3009586865815113
Ái Nguyễn</t>
  </si>
  <si>
    <t xml:space="preserve">Chào Ái Nguyễn, mình là trợ lý ảo của Shop Gấu &amp; Bí Ngô!
Để hỗ trợ bạn nhanh nhất có thể, vui lòng mô tả ngắn gọn và rõ ràng sản phẩm muốn tìm kiếm nhé!
</t>
  </si>
  <si>
    <t>Mình muốn tìm hiểu quây toyhouse và thảm xốp cho bé</t>
  </si>
  <si>
    <t>- quây - quay - object_type
- toyhouse - toyhouse - brand
- thảm - tham - object_type
- xốp - xốp - material</t>
  </si>
  <si>
    <t xml:space="preserve">Dạ, sản phẩm Thảm hãng sản xuất Toyhouse, chất liệu Xốp hiện tại bên shop đang tạm hết hàng ạ. Bạn tham khảo các sản phẩm khác dành cho bé nhé!
</t>
  </si>
  <si>
    <t>Hiện tại sản phẩm Thảm  shop đang có những *hãng sản xuất* sau ạ:
- Infantino
- Konig Kids
- Winfun
- Umoo
- Sao cũng được!</t>
  </si>
  <si>
    <t>/confirm_attribute_value{"brand": "Infantino"}</t>
  </si>
  <si>
    <t>- {"brand": "Infantino"} - Infantino - brand</t>
  </si>
  <si>
    <t xml:space="preserve">Sản phẩm  Thảm hãng sản xuất Infantino hiện shop đang có giá: *179,000 VND, 99,000 VND, 279,000 VND (giá gốc 349,000 VND)*.
Bạn tham khảo các sản phẩm sau nhé ạ:
</t>
  </si>
  <si>
    <t>- Xem chi tiết: Thảm xốp ghép 16 tấm INFANTINO (Mỹ)
- Xem chi tiết: Thảm xốp ghép 28 tấm INFANTINO (Mỹ)
- Xem chi tiết: Thảm xốp ghép 9 tấm INFANTINO (Mỹ)</t>
  </si>
  <si>
    <t>Quây toy house</t>
  </si>
  <si>
    <t>- Quây - quay - object_type
- toy house - toy house - brand</t>
  </si>
  <si>
    <t xml:space="preserve">Dạ, sản phẩm Quây hãng sản xuất Toy House hiện tại bên shop đang tạm hết hàng ạ. Bạn tham khảo các sản phẩm khác dành cho bé nhé!
</t>
  </si>
  <si>
    <t>Hiện tại sản phẩm Quây  shop đang có những *hãng sản xuất* sau ạ:
- Toys House
- Holla
- Sao cũng được!</t>
  </si>
  <si>
    <t>/confirm_attribute_value{"brand": "Holla"}</t>
  </si>
  <si>
    <t>- {"brand": "Holla"} - Holla - brand</t>
  </si>
  <si>
    <t>- Xem chi tiết:  COMBO HOLLA LIÊN HOÀN 2020 
- Xem chi tiết: Quây Holla Vương Miện
- Xem chi tiết: COMBO HOLLA FULL PHIÊN BẢN 2020 MẪU VƯƠNG MIỆN</t>
  </si>
  <si>
    <t>Quây</t>
  </si>
  <si>
    <t>- Quây - quay - object_type</t>
  </si>
  <si>
    <t>Hiện tại sản phẩm Quây  shop đang có những *giá* sau ạ:
- 1M - 2M
- 2M - 5M
- Sao cũng được!</t>
  </si>
  <si>
    <t>/confirm_attribute_value{"price": "1M - 2M"}</t>
  </si>
  <si>
    <t>- {"price": "1M - 2M"} - 1M - 2M - price</t>
  </si>
  <si>
    <t xml:space="preserve">Sản phẩm  Quây góc vuông cánh nhỏ hình ngôi nhà giá 1m - 2m hiện shop đang có giá: *1,250,000 VND (giá gốc 1,390,000 VND), 1,040,000 VND (giá gốc 1,290,000 VND), 1,440,000 VND (giá gốc 1,490,000 VND)*.
Bạn tham khảo các sản phẩm sau nhé ạ:
</t>
  </si>
  <si>
    <t>- Xem chi tiết: Quây góc vuông cánh nhỏ hình ngôi nhà</t>
  </si>
  <si>
    <t>bot text is not optimal</t>
  </si>
  <si>
    <t>2348028395222735
Nhung Pham</t>
  </si>
  <si>
    <r>
      <rPr>
        <color rgb="FF1155CC"/>
        <u/>
      </rPr>
      <t>https://scontent.xx.fbcdn.net/v/t1.15752-9/100604342_236042824350416_7110519534796144640_n.jpg?_nc_cat=103&amp;_nc_sid=b96e70&amp;_nc_ohc=lMcvUrY7lVgAX8XXvZD&amp;_nc_ad=z-m&amp;_nc_cid=0&amp;_nc_zor=9&amp;_nc_ht=scontent.xx&amp;oh=7adbc43f63c2e5282da8c9d9876fc26f&amp;oe=5EF20D1C</t>
    </r>
    <r>
      <t xml:space="preserve">
bộ này bao nhiêu có sẵn k e</t>
    </r>
  </si>
  <si>
    <t>- https://scontent.xx.fbcdn.net/v/t1.15752-9/100604342_236042824350416_7110519534796144640_n.jpg?_nc_cat=103&amp;_nc_sid=b96e70&amp;_nc_ohc=lMcvUrY7lVgAX8XXvZD&amp;_nc_ad=z-m&amp;_nc_cid=0&amp;_nc_zor=9&amp;_nc_ht=scontent.xx&amp;oh=7adbc43f63c2e5282da8c9d9876fc26f&amp;oe=5EF20D1C - https://scontent.xx.fbcdn.net/v/t1.15752-9/100604342_236042824350416_7110519534796144640_n.jpg?_nc_cat=103&amp;_nc_sid=b96e70&amp;_nc_ohc=lMcvUrY7lVgAX8XXvZD&amp;_nc_ad=z-m&amp;_nc_cid=0&amp;_nc_zor=9&amp;_nc_ht=scontent.xx&amp;oh=7adbc43f63c2e5282da8c9d9876fc26f&amp;oe=5EF20D1C - url
- bộ này - bộ này - mention
- bao nhiêu - price - attribute</t>
  </si>
  <si>
    <t xml:space="preserve">Sản phẩm  Bộ đồ chơi nhà bếp thông minh  hiện shop đang có giá: *590,000 VND, 790,000 VND*.
Bạn tham khảo các sản phẩm sau nhé ạ:
</t>
  </si>
  <si>
    <t>3585829834765640
Quynh Truong</t>
  </si>
  <si>
    <t xml:space="preserve">Chào Quynh Truong, mình là trợ lý ảo của Shop Gấu &amp; Bí Ngô!
Để hỗ trợ bạn nhanh nhất có thể, vui lòng mô tả ngắn gọn và rõ ràng sản phẩm muốn tìm kiếm nhé!
</t>
  </si>
  <si>
    <t>Balo giu nhiet gia bn vậy sh</t>
  </si>
  <si>
    <t>- Balo - balo - object_type
- gia bn - price - attribute</t>
  </si>
  <si>
    <t>Hiện tại sản phẩm Balo  shop đang có những *giá* sau ạ:
- 100k - 500k
- 500k - 1M
- Sao cũng được!</t>
  </si>
  <si>
    <t>Kidsapro ạ</t>
  </si>
  <si>
    <t>- Kidsapro - kidsapro - brand</t>
  </si>
  <si>
    <t>Balo giu nhiet kidsapro gia bn ạ</t>
  </si>
  <si>
    <t>- Balo - balo - object_type
- kidsapro - kidsapro - brand
- gia bn - price - attribute</t>
  </si>
  <si>
    <t xml:space="preserve">Sản phẩm  Balo bỉm sữa giữ nhiệt cao cấp Kidsapro chính hãng hãng sản xuất Kidsapro hiện shop đang có giá: *249,000 VND (giá gốc 450,000 VND), 269,000 VND (giá gốc 450,000 VND)*.
Bạn tham khảo các sản phẩm sau nhé ạ:
</t>
  </si>
  <si>
    <t>- Xem chi tiết: Balo bỉm sữa giữ nhiệt cao cấp Kidsapro chính hãng</t>
  </si>
  <si>
    <t>Bên mình có bán kèm dá khô k ạ</t>
  </si>
  <si>
    <t>- dá khô - da_kho - object_type</t>
  </si>
  <si>
    <t>3050229821726543
Phap Nguyen</t>
  </si>
  <si>
    <t xml:space="preserve">Chào Phap Nguyen, mình là trợ lý ảo của Shop Gấu &amp; Bí Ngô!
Để hỗ trợ bạn nhanh nhất có thể, vui lòng mô tả ngắn gọn và rõ ràng sản phẩm muốn tìm kiếm nhé!
</t>
  </si>
  <si>
    <t>Thảm HQ silicon xpe giá nhiêu em</t>
  </si>
  <si>
    <t>- Thảm - tham - object_type
- HQ - hq - origin
- silicon - silicon - material
- xpe - xpe - material
- giá nhiêu - price - attribute</t>
  </si>
  <si>
    <t xml:space="preserve">Dạ, sản phẩm Thảm chất liệu Xpe, nơi sản xuất Hq hiện tại bên shop đang tạm hết hàng ạ. Bạn tham khảo các sản phẩm khác dành cho bé nhé!
</t>
  </si>
  <si>
    <t>Hiện tại sản phẩm Thảm  shop đang có những *chất liệu* sau ạ:
- Xốp
- Vải
- Nhựa
- Sao cũng được!</t>
  </si>
  <si>
    <t>Hiệu gì vậy</t>
  </si>
  <si>
    <t>- Hiệu gì - brand - attribute</t>
  </si>
  <si>
    <t>Khi nào có hàng</t>
  </si>
  <si>
    <t>2821319671312580
nguyễn hồng</t>
  </si>
  <si>
    <t>vâng, em cám ơn nhé</t>
  </si>
  <si>
    <t xml:space="preserve">Vâng ạ!
</t>
  </si>
  <si>
    <t>2270276756357720
Tạ Thanh Ngọc</t>
  </si>
  <si>
    <t xml:space="preserve">Chào Tạ Thanh Ngọc, mình là trợ lý ảo của Shop Gấu &amp; Bí Ngô!
Để hỗ trợ bạn nhanh nhất có thể, vui lòng mô tả ngắn gọn và rõ ràng sản phẩm muốn tìm kiếm nhé!
</t>
  </si>
  <si>
    <t>Bạn ơi, mình muốn lấy máy tạo ẩm babymoov</t>
  </si>
  <si>
    <t>- máy tạo ẩm - may_tao_am - object_type
- babymoov - babymoov - brand</t>
  </si>
  <si>
    <t>Vâng, ship cho mình luôn đc ko? Mình đang cần gấp</t>
  </si>
  <si>
    <t>- Vâng, - vâng, - brand</t>
  </si>
  <si>
    <t>Ner bắt "vâng" thành brand</t>
  </si>
  <si>
    <t>2tr1 bạn nhỉ</t>
  </si>
  <si>
    <t>- 2tr1 - 2tr1 - price</t>
  </si>
  <si>
    <t>IC</t>
  </si>
  <si>
    <t>IC detect "2tr1 bạn nhỉ" thành greet</t>
  </si>
  <si>
    <t>4260368330641675
Trâm Minh</t>
  </si>
  <si>
    <t>loại này có nóng như loại xôp ko ạ
mình muốn loại ko nóng, hầm lưng</t>
  </si>
  <si>
    <t>- loại này - loại này - mention</t>
  </si>
  <si>
    <t>2248329128616743
Nguyễn Thu Hà</t>
  </si>
  <si>
    <t>https://scontent.xx.fbcdn.net/v/t1.15752-9/100951106_555397625174801_5587165862642581504_n.jpg?_nc_cat=101&amp;_nc_sid=b96e70&amp;_nc_ohc=oJSrnM94pfsAX_lu5iM&amp;_nc_ad=z-m&amp;_nc_cid=0&amp;_nc_zor=9&amp;_nc_ht=scontent.xx&amp;oh=5365a411b12c3b935b1961c3181e6ab7&amp;oe=5EF6D07C</t>
  </si>
  <si>
    <t>- https://scontent.xx.fbcdn.net/v/t1.15752-9/100951106_555397625174801_5587165862642581504_n.jpg?_nc_cat=101&amp;_nc_sid=b96e70&amp;_nc_ohc=oJSrnM94pfsAX_lu5iM&amp;_nc_ad=z-m&amp;_nc_cid=0&amp;_nc_zor=9&amp;_nc_ht=scontent.xx&amp;oh=5365a411b12c3b935b1961c3181e6ab7&amp;oe=5EF6D07C - https://scontent.xx.fbcdn.net/v/t1.15752-9/100951106_555397625174801_5587165862642581504_n.jpg?_nc_cat=101&amp;_nc_sid=b96e70&amp;_nc_ohc=oJSrnM94pfsAX_lu5iM&amp;_nc_ad=z-m&amp;_nc_cid=0&amp;_nc_zor=9&amp;_nc_ht=scontent.xx&amp;oh=5365a411b12c3b935b1961c3181e6ab7&amp;oe=5EF6D07C - url</t>
  </si>
  <si>
    <t>Bn b</t>
  </si>
  <si>
    <t>- Bn - price - attribute</t>
  </si>
  <si>
    <t>- Xem chi tiết: Bàn nhạc tập ngồi, tập đứng kết hợp xe tập đi 3 trong 1 Bkids Infantino
- Xem chi tiết: Xe tập đi đèn nhạc Winfun 0804
- Xem chi tiết: Xe Tập đi sư tử kết hợp Chòi chân, Scooter Winfun
- Xem chi tiết: Bàn nhạc thả bóng có đèn nhạc Winfun 0812
- Xem chi tiết:  Xe tập đi đa năng cao cấp Holla
- Xem chi tiết: Xe tập đi thả bóng Winfun 0829
- Xem chi tiết: Xe tập đi 2 chức năng, có đồ chơi, đèn, nhạc Mastela CHÍNH HÃNG
- Xem chi tiết: Bàn học, bản chơi lắp ghép Lego cao cấp
...
- Không có cái nào!</t>
  </si>
  <si>
    <t>[True, None, [1354, 2026, 1355, 2308, 2558, 1429, 144, 1761, 146, 145, 1760, 1759, 1936]]</t>
  </si>
  <si>
    <t>2774502076009396
Hoa Hoa</t>
  </si>
  <si>
    <t xml:space="preserve">Chào Hoa Hoa, mình là trợ lý ảo của Shop Gấu &amp; Bí Ngô!
Để hỗ trợ bạn nhanh nhất có thể, vui lòng mô tả ngắn gọn và rõ ràng sản phẩm muốn tìm kiếm nhé!
</t>
  </si>
  <si>
    <r>
      <rPr>
        <color rgb="FF1155CC"/>
        <u/>
      </rPr>
      <t>https://scontent.xx.fbcdn.net/v/t1.15752-9/94691060_237024157644269_9078268456545026048_n.jpg?_nc_cat=111&amp;_nc_sid=b96e70&amp;_nc_ohc=Yf4xu66gkGoAX9JkBKx&amp;_nc_ad=z-m&amp;_nc_cid=0&amp;_nc_zor=9&amp;_nc_ht=scontent.xx&amp;oh=aa8a42026768854f4e2fdb4858472f77&amp;oe=5EF5254F</t>
    </r>
    <r>
      <t xml:space="preserve">
Sh còn xe này k sh</t>
    </r>
  </si>
  <si>
    <t>- https://scontent.xx.fbcdn.net/v/t1.15752-9/94691060_237024157644269_9078268456545026048_n.jpg?_nc_cat=111&amp;_nc_sid=b96e70&amp;_nc_ohc=Yf4xu66gkGoAX9JkBKx&amp;_nc_ad=z-m&amp;_nc_cid=0&amp;_nc_zor=9&amp;_nc_ht=scontent.xx&amp;oh=aa8a42026768854f4e2fdb4858472f77&amp;oe=5EF5254F - https://scontent.xx.fbcdn.net/v/t1.15752-9/94691060_237024157644269_9078268456545026048_n.jpg?_nc_cat=111&amp;_nc_sid=b96e70&amp;_nc_ohc=Yf4xu66gkGoAX9JkBKx&amp;_nc_ad=z-m&amp;_nc_cid=0&amp;_nc_zor=9&amp;_nc_ht=scontent.xx&amp;oh=aa8a42026768854f4e2fdb4858472f77&amp;oe=5EF5254F - url
- xe - xe - object_type
- này - này - mention</t>
  </si>
  <si>
    <t>- Xem chi tiết: Xe đẩy cao cấp Combi Mechacal Handy S
- Xem chi tiết: Xe đẩy 2 chiều cao cấp VOVO 2019
- Xem chi tiết: Xe đẩy cao cấp Aprica Karoon Plus High Seat
- Xem chi tiết: Xe đẩy 2 chiều 3 tư thế Zaracos Nano
...
- Không có cái nào!</t>
  </si>
  <si>
    <t>[True, None, [367, 366, 365, 1891, 1892, 1893, 1663, 1662, 2278, 1661, 2336, 1663, 1662, 2278, 1661, 367, 366, 365, 1891, 1892, 1893, 560]]</t>
  </si>
  <si>
    <t>Sản phẩm này trên CMS và shopee đều không có nên CV ko detect được (nhưng nhân viên vẫn báo là hết hàng ?)</t>
  </si>
  <si>
    <t>2803139843045065
Huong Thu Nguyen</t>
  </si>
  <si>
    <r>
      <rPr>
        <color rgb="FF1155CC"/>
        <u/>
      </rPr>
      <t>https://scontent.xx.fbcdn.net/v/t1.15752-9/101711572_198132377914717_8930482076453437440_n.jpg?_nc_cat=103&amp;_nc_sid=b96e70&amp;_nc_oc=AQlWaX1SJ2Zw-sjtT2ii8VXDxWuc_4UK3WWCvY73yNvsMzOlyulx9Cyi4mS8DRpLi7v78-DaByHsxJ4gZAs-rT51&amp;_nc_ad=z-m&amp;_nc_cid=0&amp;_nc_zor=9&amp;_nc_ht=scontent.xx&amp;oh=1fe87b2edfaa335b1c2569e756d0301d&amp;oe=5EF5FE4C</t>
    </r>
    <r>
      <t xml:space="preserve">
B ơi bên m có phao này k</t>
    </r>
  </si>
  <si>
    <t>- https://scontent.xx.fbcdn.net/v/t1.15752-9/101711572_198132377914717_8930482076453437440_n.jpg?_nc_cat=103&amp;_nc_sid=b96e70&amp;_nc_oc=AQlWaX1SJ2Zw-sjtT2ii8VXDxWuc_4UK3WWCvY73yNvsMzOlyulx9Cyi4mS8DRpLi7v78-DaByHsxJ4gZAs-rT51&amp;_nc_ad=z-m&amp;_nc_cid=0&amp;_nc_zor=9&amp;_nc_ht=scontent.xx&amp;oh=1fe87b2edfaa335b1c2569e756d0301d&amp;oe=5EF5FE4C - https://scontent.xx.fbcdn.net/v/t1.15752-9/101711572_198132377914717_8930482076453437440_n.jpg?_nc_cat=103&amp;_nc_sid=b96e70&amp;_nc_oc=AQlWaX1SJ2Zw-sjtT2ii8VXDxWuc_4UK3WWCvY73yNvsMzOlyulx9Cyi4mS8DRpLi7v78-DaByHsxJ4gZAs-rT51&amp;_nc_ad=z-m&amp;_nc_cid=0&amp;_nc_zor=9&amp;_nc_ht=scontent.xx&amp;oh=1fe87b2edfaa335b1c2569e756d0301d&amp;oe=5EF5FE4C - url
- phao - phao - object_type
- này - này - mention</t>
  </si>
  <si>
    <t>- Xem chi tiết: Treo nôi chiếu sao phát nhạc Umoo
- Xem chi tiết: Ghế rung bập bênh có thanh đồ chơi vận động Konig Kids KK63561
- Xem chi tiết: Địu ngồi cao cấp Hamobear chính hãng
- Xem chi tiết: Cừu con ( Trắng )
- Xem chi tiết: Mẹ con nhà cừu trắng
- Xem chi tiết: Giá phơi đồ inox gấp gọn
- Xem chi tiết: Tháp xếp chồng thả bóng Winfun
- Xem chi tiết: Bàn chải bước 2 (8 tháng) Richell (Nhật Bản)
- Xem chi tiết: Ghế đa năng cao cấp More Kiss
- Xem chi tiết: Ghế rung bập bênh có nhạc Konig Kids KK63562
...
- Không có cái nào!</t>
  </si>
  <si>
    <t>[True, None, [2265, 2204, 387, 389, 2145, 2146, 2148, 388, 386, 2147, 1323, 1418, 1339, 1280, 1289, 190, 1897, 1898, 191, 1927, 435]]</t>
  </si>
  <si>
    <t>Shop không có phao này nhưng hy vọng CV có thể detect được bể bơi và phao mà shop đang có ạ</t>
  </si>
  <si>
    <t>https://scontent.xx.fbcdn.net/v/t1.15752-9/101711572_198132377914717_8930482076453437440_n.jpg?_nc_cat=103&amp;_nc_sid=b96e70&amp;_nc_oc=AQlWaX1SJ2Zw-sjtT2ii8VXDxWuc_4UK3WWCvY73yNvsMzOlyulx9Cyi4mS8DRpLi7v78-DaByHsxJ4gZAs-rT51&amp;_nc_ad=z-m&amp;_nc_cid=0&amp;_nc_zor=9&amp;_nc_ht=scontent.xx&amp;oh=1fe87b2edfaa335b1c2569e756d0301d&amp;oe=5EF5FE4C
Phao này bạn</t>
  </si>
  <si>
    <t>- https://scontent.xx.fbcdn.net/v/t1.15752-9/101711572_198132377914717_8930482076453437440_n.jpg?_nc_cat=103&amp;_nc_sid=b96e70&amp;_nc_oc=AQlWaX1SJ2Zw-sjtT2ii8VXDxWuc_4UK3WWCvY73yNvsMzOlyulx9Cyi4mS8DRpLi7v78-DaByHsxJ4gZAs-rT51&amp;_nc_ad=z-m&amp;_nc_cid=0&amp;_nc_zor=9&amp;_nc_ht=scontent.xx&amp;oh=1fe87b2edfaa335b1c2569e756d0301d&amp;oe=5EF5FE4C - https://scontent.xx.fbcdn.net/v/t1.15752-9/101711572_198132377914717_8930482076453437440_n.jpg?_nc_cat=103&amp;_nc_sid=b96e70&amp;_nc_oc=AQlWaX1SJ2Zw-sjtT2ii8VXDxWuc_4UK3WWCvY73yNvsMzOlyulx9Cyi4mS8DRpLi7v78-DaByHsxJ4gZAs-rT51&amp;_nc_ad=z-m&amp;_nc_cid=0&amp;_nc_zor=9&amp;_nc_ht=scontent.xx&amp;oh=1fe87b2edfaa335b1c2569e756d0301d&amp;oe=5EF5FE4C - url
- Phao - phao - object_type
- này - này - mention</t>
  </si>
  <si>
    <t>2933878246677426
Thu Hà</t>
  </si>
  <si>
    <t xml:space="preserve">Chào Thu Hà, mình là trợ lý ảo của Shop Gấu &amp; Bí Ngô!
Để hỗ trợ bạn nhanh nhất có thể, vui lòng mô tả ngắn gọn và rõ ràng sản phẩm muốn tìm kiếm nhé!
</t>
  </si>
  <si>
    <t>Em muốn mua ghế mastela 1015 chấm bi</t>
  </si>
  <si>
    <t>- ghế - ghe - object_type
- mastela - mastela - brand</t>
  </si>
  <si>
    <t>Sản phẩm bạn đang tìm có phải là?
- Bộ Bàn Ghế
- Ghế Đa Năng
- Ghế Ô Tô
- Ghế Ăn
- Không đúng!</t>
  </si>
  <si>
    <t>Ghế mastela có nhiều loại ghế nên bot hỏi lại như vậy cũng hợp lý, nhưng chỉ nên đưa ra những object type có brand là Mastela (Ở đây Bộ bàn ghế &amp; Ghế ô tô ko có brand Mastela)</t>
  </si>
  <si>
    <t>Có ship hồ chí minh k ạ</t>
  </si>
  <si>
    <t>2420161038069613
An Thư</t>
  </si>
  <si>
    <t xml:space="preserve">Chào An Thư, mình là trợ lý ảo của Shop Gấu &amp; Bí Ngô!
Để hỗ trợ bạn nhanh nhất có thể, vui lòng mô tả ngắn gọn và rõ ràng sản phẩm muốn tìm kiếm nhé!
</t>
  </si>
  <si>
    <t>https://scontent.xx.fbcdn.net/v/t1.15752-9/100773537_531727674175620_4100672652090277888_n.jpg?_nc_cat=102&amp;_nc_sid=b96e70&amp;_nc_ohc=c3uueNO7E1cAX9sbE7q&amp;_nc_ad=z-m&amp;_nc_cid=0&amp;_nc_zor=9&amp;_nc_ht=scontent.xx&amp;oh=ffa72e4594a64613b4c4c4013e7b6f0c&amp;oe=5EF42B31
Em còn mẫu này k</t>
  </si>
  <si>
    <t>- https://scontent.xx.fbcdn.net/v/t1.15752-9/100773537_531727674175620_4100672652090277888_n.jpg?_nc_cat=102&amp;_nc_sid=b96e70&amp;_nc_ohc=c3uueNO7E1cAX9sbE7q&amp;_nc_ad=z-m&amp;_nc_cid=0&amp;_nc_zor=9&amp;_nc_ht=scontent.xx&amp;oh=ffa72e4594a64613b4c4c4013e7b6f0c&amp;oe=5EF42B31 - https://scontent.xx.fbcdn.net/v/t1.15752-9/100773537_531727674175620_4100672652090277888_n.jpg?_nc_cat=102&amp;_nc_sid=b96e70&amp;_nc_ohc=c3uueNO7E1cAX9sbE7q&amp;_nc_ad=z-m&amp;_nc_cid=0&amp;_nc_zor=9&amp;_nc_ht=scontent.xx&amp;oh=ffa72e4594a64613b4c4c4013e7b6f0c&amp;oe=5EF42B31 - url
- mẫu này - mẫu này - mention</t>
  </si>
  <si>
    <t>[True, 'bang_ve', [2294]]</t>
  </si>
  <si>
    <t>2936369559783283
Thảo Đinh</t>
  </si>
  <si>
    <t>Loại tốt hả shop</t>
  </si>
  <si>
    <t>2945676778878203
Linh Nguyễn</t>
  </si>
  <si>
    <t xml:space="preserve">Chào Linh Nguyễn, mình là trợ lý ảo của Shop Gấu &amp; Bí Ngô!
Để hỗ trợ bạn nhanh nhất có thể, vui lòng mô tả ngắn gọn và rõ ràng sản phẩm muốn tìm kiếm nhé!
</t>
  </si>
  <si>
    <t>/query_knowledge_base{"object_type": "ghe_an","brand": "mastela"}</t>
  </si>
  <si>
    <t>- {"object_type": "ghe_an","brand": "mastela"} - ghe_an - object_type
- {"object_type": "ghe_an","brand": "mastela"} - mastela - brand</t>
  </si>
  <si>
    <t>Hiện tại sản phẩm Ghế Ăn hãng sản xuất Mastela shop đang có những *màu* sau ạ:
- Hồng
- Ghi
- Đen
- Màu Be Sáng
- Màu Be Vàng
- Xanh
- Sao cũng được!</t>
  </si>
  <si>
    <t>https://scontent.xx.fbcdn.net/v/t1.15752-9/101556231_307805703572257_8129533390861893632_n.jpg?_nc_cat=102&amp;_nc_sid=b96e70&amp;_nc_oc=AQnGdTiqOEteotki4qz_8RMP04nBJVXGtdgFpPnpqytAt5sqIFWDFm4TlE6ewYho7nEu5Uaue8vUoPtdJ0Bj_FRc&amp;_nc_ad=z-m&amp;_nc_cid=0&amp;_nc_zor=9&amp;_nc_ht=scontent.xx&amp;oh=8b928620bf3e973ea2834a619d23fc35&amp;oe=5EF45D53</t>
  </si>
  <si>
    <t>- https://scontent.xx.fbcdn.net/v/t1.15752-9/101556231_307805703572257_8129533390861893632_n.jpg?_nc_cat=102&amp;_nc_sid=b96e70&amp;_nc_oc=AQnGdTiqOEteotki4qz_8RMP04nBJVXGtdgFpPnpqytAt5sqIFWDFm4TlE6ewYho7nEu5Uaue8vUoPtdJ0Bj_FRc&amp;_nc_ad=z-m&amp;_nc_cid=0&amp;_nc_zor=9&amp;_nc_ht=scontent.xx&amp;oh=8b928620bf3e973ea2834a619d23fc35&amp;oe=5EF45D53 - https://scontent.xx.fbcdn.net/v/t1.15752-9/101556231_307805703572257_8129533390861893632_n.jpg?_nc_cat=102&amp;_nc_sid=b96e70&amp;_nc_oc=AQnGdTiqOEteotki4qz_8RMP04nBJVXGtdgFpPnpqytAt5sqIFWDFm4TlE6ewYho7nEu5Uaue8vUoPtdJ0Bj_FRc&amp;_nc_ad=z-m&amp;_nc_cid=0&amp;_nc_zor=9&amp;_nc_ht=scontent.xx&amp;oh=8b928620bf3e973ea2834a619d23fc35&amp;oe=5EF45D53 - url</t>
  </si>
  <si>
    <t>- Xem chi tiết: Xe đẩy đảo chiều gấp gọn VINNG
- Xem chi tiết: Xe đẩy đảo chiều gấp gọn V1
- Xem chi tiết: Xe đẩy đảo chiều gấp gọn Joovy Qatta S113
- Xem chi tiết: Xe đẩy gấp gọn NOUER
- Xem chi tiết: Sét xe đẩy + nôi xách tay Zaracos Revo 2506
...
- Không có cái nào!</t>
  </si>
  <si>
    <t>[True, None, [1750, 1751, 1792, 1333, 1332, 1791, 213, 212, 214, 1815, 1814, 1792, 1333, 1332, 1791, 2098, 504, 2099, 505, 2100, 506, 2506]]</t>
  </si>
  <si>
    <t>Xe nay con k ạ</t>
  </si>
  <si>
    <t>- Xe - xe - object_type
- nay - nay - mention</t>
  </si>
  <si>
    <t>Sản phẩm bạn đang tìm có phải là?
- Xe Đẩy
- Xe Chòi Chân
- Xe Cân Bằng
- Xe Tập Đi
- Không đúng!</t>
  </si>
  <si>
    <t>/query_knowledge_base{"url": "https://shopee.vn/product/36371562/2348240542", "product_id": "https://shopee.vn/product/36371562/2348240542"}</t>
  </si>
  <si>
    <t>- {"url": "https://shopee.vn/product/36371562/2348240542", "product_id": "https://shopee.vn/product/36371562/2348240542"} - https://shopee.vn/product/36371562/2348240542 - url
- {"url": "https://shopee.vn/product/36371562/2348240542", "product_id": "https://shopee.vn/product/36371562/2348240542"} - https://shopee.vn/product/36371562/2348240542 - product_id</t>
  </si>
  <si>
    <t>Shop có sẵn k</t>
  </si>
  <si>
    <t>Bên mình co hàng sẵn o cua hag k</t>
  </si>
  <si>
    <t>2705623442806274
Phan Viễn Phương</t>
  </si>
  <si>
    <t>/restart</t>
  </si>
  <si>
    <t>restart</t>
  </si>
  <si>
    <t>action_restart</t>
  </si>
  <si>
    <t>bạn ơi
cho mình hỏi xe này
có sẵn ở cửa hàng k</t>
  </si>
  <si>
    <t>- xe - xe - object_type
- này - này - mention</t>
  </si>
  <si>
    <t>https://scontent.xx.fbcdn.net/v/t1.15752-9/99142295_3352701791443582_8669210333845389312_n.png?_nc_cat=103&amp;_nc_sid=b96e70&amp;_nc_ohc=e33G3W6vX-IAX_zDw7C&amp;_nc_ad=z-m&amp;_nc_cid=0&amp;_nc_zor=9&amp;_nc_ht=scontent.xx&amp;oh=93885f7bbb2ecddb657d6ca279dac8da&amp;oe=5EF49F10</t>
  </si>
  <si>
    <t>- https://scontent.xx.fbcdn.net/v/t1.15752-9/99142295_3352701791443582_8669210333845389312_n.png?_nc_cat=103&amp;_nc_sid=b96e70&amp;_nc_ohc=e33G3W6vX-IAX_zDw7C&amp;_nc_ad=z-m&amp;_nc_cid=0&amp;_nc_zor=9&amp;_nc_ht=scontent.xx&amp;oh=93885f7bbb2ecddb657d6ca279dac8da&amp;oe=5EF49F10 - https://scontent.xx.fbcdn.net/v/t1.15752-9/99142295_3352701791443582_8669210333845389312_n.png?_nc_cat=103&amp;_nc_sid=b96e70&amp;_nc_ohc=e33G3W6vX-IAX_zDw7C&amp;_nc_ad=z-m&amp;_nc_cid=0&amp;_nc_zor=9&amp;_nc_ht=scontent.xx&amp;oh=93885f7bbb2ecddb657d6ca279dac8da&amp;oe=5EF49F10 - url</t>
  </si>
  <si>
    <t>[True, 'xe_choi_chan', [2249]]</t>
  </si>
  <si>
    <t>2043179962458400
Thuong Pham Hoai</t>
  </si>
  <si>
    <t>Hàng về nưa k ak?</t>
  </si>
  <si>
    <t>3857609084312173
Nguyễn Minh</t>
  </si>
  <si>
    <t xml:space="preserve">Chào Nguyễn Minh, mình là trợ lý ảo của Shop Gấu &amp; Bí Ngô!
Để hỗ trợ bạn nhanh nhất có thể, vui lòng mô tả ngắn gọn và rõ ràng sản phẩm muốn tìm kiếm nhé!
</t>
  </si>
  <si>
    <t>Thảm đàn Umoo bao nhiêu shop</t>
  </si>
  <si>
    <t>- Thảm - tham - object_type
- đàn - dan - object_type
- Umoo - umoo - brand
- bao nhiêu - price - attribute</t>
  </si>
  <si>
    <t xml:space="preserve">Dạ, sản phẩm Đàn hãng sản xuất Umoo hiện tại bên shop đang tạm hết hàng ạ. Bạn tham khảo các sản phẩm khác dành cho bé nhé!
</t>
  </si>
  <si>
    <t>Hiện tại sản phẩm Đàn  shop đang có những *hãng sản xuất* sau ạ:
- Infantino
- Winfun
- Sao cũng được!</t>
  </si>
  <si>
    <t>User hỏi thảm nhưng do là "thảm đàn" nên ner bắt thành 2 object nên trả lời sai</t>
  </si>
  <si>
    <t xml:space="preserve">Sản phẩm  Bộ đồ chơi đàn Piano kết hợp 10 nhạc cụ BKIDS 003398 hãng sản xuất Infantino hiện shop đang có giá: *880,000 VND (giá gốc 1,200,000 VND)*.
Bạn tham khảo các sản phẩm sau nhé ạ:
</t>
  </si>
  <si>
    <t>- Xem chi tiết: Bộ đồ chơi đàn Piano kết hợp 10 nhạc cụ BKIDS 003398</t>
  </si>
  <si>
    <t>3153178308040936
Yoon Mi</t>
  </si>
  <si>
    <t xml:space="preserve">Chào Yoon Mi, mình là trợ lý ảo của Shop Gấu &amp; Bí Ngô!
Để hỗ trợ bạn nhanh nhất có thể, vui lòng mô tả ngắn gọn và rõ ràng sản phẩm muốn tìm kiếm nhé!
</t>
  </si>
  <si>
    <r>
      <rPr>
        <color rgb="FF1155CC"/>
        <u/>
      </rPr>
      <t>https://scontent.xx.fbcdn.net/v/t1.15752-9/97022286_2921636114624773_2119945773691961344_n.jpg?_nc_cat=101&amp;_nc_sid=b96e70&amp;_nc_ohc=dVVGtBraOQ0AX9LXWCe&amp;_nc_ad=z-m&amp;_nc_cid=0&amp;_nc_zor=9&amp;_nc_ht=scontent.xx&amp;oh=4bfa2e9fcecf1e7d6e73bc6b3b9890e5&amp;oe=5EF47131</t>
    </r>
    <r>
      <t xml:space="preserve">
</t>
    </r>
    <r>
      <rPr>
        <color rgb="FF1155CC"/>
        <u/>
      </rPr>
      <t>https://scontent.xx.fbcdn.net/v/t1.15752-9/100087442_2317401565221439_1324116246735618048_n.jpg?_nc_cat=105&amp;_nc_sid=b96e70&amp;_nc_ohc=xcQbDGdVYwoAX-Tcmw-&amp;_nc_ad=z-m&amp;_nc_cid=0&amp;_nc_zor=9&amp;_nc_ht=scontent.xx&amp;oh=7bceaf9b576fdc689c190b35357b0a74&amp;oe=5EF40594</t>
    </r>
    <r>
      <t xml:space="preserve">
Bn ạ</t>
    </r>
  </si>
  <si>
    <t>- https://scontent.xx.fbcdn.net/v/t1.15752-9/97022286_2921636114624773_2119945773691961344_n.jpg?_nc_cat=101&amp;_nc_sid=b96e70&amp;_nc_ohc=dVVGtBraOQ0AX9LXWCe&amp;_nc_ad=z-m&amp;_nc_cid=0&amp;_nc_zor=9&amp;_nc_ht=scontent.xx&amp;oh=4bfa2e9fcecf1e7d6e73bc6b3b9890e5&amp;oe=5EF47131 - https://scontent.xx.fbcdn.net/v/t1.15752-9/97022286_2921636114624773_2119945773691961344_n.jpg?_nc_cat=101&amp;_nc_sid=b96e70&amp;_nc_ohc=dVVGtBraOQ0AX9LXWCe&amp;_nc_ad=z-m&amp;_nc_cid=0&amp;_nc_zor=9&amp;_nc_ht=scontent.xx&amp;oh=4bfa2e9fcecf1e7d6e73bc6b3b9890e5&amp;oe=5EF47131 - url
- https://scontent.xx.fbcdn.net/v/t1.15752-9/100087442_2317401565221439_1324116246735618048_n.jpg?_nc_cat=105&amp;_nc_sid=b96e70&amp;_nc_ohc=xcQbDGdVYwoAX-Tcmw-&amp;_nc_ad=z-m&amp;_nc_cid=0&amp;_nc_zor=9&amp;_nc_ht=scontent.xx&amp;oh=7bceaf9b576fdc689c190b35357b0a74&amp;oe=5EF40594 - https://scontent.xx.fbcdn.net/v/t1.15752-9/100087442_2317401565221439_1324116246735618048_n.jpg?_nc_cat=105&amp;_nc_sid=b96e70&amp;_nc_ohc=xcQbDGdVYwoAX-Tcmw-&amp;_nc_ad=z-m&amp;_nc_cid=0&amp;_nc_zor=9&amp;_nc_ht=scontent.xx&amp;oh=7bceaf9b576fdc689c190b35357b0a74&amp;oe=5EF40594 - url
- Bn - price - attribute</t>
  </si>
  <si>
    <t>- Xem chi tiết: CẦU TRƯỢT BẬP BÊNH HOLLA 3IN1
- Xem chi tiết: Thảm chơi cao cấp đa năng Konig Kids CHÍNH HÃNG
- Xem chi tiết: Thảm gấp XPE size 1m5 x 2m
...
- Không có cái nào!</t>
  </si>
  <si>
    <t>[True, None, [2252, 2253, 2015, 2016, 1337, 2361, 2362]]</t>
  </si>
  <si>
    <t>/query_knowledge_base{"url": "https://shopee.vn/product/36371562/7413613537", "product_id": "https://shopee.vn/product/36371562/7413613537"}</t>
  </si>
  <si>
    <t>- {"url": "https://shopee.vn/product/36371562/7413613537", "product_id": "https://shopee.vn/product/36371562/7413613537"} - https://shopee.vn/product/36371562/7413613537 - url
- {"url": "https://shopee.vn/product/36371562/7413613537", "product_id": "https://shopee.vn/product/36371562/7413613537"} - https://shopee.vn/product/36371562/7413613537 - product_id</t>
  </si>
  <si>
    <t xml:space="preserve">Dạ, sản phẩm hiện tại bên shop đang tạm hết hàng ạ. Bạn tham khảo các sản phẩm khác dành cho bé nhé!
</t>
  </si>
  <si>
    <t>3300239333372731
Phạm Thu Hằng</t>
  </si>
  <si>
    <t xml:space="preserve">Chào Phạm Thu Hằng, mình là trợ lý ảo của Shop Gấu &amp; Bí Ngô!
Để hỗ trợ bạn nhanh nhất có thể, vui lòng mô tả ngắn gọn và rõ ràng sản phẩm muốn tìm kiếm nhé!
</t>
  </si>
  <si>
    <r>
      <rPr>
        <color rgb="FF1155CC"/>
        <u/>
      </rPr>
      <t>https://scontent.xx.fbcdn.net/v/t1.15752-9/99422753_198718834516029_7810520717811777536_n.jpg?_nc_cat=104&amp;_nc_sid=b96e70&amp;_nc_ohc=I8owm3kFRyIAX_WZJhL&amp;_nc_ad=z-m&amp;_nc_cid=0&amp;_nc_zor=9&amp;_nc_ht=scontent.xx&amp;oh=e51906d46b5f5541ef156f19e98f9585&amp;oe=5EF567F4</t>
    </r>
    <r>
      <t xml:space="preserve">
Bộ nhỏ thì bn vậy shop?</t>
    </r>
  </si>
  <si>
    <t>- https://scontent.xx.fbcdn.net/v/t1.15752-9/99422753_198718834516029_7810520717811777536_n.jpg?_nc_cat=104&amp;_nc_sid=b96e70&amp;_nc_ohc=I8owm3kFRyIAX_WZJhL&amp;_nc_ad=z-m&amp;_nc_cid=0&amp;_nc_zor=9&amp;_nc_ht=scontent.xx&amp;oh=e51906d46b5f5541ef156f19e98f9585&amp;oe=5EF567F4 - https://scontent.xx.fbcdn.net/v/t1.15752-9/99422753_198718834516029_7810520717811777536_n.jpg?_nc_cat=104&amp;_nc_sid=b96e70&amp;_nc_ohc=I8owm3kFRyIAX_WZJhL&amp;_nc_ad=z-m&amp;_nc_cid=0&amp;_nc_zor=9&amp;_nc_ht=scontent.xx&amp;oh=e51906d46b5f5541ef156f19e98f9585&amp;oe=5EF567F4 - url
- bn - price - attribute</t>
  </si>
  <si>
    <t>Oke thks shop nhé!</t>
  </si>
  <si>
    <t xml:space="preserve">Dạ!
</t>
  </si>
  <si>
    <t>2766197230176005
Pham Ngoc Mai</t>
  </si>
  <si>
    <t xml:space="preserve">Chào Pham Ngoc Mai, mình là trợ lý ảo của Shop Gấu &amp; Bí Ngô!
Để hỗ trợ bạn nhanh nhất có thể, vui lòng mô tả ngắn gọn và rõ ràng sản phẩm muốn tìm kiếm nhé!
</t>
  </si>
  <si>
    <r>
      <t xml:space="preserve">Cho mình hỏi shop còn ghế ăn joie alphabet này ko
</t>
    </r>
    <r>
      <rPr>
        <color rgb="FF1155CC"/>
        <u/>
      </rPr>
      <t>https://scontent.xx.fbcdn.net/v/t1.15752-9/101522197_851942805293340_301388699952742400_n.jpg?_nc_cat=106&amp;_nc_sid=b96e70&amp;_nc_ohc=7Irr3NTcQQsAX-cJcpY&amp;_nc_ad=z-m&amp;_nc_cid=0&amp;_nc_zor=9&amp;_nc_ht=scontent.xx&amp;oh=c1f881c095de245da7ad3782715bec49&amp;oe=5EF502EC</t>
    </r>
  </si>
  <si>
    <t>- https://scontent.xx.fbcdn.net/v/t1.15752-9/101522197_851942805293340_301388699952742400_n.jpg?_nc_cat=106&amp;_nc_sid=b96e70&amp;_nc_ohc=7Irr3NTcQQsAX-cJcpY&amp;_nc_ad=z-m&amp;_nc_cid=0&amp;_nc_zor=9&amp;_nc_ht=scontent.xx&amp;oh=c1f881c095de245da7ad3782715bec49&amp;oe=5EF502EC - https://scontent.xx.fbcdn.net/v/t1.15752-9/101522197_851942805293340_301388699952742400_n.jpg?_nc_cat=106&amp;_nc_sid=b96e70&amp;_nc_ohc=7Irr3NTcQQsAX-cJcpY&amp;_nc_ad=z-m&amp;_nc_cid=0&amp;_nc_zor=9&amp;_nc_ht=scontent.xx&amp;oh=c1f881c095de245da7ad3782715bec49&amp;oe=5EF502EC - url
- ghế ăn - ghe_an - object_type
- joie alphabet - joie alphabet - brand</t>
  </si>
  <si>
    <t>- Xem chi tiết: Kệ đa năng cao cấp Pie
- Xem chi tiết: Ghế đa năng cao cấp Aricare
- Xem chi tiết: {CHÍNH HÃNG} Ghế đa năng HANBEI ( full bánh xe + đệm lưng / Hàng nhập khẩu chính hãng hộp tiếng Anh )
- Xem chi tiết: 🔥 Ghế đa năng Joie Mimzy Snacker chính hãng
...
- Không có cái nào!</t>
  </si>
  <si>
    <t>[True, None, [2283, 2279, 2281, 2282, 2280, 2245, 2246, 4, 5, 6, 1526, 1528, 1527, 296, 1773, 297]]</t>
  </si>
  <si>
    <t>/query_knowledge_base{"url": "https://shopee.vn/product/36371562/1056426535", "product_id": "https://shopee.vn/product/36371562/1056426535"}</t>
  </si>
  <si>
    <t>- {"url": "https://shopee.vn/product/36371562/1056426535", "product_id": "https://shopee.vn/product/36371562/1056426535"} - https://shopee.vn/product/36371562/1056426535 - url
- {"url": "https://shopee.vn/product/36371562/1056426535", "product_id": "https://shopee.vn/product/36371562/1056426535"} - https://shopee.vn/product/36371562/1056426535 - product_id</t>
  </si>
  <si>
    <t xml:space="preserve">Sản phẩm  🔥 Ghế đa năng Joie Mimzy Snacker chính hãng  hiện shop đang có giá: *1,490,000 VND (giá gốc 1,750,000 VND), 1,450,000 VND (giá gốc 1,750,000 VND)*.
Bạn tham khảo các sản phẩm sau nhé ạ:
</t>
  </si>
  <si>
    <t>- Xem chi tiết: 🔥 Ghế đa năng Joie Mimzy Snacker chính hãng</t>
  </si>
  <si>
    <t>1731078646920484
Huong Ly Pham</t>
  </si>
  <si>
    <r>
      <t xml:space="preserve">Shop có đủ bộ như ntn k shop ơi?
</t>
    </r>
    <r>
      <rPr>
        <color rgb="FF1155CC"/>
        <u/>
      </rPr>
      <t>https://scontent.xx.fbcdn.net/v/t1.15752-9/99431255_1094842624249055_1029142316662652928_n.jpg?_nc_cat=104&amp;_nc_sid=b96e70&amp;_nc_ohc=s__ppRiq4ecAX9zzMHF&amp;_nc_ad=z-m&amp;_nc_cid=0&amp;_nc_zor=9&amp;_nc_ht=scontent.xx&amp;oh=40e90f5f5cc23fe34e2968a0d08f629d&amp;oe=5EF39324</t>
    </r>
  </si>
  <si>
    <t>- https://scontent.xx.fbcdn.net/v/t1.15752-9/99431255_1094842624249055_1029142316662652928_n.jpg?_nc_cat=104&amp;_nc_sid=b96e70&amp;_nc_ohc=s__ppRiq4ecAX9zzMHF&amp;_nc_ad=z-m&amp;_nc_cid=0&amp;_nc_zor=9&amp;_nc_ht=scontent.xx&amp;oh=40e90f5f5cc23fe34e2968a0d08f629d&amp;oe=5EF39324 - https://scontent.xx.fbcdn.net/v/t1.15752-9/99431255_1094842624249055_1029142316662652928_n.jpg?_nc_cat=104&amp;_nc_sid=b96e70&amp;_nc_ohc=s__ppRiq4ecAX9zzMHF&amp;_nc_ad=z-m&amp;_nc_cid=0&amp;_nc_zor=9&amp;_nc_ht=scontent.xx&amp;oh=40e90f5f5cc23fe34e2968a0d08f629d&amp;oe=5EF39324 - url</t>
  </si>
  <si>
    <t>Phụ kiện của máy hút sữa medela pump ấy</t>
  </si>
  <si>
    <t>- máy hút sữa - may_hut_sua - object_type
- medela pump - medela pump - brand</t>
  </si>
  <si>
    <t xml:space="preserve">Dạ, sản phẩm Máy Hút Sữa hãng sản xuất Medela Pump hiện tại bên shop đang tạm hết hàng ạ. Bạn tham khảo các sản phẩm khác dành cho bé nhé!
</t>
  </si>
  <si>
    <t>Hiện tại sản phẩm Máy Hút Sữa  shop đang có những *hãng sản xuất* sau ạ:
- Avent
- Sao cũng được!</t>
  </si>
  <si>
    <t>Vậy cám ơn b nhé</t>
  </si>
  <si>
    <t>thank</t>
  </si>
  <si>
    <t>utter_thank</t>
  </si>
  <si>
    <t xml:space="preserve">Dạ, cảm ơn ạ!
</t>
  </si>
  <si>
    <t>3213856002019906
Phương Trinh</t>
  </si>
  <si>
    <t>https://scontent.xx.fbcdn.net/v/t1.15752-9/100682811_299742421036297_5742004321336164352_n.jpg?_nc_cat=110&amp;_nc_sid=b96e70&amp;_nc_oc=AQl1TUCEaSF4H91UI8lbWGpUHnLjGed7H8HoqLTtZz-z1n6eYTmTxGUHVQFIScUBoEnLK0LE5mha_eai9laMI6F4&amp;_nc_ad=z-m&amp;_nc_cid=0&amp;_nc_zor=9&amp;_nc_ht=scontent.xx&amp;oh=d5239a6e3a50ccf25a5638d41009e000&amp;oe=5EF39701
Mẫu này còn k shop</t>
  </si>
  <si>
    <t>- https://scontent.xx.fbcdn.net/v/t1.15752-9/100682811_299742421036297_5742004321336164352_n.jpg?_nc_cat=110&amp;_nc_sid=b96e70&amp;_nc_oc=AQl1TUCEaSF4H91UI8lbWGpUHnLjGed7H8HoqLTtZz-z1n6eYTmTxGUHVQFIScUBoEnLK0LE5mha_eai9laMI6F4&amp;_nc_ad=z-m&amp;_nc_cid=0&amp;_nc_zor=9&amp;_nc_ht=scontent.xx&amp;oh=d5239a6e3a50ccf25a5638d41009e000&amp;oe=5EF39701 - https://scontent.xx.fbcdn.net/v/t1.15752-9/100682811_299742421036297_5742004321336164352_n.jpg?_nc_cat=110&amp;_nc_sid=b96e70&amp;_nc_oc=AQl1TUCEaSF4H91UI8lbWGpUHnLjGed7H8HoqLTtZz-z1n6eYTmTxGUHVQFIScUBoEnLK0LE5mha_eai9laMI6F4&amp;_nc_ad=z-m&amp;_nc_cid=0&amp;_nc_zor=9&amp;_nc_ht=scontent.xx&amp;oh=d5239a6e3a50ccf25a5638d41009e000&amp;oe=5EF39701 - url
- Mẫu này - mẫu này - mention</t>
  </si>
  <si>
    <t>- Xem chi tiết: Thảm cuộn XPE (mẫu dày nhất của thảm XPE)</t>
  </si>
  <si>
    <t>[True, 'tham', [251]]</t>
  </si>
  <si>
    <t>Ok thankiu shop</t>
  </si>
  <si>
    <t>Mẫu 1,5cm có hai màu như hình hả e?</t>
  </si>
  <si>
    <t>- 1,5cm - 1,5cm - size</t>
  </si>
  <si>
    <t xml:space="preserve">Dạ, sản phẩm Thảm kích thước 1,5Cm hiện tại bên shop đang tạm hết hàng ạ. Bạn tham khảo các sản phẩm khác dành cho bé nhé!
</t>
  </si>
  <si>
    <t>Hiện tại sản phẩm Thảm  shop đang có những *kích thước* sau ạ:
- 90X90Cm
- 78X60X60Cm
- 1.2X1.2M
- Sao cũng được!</t>
  </si>
  <si>
    <t>CMS chưa cập nhật số liệu, shopee sẵn 31 sp nhưng CMS lại có 0 sp</t>
  </si>
  <si>
    <t>2102598353122831
Bạch Tiên Trần</t>
  </si>
  <si>
    <t xml:space="preserve">Chào Bạch Tiên Trần, mình là trợ lý ảo của Shop Gấu &amp; Bí Ngô!
Để hỗ trợ bạn nhanh nhất có thể, vui lòng mô tả ngắn gọn và rõ ràng sản phẩm muốn tìm kiếm nhé!
</t>
  </si>
  <si>
    <t>https://scontent.xx.fbcdn.net/v/t1.15752-9/100961730_855085051656627_2338730484332232704_n.png?_nc_cat=101&amp;_nc_sid=b96e70&amp;_nc_ohc=e9cGh7XDk8YAX-l2u5k&amp;_nc_ad=z-m&amp;_nc_cid=0&amp;_nc_zor=9&amp;_nc_ht=scontent.xx&amp;oh=a8abb1dc28aae21cbb096b3bf9d96c46&amp;oe=5EF21424
Này giá bn shop</t>
  </si>
  <si>
    <t>- https://scontent.xx.fbcdn.net/v/t1.15752-9/100961730_855085051656627_2338730484332232704_n.png?_nc_cat=101&amp;_nc_sid=b96e70&amp;_nc_ohc=e9cGh7XDk8YAX-l2u5k&amp;_nc_ad=z-m&amp;_nc_cid=0&amp;_nc_zor=9&amp;_nc_ht=scontent.xx&amp;oh=a8abb1dc28aae21cbb096b3bf9d96c46&amp;oe=5EF21424 - https://scontent.xx.fbcdn.net/v/t1.15752-9/100961730_855085051656627_2338730484332232704_n.png?_nc_cat=101&amp;_nc_sid=b96e70&amp;_nc_ohc=e9cGh7XDk8YAX-l2u5k&amp;_nc_ad=z-m&amp;_nc_cid=0&amp;_nc_zor=9&amp;_nc_ht=scontent.xx&amp;oh=a8abb1dc28aae21cbb096b3bf9d96c46&amp;oe=5EF21424 - url
- Này - này - mention
- giá bn - price - attribute</t>
  </si>
  <si>
    <t xml:space="preserve">Sản phẩm  GHẾ NHẢY JUMPEROO KONIG KIDS CHÍNH HÃNG  hiện shop đang có giá: *1,950,000 VND, 1,190,000 VND (giá gốc 1,950,000 VND)*.
Bạn tham khảo các sản phẩm sau nhé ạ:
</t>
  </si>
  <si>
    <t>- Xem chi tiết: GHẾ NHẢY JUMPEROO KONIG KIDS CHÍNH HÃNG</t>
  </si>
  <si>
    <t>[True, None, [2022, 2023, 2024, 2025]]</t>
  </si>
  <si>
    <t>Có ship về bến tre k shop</t>
  </si>
  <si>
    <t>2170909172925487
Lê Trang</t>
  </si>
  <si>
    <t xml:space="preserve">Chào Lê Trang, mình là trợ lý ảo của Shop Gấu &amp; Bí Ngô!
Để hỗ trợ bạn nhanh nhất có thể, vui lòng mô tả ngắn gọn và rõ ràng sản phẩm muốn tìm kiếm nhé!
</t>
  </si>
  <si>
    <r>
      <t xml:space="preserve">Cho mình hỏi giá bộ này bao nhiêu tiền vậy ạ
</t>
    </r>
    <r>
      <rPr>
        <color rgb="FF0000FF"/>
      </rPr>
      <t>https://scontent.xx.fbcdn.net/v/t1.15752-9/96689610_2628134154109833_4626651080351023104_n.jpg?_nc_cat=105&amp;_nc_sid=b96e70&amp;_nc_ohc=j7N0QgCT1ZkAX-8QBgP&amp;_nc_ad=z-m&amp;_nc_cid=0&amp;_nc_zor=9&amp;_nc_ht=scontent.xx&amp;oh=c60beefa99bf6d1cf5f25108a910dd57&amp;oe=5EF242EF</t>
    </r>
  </si>
  <si>
    <t>- https://scontent.xx.fbcdn.net/v/t1.15752-9/96689610_2628134154109833_4626651080351023104_n.jpg?_nc_cat=105&amp;_nc_sid=b96e70&amp;_nc_ohc=j7N0QgCT1ZkAX-8QBgP&amp;_nc_ad=z-m&amp;_nc_cid=0&amp;_nc_zor=9&amp;_nc_ht=scontent.xx&amp;oh=c60beefa99bf6d1cf5f25108a910dd57&amp;oe=5EF242EF - https://scontent.xx.fbcdn.net/v/t1.15752-9/96689610_2628134154109833_4626651080351023104_n.jpg?_nc_cat=105&amp;_nc_sid=b96e70&amp;_nc_ohc=j7N0QgCT1ZkAX-8QBgP&amp;_nc_ad=z-m&amp;_nc_cid=0&amp;_nc_zor=9&amp;_nc_ht=scontent.xx&amp;oh=c60beefa99bf6d1cf5f25108a910dd57&amp;oe=5EF242EF - url
- hỏi giá - price - attribute
- bộ này - bộ này - mention
- bao nhiêu tiền - price - attribute</t>
  </si>
  <si>
    <t xml:space="preserve">Sản phẩm  Đồ chơi xúc cát Royal care  hiện shop đang có giá: *225,000 VND (giá gốc 325,000 VND)*.
Bạn tham khảo các sản phẩm sau nhé ạ:
</t>
  </si>
  <si>
    <t>- Xem chi tiết: Đồ chơi xúc cát Royal care</t>
  </si>
  <si>
    <t>[True, 'do_choi_nuoc', [2569]]</t>
  </si>
  <si>
    <t>Cho mình bộ này nhé</t>
  </si>
  <si>
    <t>- bộ này - bộ này - mention</t>
  </si>
  <si>
    <t>Gửi về  26 lâm hoằng tp huế</t>
  </si>
  <si>
    <t>2013288395392015
Mai Khanh</t>
  </si>
  <si>
    <t>https://scontent.xx.fbcdn.net/v/t1.15752-9/100731087_1186378975063033_4379893793172750336_n.jpg?_nc_cat=107&amp;_nc_sid=b96e70&amp;_nc_oc=AQmkHOyxjM5lSkn-mc-07XBV5HsWwNG4drXXDkI5VLZg9-4VONrC6ZzwG56eDJmepzHiLq7weYMptFNlk6Ra5KSj&amp;_nc_ad=z-m&amp;_nc_cid=0&amp;_nc_zor=9&amp;_nc_ht=scontent.xx&amp;oh=484dd2a78bad6d27cefea74c0811480e&amp;oe=5EF58AFA
ghế này shop còn ko ạ</t>
  </si>
  <si>
    <t>- https://scontent.xx.fbcdn.net/v/t1.15752-9/100731087_1186378975063033_4379893793172750336_n.jpg?_nc_cat=107&amp;_nc_sid=b96e70&amp;_nc_oc=AQmkHOyxjM5lSkn-mc-07XBV5HsWwNG4drXXDkI5VLZg9-4VONrC6ZzwG56eDJmepzHiLq7weYMptFNlk6Ra5KSj&amp;_nc_ad=z-m&amp;_nc_cid=0&amp;_nc_zor=9&amp;_nc_ht=scontent.xx&amp;oh=484dd2a78bad6d27cefea74c0811480e&amp;oe=5EF58AFA - https://scontent.xx.fbcdn.net/v/t1.15752-9/100731087_1186378975063033_4379893793172750336_n.jpg?_nc_cat=107&amp;_nc_sid=b96e70&amp;_nc_oc=AQmkHOyxjM5lSkn-mc-07XBV5HsWwNG4drXXDkI5VLZg9-4VONrC6ZzwG56eDJmepzHiLq7weYMptFNlk6Ra5KSj&amp;_nc_ad=z-m&amp;_nc_cid=0&amp;_nc_zor=9&amp;_nc_ht=scontent.xx&amp;oh=484dd2a78bad6d27cefea74c0811480e&amp;oe=5EF58AFA - url
- ghế - ghe - object_type
- này - này - mention</t>
  </si>
  <si>
    <t>- Xem chi tiết: Ghế hơi tập ngồi Richell CHÍNH HÃNG</t>
  </si>
  <si>
    <t>[True, 'ghe_hoi', [272]]</t>
  </si>
  <si>
    <t>2197092473700793
Bùi Hồng Dương</t>
  </si>
  <si>
    <t>https://scontent.xx.fbcdn.net/v/t1.15752-9/101042416_2677501432492778_6149950305204174848_n.jpg?_nc_cat=110&amp;_nc_sid=b96e70&amp;_nc_ohc=rHbxZpe7No4AX_KVKVh&amp;_nc_ad=z-m&amp;_nc_cid=0&amp;_nc_zor=9&amp;_nc_ht=scontent.xx&amp;oh=f4a6d35ae9a8483baeab7c20c47e3bc8&amp;oe=5EF3386A</t>
  </si>
  <si>
    <t>- https://scontent.xx.fbcdn.net/v/t1.15752-9/101042416_2677501432492778_6149950305204174848_n.jpg?_nc_cat=110&amp;_nc_sid=b96e70&amp;_nc_ohc=rHbxZpe7No4AX_KVKVh&amp;_nc_ad=z-m&amp;_nc_cid=0&amp;_nc_zor=9&amp;_nc_ht=scontent.xx&amp;oh=f4a6d35ae9a8483baeab7c20c47e3bc8&amp;oe=5EF3386A - https://scontent.xx.fbcdn.net/v/t1.15752-9/101042416_2677501432492778_6149950305204174848_n.jpg?_nc_cat=110&amp;_nc_sid=b96e70&amp;_nc_ohc=rHbxZpe7No4AX_KVKVh&amp;_nc_ad=z-m&amp;_nc_cid=0&amp;_nc_zor=9&amp;_nc_ht=scontent.xx&amp;oh=f4a6d35ae9a8483baeab7c20c47e3bc8&amp;oe=5EF3386A - url</t>
  </si>
  <si>
    <t>Shop còn đai này khg ạ?</t>
  </si>
  <si>
    <t>- đai - đai - object_type
- này - này - mention</t>
  </si>
  <si>
    <t>- Xem chi tiết: Đai xe máy có phản quang mẫu mới 2019</t>
  </si>
  <si>
    <t>[True, 'dai,diu', [1608]]</t>
  </si>
  <si>
    <t>Mình muốn đặt màu hồng. Cho mình xin giá?</t>
  </si>
  <si>
    <t>- màu hồng. - màu hồng. - color
- xin giá? - price - attribute</t>
  </si>
  <si>
    <t>Sản phẩm bạn đang tìm có phải là?
- Địu
- Đai
- Không đúng!</t>
  </si>
  <si>
    <t>/confirm_object_type{"object_type": "dai"}</t>
  </si>
  <si>
    <t>- {"object_type": "dai"} - dai - object_type</t>
  </si>
  <si>
    <t xml:space="preserve">Sản phẩm  Đai xe máy có phản quang mẫu mới 2019  Màu Hồng. hiện shop đang có giá: *129,000 VND (giá gốc 200,000 VND), 139,000 VND (giá gốc 200,000 VND)*.
Bạn tham khảo các sản phẩm sau nhé ạ:
</t>
  </si>
  <si>
    <t>3684616814913816
Luong Hanh</t>
  </si>
  <si>
    <r>
      <t xml:space="preserve">B ơi, shoo mìn còn xe tròn tập đi này ko
Zaracos 666
</t>
    </r>
    <r>
      <rPr>
        <color rgb="FF1155CC"/>
        <u/>
      </rPr>
      <t>https://scontent.xx.fbcdn.net/v/t1.15752-9/100765636_2894182104143313_3722599316817182720_n.jpg?_nc_cat=100&amp;_nc_sid=b96e70&amp;_nc_ohc=ytg7Bzy0anwAX_0BIv2&amp;_nc_ad=z-m&amp;_nc_cid=0&amp;_nc_zor=9&amp;_nc_ht=scontent.xx&amp;oh=09cc0fd16e239f726760181eeba81dae&amp;oe=5EF2319B</t>
    </r>
    <r>
      <t xml:space="preserve">
Màu tím</t>
    </r>
  </si>
  <si>
    <t>- https://scontent.xx.fbcdn.net/v/t1.15752-9/100765636_2894182104143313_3722599316817182720_n.jpg?_nc_cat=100&amp;_nc_sid=b96e70&amp;_nc_ohc=ytg7Bzy0anwAX_0BIv2&amp;_nc_ad=z-m&amp;_nc_cid=0&amp;_nc_zor=9&amp;_nc_ht=scontent.xx&amp;oh=09cc0fd16e239f726760181eeba81dae&amp;oe=5EF2319B - https://scontent.xx.fbcdn.net/v/t1.15752-9/100765636_2894182104143313_3722599316817182720_n.jpg?_nc_cat=100&amp;_nc_sid=b96e70&amp;_nc_ohc=ytg7Bzy0anwAX_0BIv2&amp;_nc_ad=z-m&amp;_nc_cid=0&amp;_nc_zor=9&amp;_nc_ht=scontent.xx&amp;oh=09cc0fd16e239f726760181eeba81dae&amp;oe=5EF2319B - url
- xe tròn tập đi - xe_tap_di - object_type
- này - này - mention
- Màu tím - màu tím - color</t>
  </si>
  <si>
    <t>- Xem chi tiết: Xe tập đi Zaracos Zoe 666 (Mỹ)</t>
  </si>
  <si>
    <t>[True, 'xe_tap_di', [584]]</t>
  </si>
  <si>
    <t>expect ner label đc brand "Zaracos "</t>
  </si>
  <si>
    <t>Đã bán hết ạ</t>
  </si>
  <si>
    <t>2653017691390958
Tien Tran</t>
  </si>
  <si>
    <r>
      <t xml:space="preserve">Shop minh co cai nay kh ah
</t>
    </r>
    <r>
      <rPr>
        <color rgb="FF1155CC"/>
        <u/>
      </rPr>
      <t>https://scontent.xx.fbcdn.net/v/t1.15752-9/100906030_596800127610666_8399309520903340032_n.jpg?_nc_cat=105&amp;_nc_sid=b96e70&amp;_nc_ohc=807ZwyIk7dIAX9t7cXY&amp;_nc_ad=z-m&amp;_nc_cid=0&amp;_nc_zor=9&amp;_nc_ht=scontent.xx&amp;oh=09f3b64563b85bb4f8166de84db18352&amp;oe=5EF35960</t>
    </r>
  </si>
  <si>
    <t>- https://scontent.xx.fbcdn.net/v/t1.15752-9/100906030_596800127610666_8399309520903340032_n.jpg?_nc_cat=105&amp;_nc_sid=b96e70&amp;_nc_ohc=807ZwyIk7dIAX9t7cXY&amp;_nc_ad=z-m&amp;_nc_cid=0&amp;_nc_zor=9&amp;_nc_ht=scontent.xx&amp;oh=09f3b64563b85bb4f8166de84db18352&amp;oe=5EF35960 - https://scontent.xx.fbcdn.net/v/t1.15752-9/100906030_596800127610666_8399309520903340032_n.jpg?_nc_cat=105&amp;_nc_sid=b96e70&amp;_nc_ohc=807ZwyIk7dIAX9t7cXY&amp;_nc_ad=z-m&amp;_nc_cid=0&amp;_nc_zor=9&amp;_nc_ht=scontent.xx&amp;oh=09f3b64563b85bb4f8166de84db18352&amp;oe=5EF35960 - url
- cai nay - cai nay - mention</t>
  </si>
  <si>
    <t>- Xem chi tiết: Balo giữ nhiệt cao cấp V-Cool
- Xem chi tiết: Balo bỉm sữa giữ nhiệt cao cấp Kidsapro chính hãng
...
- Không có cái nào!</t>
  </si>
  <si>
    <t>[True, None, [178, 180, 1651, 1650, 179, 1649, 232, 233, 1723, 1722, 1724]]</t>
  </si>
  <si>
    <t>Oder dc kh shop</t>
  </si>
  <si>
    <t>2738917529482687
Nguyen Lien</t>
  </si>
  <si>
    <t>Bộ cầu trượt dài bao nhiêu m bạn</t>
  </si>
  <si>
    <t>- cầu trượt - cau_truot - object_type
- dài - size - attribute
- bao nhiêu - price - attribute</t>
  </si>
  <si>
    <t xml:space="preserve">Sản phẩm  Cầu Trượt  hiện shop đang có giá: *4,100,000 VND (giá gốc 5,000,000 VND), 1,982,500 VND (giá gốc 3,250,000 VND)*.
Bạn tham khảo các sản phẩm sau nhé ạ:
</t>
  </si>
  <si>
    <t>- Xem chi tiết: Cầu trượt xích đu Hola hải cẩu 2020
- Xem chi tiết:  COMBO HOLLA LIÊN HOÀN 2020 
- Xem chi tiết: COMBO HOLLA FULL PHIÊN BẢN 2020 MẪU VƯƠNG MIỆN</t>
  </si>
  <si>
    <t xml:space="preserve">Ner bắt được 2 attribute " size" "price" nên đang xử lý sai thông tin user muốn </t>
  </si>
  <si>
    <t>1946109542151024
Nguyễn Hoàng Ly</t>
  </si>
  <si>
    <t>Bảnh viết bằng bút gì b nhỉ</t>
  </si>
  <si>
    <t>price</t>
  </si>
  <si>
    <t>SIC bắt sai intent</t>
  </si>
  <si>
    <t>Bảng</t>
  </si>
  <si>
    <t>2423626147708285
Hà Yến</t>
  </si>
  <si>
    <r>
      <rPr>
        <color rgb="FF1155CC"/>
        <u/>
      </rPr>
      <t>https://scontent.xx.fbcdn.net/v/t1.15752-9/99297230_255443365805022_4754635406350221312_n.jpg?_nc_cat=108&amp;_nc_sid=b96e70&amp;_nc_ohc=TAfjrX6Ij_sAX82IMuk&amp;_nc_ad=z-m&amp;_nc_cid=0&amp;_nc_zor=9&amp;_nc_ht=scontent.xx&amp;oh=2030f7dc605f5e178241a0cce11e9f9b&amp;oe=5EF1AA6F</t>
    </r>
    <r>
      <t xml:space="preserve">
B ơi con thỏ này cùng loại với voi ú oà đúng k ?</t>
    </r>
  </si>
  <si>
    <t>- https://scontent.xx.fbcdn.net/v/t1.15752-9/99297230_255443365805022_4754635406350221312_n.jpg?_nc_cat=108&amp;_nc_sid=b96e70&amp;_nc_ohc=TAfjrX6Ij_sAX82IMuk&amp;_nc_ad=z-m&amp;_nc_cid=0&amp;_nc_zor=9&amp;_nc_ht=scontent.xx&amp;oh=2030f7dc605f5e178241a0cce11e9f9b&amp;oe=5EF1AA6F - https://scontent.xx.fbcdn.net/v/t1.15752-9/99297230_255443365805022_4754635406350221312_n.jpg?_nc_cat=108&amp;_nc_sid=b96e70&amp;_nc_ohc=TAfjrX6Ij_sAX82IMuk&amp;_nc_ad=z-m&amp;_nc_cid=0&amp;_nc_zor=9&amp;_nc_ht=scontent.xx&amp;oh=2030f7dc605f5e178241a0cce11e9f9b&amp;oe=5EF1AA6F - url</t>
  </si>
  <si>
    <t>3181556278538939
Phuong Nguyen</t>
  </si>
  <si>
    <t xml:space="preserve">Chào Phuong Nguyen, mình là trợ lý ảo của Shop Gấu &amp; Bí Ngô!
Để hỗ trợ bạn nhanh nhất có thể, vui lòng mô tả ngắn gọn và rõ ràng sản phẩm muốn tìm kiếm nhé!
</t>
  </si>
  <si>
    <t>Shop ơi, bên mình có xe đẩy Gluck không?</t>
  </si>
  <si>
    <t>- xe đẩy - xe_day - object_type
- Gluck - gluck - brand</t>
  </si>
  <si>
    <t xml:space="preserve">Dạ, sản phẩm Xe Đẩy hãng sản xuất Gluck hiện tại bên shop đang tạm hết hàng ạ. Bạn tham khảo các sản phẩm khác dành cho bé nhé!
</t>
  </si>
  <si>
    <t>Hiện tại sản phẩm Xe Đẩy  shop đang có những *hãng sản xuất* sau ạ:
- Travel
- Aprica
- Vovo
- Zaracos
- Joovy
- Nouer
- B- Beko
- Umoo
- Joie
- Vinng
- Mechacal
- Mamago
- Sao cũng được!</t>
  </si>
  <si>
    <t>Aprica hơi  cao so với budget của mình</t>
  </si>
  <si>
    <t>- Aprica - aprica - brand</t>
  </si>
  <si>
    <t>2566124306811532
Jane T Nguyen</t>
  </si>
  <si>
    <t>Shop ơi bên m có bột heinz mặn k</t>
  </si>
  <si>
    <t>Bột ăn dặm heinz</t>
  </si>
  <si>
    <t>- heinz - heinz - brand</t>
  </si>
  <si>
    <t>image</t>
  </si>
  <si>
    <t>https://scontent.xx.fbcdn.net/v/t1.15752-9/101334988_544032852947625_4821185177277431808_n.jpg?_nc_cat=103&amp;_nc_sid=b96e70&amp;_nc_ohc=RpVGd4n-1U4AX-nBTq-&amp;_nc_ad=z-m&amp;_nc_cid=0&amp;_nc_zor=9&amp;_nc_ht=scontent.xx&amp;oh=18b2d651094ca337a32a010b6a43ed6d&amp;oe=5EF4F6E2
Nay bn ạ</t>
  </si>
  <si>
    <t>- https://scontent.xx.fbcdn.net/v/t1.15752-9/101334988_544032852947625_4821185177277431808_n.jpg?_nc_cat=103&amp;_nc_sid=b96e70&amp;_nc_ohc=RpVGd4n-1U4AX-nBTq-&amp;_nc_ad=z-m&amp;_nc_cid=0&amp;_nc_zor=9&amp;_nc_ht=scontent.xx&amp;oh=18b2d651094ca337a32a010b6a43ed6d&amp;oe=5EF4F6E2 - https://scontent.xx.fbcdn.net/v/t1.15752-9/101334988_544032852947625_4821185177277431808_n.jpg?_nc_cat=103&amp;_nc_sid=b96e70&amp;_nc_ohc=RpVGd4n-1U4AX-nBTq-&amp;_nc_ad=z-m&amp;_nc_cid=0&amp;_nc_zor=9&amp;_nc_ht=scontent.xx&amp;oh=18b2d651094ca337a32a010b6a43ed6d&amp;oe=5EF4F6E2 - url
- bn - price - attribute</t>
  </si>
  <si>
    <t>- Xem chi tiết: Cầu trượt xích đu Hola hải cẩu 2020
- Xem chi tiết: CẦU TRƯỢT BẬP BÊNH HOLLA 3IN1
- Xem chi tiết: COMBO HOLLA FULL PHIÊN BẢN 2020 MẪU VƯƠNG MIỆN
- Xem chi tiết: Cầu trượt gấp gọn Toys House
...
- Không có cái nào!</t>
  </si>
  <si>
    <t>[True, None, [2254, 2255, 2256, 2252, 2253, 2543, 2080, 489, 491, 2081, 2082]]</t>
  </si>
  <si>
    <t>/query_knowledge_base{"url": "https://shopee.vn/product/36371562/6513612615", "product_id": "https://shopee.vn/product/36371562/6513612615"}</t>
  </si>
  <si>
    <t>- {"url": "https://shopee.vn/product/36371562/6513612615", "product_id": "https://shopee.vn/product/36371562/6513612615"} - https://shopee.vn/product/36371562/6513612615 - url
- {"url": "https://shopee.vn/product/36371562/6513612615", "product_id": "https://shopee.vn/product/36371562/6513612615"} - https://shopee.vn/product/36371562/6513612615 - product_id</t>
  </si>
  <si>
    <t xml:space="preserve">Sản phẩm  Cầu trượt xích đu Hola hải cẩu 2020  hiện shop đang có giá: *1,982,500 VND (giá gốc 3,250,000 VND)*.
Bạn tham khảo các sản phẩm sau nhé ạ:
</t>
  </si>
  <si>
    <t>- Xem chi tiết: Cầu trượt xích đu Hola hải cẩu 2020</t>
  </si>
  <si>
    <t>2834186820013558
Liên Ngô</t>
  </si>
  <si>
    <t>Bên mình cod loại nào v sj</t>
  </si>
  <si>
    <t>Xe đẩy cho bé ạ</t>
  </si>
  <si>
    <t>- Xe đẩy - xe_day - object_type</t>
  </si>
  <si>
    <t>Hiện tại sản phẩm Xe Đẩy  shop đang có những *giá* sau ạ:
- 500k - 1M
- 1M - 2M
- 2M - 5M
- 5M - 10M
- 10M - 20M
- Sao cũng được!</t>
  </si>
  <si>
    <t>https://scontent.xx.fbcdn.net/v/t1.15752-9/101151987_705001253682329_8258147045534072832_n.jpg?_nc_cat=105&amp;_nc_sid=b96e70&amp;_nc_ohc=d5BxEXLfCFwAX9hlwet&amp;_nc_ad=z-m&amp;_nc_cid=0&amp;_nc_zor=9&amp;_nc_ht=scontent.xx&amp;oh=baee07da634bb3f22fd35c07db0ac5db&amp;oe=5EF68F24</t>
  </si>
  <si>
    <t>- https://scontent.xx.fbcdn.net/v/t1.15752-9/101151987_705001253682329_8258147045534072832_n.jpg?_nc_cat=105&amp;_nc_sid=b96e70&amp;_nc_ohc=d5BxEXLfCFwAX9hlwet&amp;_nc_ad=z-m&amp;_nc_cid=0&amp;_nc_zor=9&amp;_nc_ht=scontent.xx&amp;oh=baee07da634bb3f22fd35c07db0ac5db&amp;oe=5EF68F24 - https://scontent.xx.fbcdn.net/v/t1.15752-9/101151987_705001253682329_8258147045534072832_n.jpg?_nc_cat=105&amp;_nc_sid=b96e70&amp;_nc_ohc=d5BxEXLfCFwAX9hlwet&amp;_nc_ad=z-m&amp;_nc_cid=0&amp;_nc_zor=9&amp;_nc_ht=scontent.xx&amp;oh=baee07da634bb3f22fd35c07db0ac5db&amp;oe=5EF68F24 - url</t>
  </si>
  <si>
    <t>- Xem chi tiết: Xe đẩy 2 chiều cao cấp Mastela
- Xem chi tiết: Xe đẩy Mamago Compact 319 CHÍNH HÃNG
- Xem chi tiết: Xe đẩy cao cấp Combi Mechacal Handy S
- Xem chi tiết: Xe đẩy 2 chiều 3 tư thế Zaracos Nano
...
- Không có cái nào!</t>
  </si>
  <si>
    <t>[True, None, [2258, 2257, 2264, 1340, 367, 366, 365, 1891, 1892, 1893, 560]]</t>
  </si>
  <si>
    <t>2834066166692397
Đỗ Diễm Anh</t>
  </si>
  <si>
    <t xml:space="preserve">Chào Đỗ Diễm Anh, mình là trợ lý ảo của Shop Gấu &amp; Bí Ngô!
Để hỗ trợ bạn nhanh nhất có thể, vui lòng mô tả ngắn gọn và rõ ràng sản phẩm muốn tìm kiếm nhé!
</t>
  </si>
  <si>
    <t>Bạn ui bộ nhà tắm con voi này giá bn ạ</t>
  </si>
  <si>
    <t>- giá bn - price - attribute</t>
  </si>
  <si>
    <t>https://scontent.xx.fbcdn.net/v/t1.15752-9/101385634_248577629579710_2285040240626237440_n.jpg?_nc_cat=107&amp;_nc_sid=b96e70&amp;_nc_ohc=1nnlZ2e-yPcAX-bPRM9&amp;_nc_ad=z-m&amp;_nc_cid=0&amp;_nc_zor=9&amp;_nc_ht=scontent.xx&amp;oh=65e4ac64162a7b990e7b3a463f8f7d9b&amp;oe=5EF7580C</t>
  </si>
  <si>
    <t>- https://scontent.xx.fbcdn.net/v/t1.15752-9/101385634_248577629579710_2285040240626237440_n.jpg?_nc_cat=107&amp;_nc_sid=b96e70&amp;_nc_ohc=1nnlZ2e-yPcAX-bPRM9&amp;_nc_ad=z-m&amp;_nc_cid=0&amp;_nc_zor=9&amp;_nc_ht=scontent.xx&amp;oh=65e4ac64162a7b990e7b3a463f8f7d9b&amp;oe=5EF7580C - https://scontent.xx.fbcdn.net/v/t1.15752-9/101385634_248577629579710_2285040240626237440_n.jpg?_nc_cat=107&amp;_nc_sid=b96e70&amp;_nc_ohc=1nnlZ2e-yPcAX-bPRM9&amp;_nc_ad=z-m&amp;_nc_cid=0&amp;_nc_zor=9&amp;_nc_ht=scontent.xx&amp;oh=65e4ac64162a7b990e7b3a463f8f7d9b&amp;oe=5EF7580C - url</t>
  </si>
  <si>
    <t>- Xem chi tiết: Xúc xắc gặm nướu hình ô tô Winfun 0628
- Xem chi tiết: Đồ Chơi Tắm Voi Mẹ Nước Xoáy
- Xem chi tiết: Thanh đồ chơi treo nôi, cũi, xe đẩy, ghế ngồi ô tô hình chim có nhạc Infantino (Mỹ)
- Xem chi tiết: Xe tập đi đèn nhạc Winfun 0804
- Xem chi tiết: Cột bóng rổ Voi có đèn Bkids Infantino
- Xem chi tiết: VOI MẸ NƯỚC XOAY
- Xem chi tiết: Tàu hỏa có điều khiển từ xa Winfun
- Xem chi tiết: Điện thoại thông minh có đèn nhạc cao cấp Winfun 0638
- Xem chi tiết: Combo Thước dán đo chiều cao dễ thương &amp; Đồ chơi gỗ xếp hình 3D
- Xem chi tiết: Đồ chơi gỗ xếp hình 3D
...
- Không có cái nào!</t>
  </si>
  <si>
    <t>[True, None, [2334, 2573, 1307, 2026, 1416, 2562, 1369, 2325, 1696, 1698, 111, 1699, 107, 110, 1701, 1700, 108, 1697, 112, 109, 343]]</t>
  </si>
  <si>
    <t>Mình gửi ảnh euif ak</t>
  </si>
  <si>
    <t>- ảnh - image - attribute</t>
  </si>
  <si>
    <t xml:space="preserve"> </t>
  </si>
  <si>
    <t>2107052462696633
Mai Phương Thúy</t>
  </si>
  <si>
    <t>Shop ơi bạn ship tối nay đc k ạ ?</t>
  </si>
  <si>
    <t>Mình nhận ở văn quán hà đông</t>
  </si>
  <si>
    <t>4261850143828843
Ho Anh Tuan</t>
  </si>
  <si>
    <t xml:space="preserve">Chào Ho Anh Tuan, mình là trợ lý ảo của Shop Gấu &amp; Bí Ngô!
Để hỗ trợ bạn nhanh nhất có thể, vui lòng mô tả ngắn gọn và rõ ràng sản phẩm muốn tìm kiếm nhé!
</t>
  </si>
  <si>
    <t>Shop mình có thuốc prenatal k ạ</t>
  </si>
  <si>
    <t>- prenatal - prenatal - brand</t>
  </si>
  <si>
    <t>link</t>
  </si>
  <si>
    <t>1316952945100470
Linh Duy</t>
  </si>
  <si>
    <t>Có bình sữa hegen 240ml k vay</t>
  </si>
  <si>
    <t>- bình sữa - binh_sua - object_type
- 240ml - 240ml - size</t>
  </si>
  <si>
    <t xml:space="preserve">Sản phẩm  Bình sữa cao cấp PPSU Tiny Baby ( Nhật Bản ) kích thước 240Ml hiện shop đang có giá: *159,000 VND (giá gốc 300,000 VND), 300,000 VND*.
Bạn tham khảo các sản phẩm sau nhé ạ:
</t>
  </si>
  <si>
    <t>- Xem chi tiết: Bình sữa cao cấp PPSU Tiny Baby ( Nhật Bản )</t>
  </si>
  <si>
    <t>1945838965501717
Hong Nhung Dang</t>
  </si>
  <si>
    <t>B ơi
B có xe đẩy gấp gọn V1 không</t>
  </si>
  <si>
    <t>- xe đẩy - xe_day - object_type</t>
  </si>
  <si>
    <t>Giá như thế nào b</t>
  </si>
  <si>
    <t>- Giá như thế nào - price - attribute</t>
  </si>
  <si>
    <t>???</t>
  </si>
  <si>
    <t>ignore</t>
  </si>
  <si>
    <t>action_default_fallback</t>
  </si>
  <si>
    <t>B k báo già ad</t>
  </si>
  <si>
    <t>- báo già - price - attribute</t>
  </si>
  <si>
    <t>2879569772160509
Duc Le</t>
  </si>
  <si>
    <t>Cảm ơn shop mình liên hệ sau</t>
  </si>
  <si>
    <t xml:space="preserve">Dạ, cảm ơn bạn!
</t>
  </si>
  <si>
    <t>Bên shop có bán quây nhựa loại này trên tiki hay shopee không vậy</t>
  </si>
  <si>
    <t>- quây - quay - object_type
- này - này - mention
- tiki - link - attribute
- shopee - link - attribute</t>
  </si>
  <si>
    <t xml:space="preserve">Dạ mời bạn tham khảo sản phẩm Quây  hiện có tại shop nhé!
</t>
  </si>
  <si>
    <t>- Xem chi tiết:  COMBO HOLLA LIÊN HOÀN 2020 
- Xem chi tiết: Quây Holla Vương Miện
- Xem chi tiết: Quây góc vuông cánh nhỏ hình ngôi nhà
- Xem chi tiết: COMBO HOLLA FULL PHIÊN BẢN 2020 MẪU VƯƠNG MIỆN</t>
  </si>
  <si>
    <t>Tại mình có sài thẻ tín dụng được giảm giá á</t>
  </si>
  <si>
    <t>- giảm giá - promotion - attribute</t>
  </si>
  <si>
    <t>2220692944718655
Lương Bích Ngọc</t>
  </si>
  <si>
    <t>Shop có ngựa bập bênh k</t>
  </si>
  <si>
    <t>- ngựa bập bênh - ngua_bap_benh - object_type</t>
  </si>
  <si>
    <t xml:space="preserve">Sản phẩm  NGỰA BẬP BÊNH HOLLA 2020  hiện shop đang có giá: *590,000 VND (giá gốc 800,000 VND)*.
Bạn tham khảo các sản phẩm sau nhé ạ:
</t>
  </si>
  <si>
    <t>- Xem chi tiết: NGỰA BẬP BÊNH HOLLA 2020</t>
  </si>
  <si>
    <t>https://scontent.xx.fbcdn.net/v/t1.15752-9/99142019_965917330494915_271750865809833984_n.jpg?_nc_cat=106&amp;_nc_sid=b96e70&amp;_nc_ohc=JgitwhJhlRUAX-cqBOH&amp;_nc_ad=z-m&amp;_nc_cid=0&amp;_nc_zor=9&amp;_nc_ht=scontent.xx&amp;oh=c411f33e6f46ed7871a413f5184df371&amp;oe=5EF57AA1
Cả set này thì bn ah</t>
  </si>
  <si>
    <t>- https://scontent.xx.fbcdn.net/v/t1.15752-9/99142019_965917330494915_271750865809833984_n.jpg?_nc_cat=106&amp;_nc_sid=b96e70&amp;_nc_ohc=JgitwhJhlRUAX-cqBOH&amp;_nc_ad=z-m&amp;_nc_cid=0&amp;_nc_zor=9&amp;_nc_ht=scontent.xx&amp;oh=c411f33e6f46ed7871a413f5184df371&amp;oe=5EF57AA1 - https://scontent.xx.fbcdn.net/v/t1.15752-9/99142019_965917330494915_271750865809833984_n.jpg?_nc_cat=106&amp;_nc_sid=b96e70&amp;_nc_ohc=JgitwhJhlRUAX-cqBOH&amp;_nc_ad=z-m&amp;_nc_cid=0&amp;_nc_zor=9&amp;_nc_ht=scontent.xx&amp;oh=c411f33e6f46ed7871a413f5184df371&amp;oe=5EF57AA1 - url
- bn - price - attribute</t>
  </si>
  <si>
    <t xml:space="preserve">Sản phẩm  COMBO HOLLA FULL PHIÊN BẢN 2020 MẪU VƯƠNG MIỆN  hiện shop đang có giá: *4,100,000 VND (giá gốc 5,000,000 VND)*.
Bạn tham khảo các sản phẩm sau nhé ạ:
</t>
  </si>
  <si>
    <t>- Xem chi tiết: COMBO HOLLA FULL PHIÊN BẢN 2020 MẪU VƯƠNG MIỆN</t>
  </si>
  <si>
    <t>[True, None, [2545]]</t>
  </si>
  <si>
    <t>Set đấy có bao gồm ngựa ko nhỉ</t>
  </si>
  <si>
    <t>- Set đấy - set đấy - mention</t>
  </si>
  <si>
    <t>3922554681151841
Tạ Mai Hương</t>
  </si>
  <si>
    <t xml:space="preserve">Chào Tạ Mai Hương, mình là trợ lý ảo của Shop Gấu &amp; Bí Ngô!
Để hỗ trợ bạn nhanh nhất có thể, vui lòng mô tả ngắn gọn và rõ ràng sản phẩm muốn tìm kiếm nhé!
</t>
  </si>
  <si>
    <t>Bạn ơi bộ quây cũi có cầu trượt giá sao ban?</t>
  </si>
  <si>
    <t>- quây cũi - quay - object_type
- cầu trượt - cau_truot - object_type
- giá sao - price - attribute</t>
  </si>
  <si>
    <t>Còn bộ quây cũi k có câu trượt cho mình xem anh với</t>
  </si>
  <si>
    <t>- quây cũi - quay - object_type
- câu trượt - cau_truot - object_type
- anh - image - attribute</t>
  </si>
  <si>
    <t xml:space="preserve">Dạ mời bạn tham khảo sản phẩm Cầu Trượt  hiện có tại shop nhé!
</t>
  </si>
  <si>
    <t xml:space="preserve">- Xem chi tiết: Cầu trượt xích đu Hola hải cẩu 2020
- Xem chi tiết: COMBO HOLLA FULL PHIÊN BẢN 2020 MẪU VƯƠNG MIỆN
- Xem chi tiết:  COMBO HOLLA LIÊN HOÀN 2020 </t>
  </si>
  <si>
    <t>1595547530543127
Nguyen Thu Ha</t>
  </si>
  <si>
    <t>Bên bạn có bàn chơi lego ghế tai thỏ ko</t>
  </si>
  <si>
    <t>Bắt được object [bàn chơi lego](object_type:bàn_ lego)</t>
  </si>
  <si>
    <t>Không bắt được entities nào</t>
  </si>
  <si>
    <t>Bộ đồ bàn ghế chơi lego hoa anh đào đó bạn</t>
  </si>
  <si>
    <t>- Bộ đồ bàn ghế - bộ đồ bàn ghế - object_type
- anh - image - attribute</t>
  </si>
  <si>
    <t>Sản phẩm bạn đang tìm có phải là?
- Bàn
- Bô
- Bộ Bàn Ghế
- Vô Lăng
- Không đúng!</t>
  </si>
  <si>
    <t>/confirm_object_type{"object_type": "bo_ban_ghe"}</t>
  </si>
  <si>
    <t>- {"object_type": "bo_ban_ghe"} - bo_ban_ghe - object_type</t>
  </si>
  <si>
    <t xml:space="preserve">Dạ mời bạn tham khảo sản phẩm Bộ Bàn Ghế  hiện có tại shop nhé!
</t>
  </si>
  <si>
    <t>- Xem chi tiết: Bàn ghế chơi Lego đa năng cao cấp gấp gọn SMONEO
- Xem chi tiết: Bàn học, bản chơi lắp ghép Lego cao cấp
- Xem chi tiết:  Bàn ghế đa năng Lego Holla chính hãng / Mẫu Gấu</t>
  </si>
  <si>
    <t>Oh tiếc quá hết hàng rồi
Cám ơn bann</t>
  </si>
  <si>
    <t>2091589600959532
Thắm Đỗ</t>
  </si>
  <si>
    <t>Chào shop. Bên b còn ghế ăn dặm umoo ko</t>
  </si>
  <si>
    <t>- ghế ăn dặm - ghe_an - object_type
- umoo - umoo - brand</t>
  </si>
  <si>
    <t xml:space="preserve">Dạ, sản phẩm Ghế Ăn hãng sản xuất Umoo hiện tại bên shop đang tạm hết hàng ạ. Bạn tham khảo các sản phẩm khác dành cho bé nhé!
</t>
  </si>
  <si>
    <t>Hiện tại sản phẩm Ghế Ăn  shop đang có những *hãng sản xuất* sau ạ:
- Mastela
- Graco
- Pier
- Royalcare
- Sao cũng được!</t>
  </si>
  <si>
    <r>
      <t xml:space="preserve">Trên shopee mẫu này có phải của shop ko
</t>
    </r>
    <r>
      <rPr>
        <color rgb="FF1155CC"/>
        <u/>
      </rPr>
      <t>https://scontent.xx.fbcdn.net/v/t1.15752-9/100921796_2864786710419173_4602783753813622784_n.png?_nc_cat=109&amp;_nc_sid=b96e70&amp;_nc_ohc=5tikOHgISwYAX8qiYZg&amp;_nc_ad=z-m&amp;_nc_cid=0&amp;_nc_zor=9&amp;_nc_ht=scontent.xx&amp;oh=193363d8cf2569feee4ab5b1e1ee268d&amp;oe=5EF7C998</t>
    </r>
  </si>
  <si>
    <t>- https://scontent.xx.fbcdn.net/v/t1.15752-9/100921796_2864786710419173_4602783753813622784_n.png?_nc_cat=109&amp;_nc_sid=b96e70&amp;_nc_ohc=5tikOHgISwYAX8qiYZg&amp;_nc_ad=z-m&amp;_nc_cid=0&amp;_nc_zor=9&amp;_nc_ht=scontent.xx&amp;oh=193363d8cf2569feee4ab5b1e1ee268d&amp;oe=5EF7C998 - https://scontent.xx.fbcdn.net/v/t1.15752-9/100921796_2864786710419173_4602783753813622784_n.png?_nc_cat=109&amp;_nc_sid=b96e70&amp;_nc_ohc=5tikOHgISwYAX8qiYZg&amp;_nc_ad=z-m&amp;_nc_cid=0&amp;_nc_zor=9&amp;_nc_ht=scontent.xx&amp;oh=193363d8cf2569feee4ab5b1e1ee268d&amp;oe=5EF7C998 - url
- shopee - link - attribute
- mẫu này - mẫu này - mention</t>
  </si>
  <si>
    <t>2266906916732971
Phạm Phương Thảo</t>
  </si>
  <si>
    <t>Cho em xem ảnh thật với ạ</t>
  </si>
  <si>
    <t>- ảnh thật - image - attribute</t>
  </si>
  <si>
    <t>Dạ thỏ ú oà ah</t>
  </si>
  <si>
    <t>2897122070369798
Tạ Đình Duy</t>
  </si>
  <si>
    <t>Thế ship về Thanh Hóa  tầm nhiều tiền không shop</t>
  </si>
  <si>
    <t>2026491367424205
Thảo Đỗ</t>
  </si>
  <si>
    <r>
      <rPr>
        <color rgb="FF1155CC"/>
        <u/>
      </rPr>
      <t>https://scontent.xx.fbcdn.net/v/t1.15752-9/100063177_633828467205676_6088772374428123136_n.jpg?_nc_cat=103&amp;_nc_sid=b96e70&amp;_nc_ohc=-j27rSMyzF0AX-_YwiW&amp;_nc_ad=z-m&amp;_nc_cid=0&amp;_nc_zor=9&amp;_nc_ht=scontent.xx&amp;oh=79710533119c2a177d601143b571a714&amp;oe=5EF5C49F</t>
    </r>
    <r>
      <t xml:space="preserve">
Sp này hết hàng rồi hả bn</t>
    </r>
  </si>
  <si>
    <t>- https://scontent.xx.fbcdn.net/v/t1.15752-9/100063177_633828467205676_6088772374428123136_n.jpg?_nc_cat=103&amp;_nc_sid=b96e70&amp;_nc_ohc=-j27rSMyzF0AX-_YwiW&amp;_nc_ad=z-m&amp;_nc_cid=0&amp;_nc_zor=9&amp;_nc_ht=scontent.xx&amp;oh=79710533119c2a177d601143b571a714&amp;oe=5EF5C49F - https://scontent.xx.fbcdn.net/v/t1.15752-9/100063177_633828467205676_6088772374428123136_n.jpg?_nc_cat=103&amp;_nc_sid=b96e70&amp;_nc_ohc=-j27rSMyzF0AX-_YwiW&amp;_nc_ad=z-m&amp;_nc_cid=0&amp;_nc_zor=9&amp;_nc_ht=scontent.xx&amp;oh=79710533119c2a177d601143b571a714&amp;oe=5EF5C49F - url
- Sp này - sp này - mention</t>
  </si>
  <si>
    <t>- Xem chi tiết: Đèn chiếu ru ngủ phát nhạc Winfun 0806
- Xem chi tiết: Vô lăng điện tử cao cấp Winfun 1080
- Xem chi tiết: Máy hâm sữa &amp; thức ăn điện tử cao cấp Chicco 7390
- Xem chi tiết: Nhiệt ẩm kế Lanaform (Bỉ)
- Xem chi tiết: Xe ô tô cứu hoả trượt đà Infantino (Mỹ)
- Xem chi tiết: Nhiệt kế hồng ngoại đa chức năng IMedicare ITM 9S
- Xem chi tiết: [ELPHATLOC giảm 8% tối đa 2TR] Máy xay hấp đa năng 2 in 1 Fatz / Pro 2 - FB9619SL
- Xem chi tiết: Máy hâm sữa &amp; thức ăn cao cấp Chicco 7388
- Xem chi tiết:  Xe tập đi đa năng cao cấp Holla
- Xem chi tiết: Hâm sữa đa năng cao cấp Avent
...
- Không có cái nào!</t>
  </si>
  <si>
    <t>[True, None, [1422, 2305, 1360, 1283, 1419, 2369, 2267, 1440, 2561, 2558, 1482, 567, 2032, 568, 2033, 31, 30, 1644, 1645, 2222, 1424]]</t>
  </si>
  <si>
    <t>promotion</t>
  </si>
  <si>
    <t xml:space="preserve">SIC "Sp này hết hàng rồi hả bn" -&gt; promotion </t>
  </si>
  <si>
    <t>/query_knowledge_base{"url": "https://shopee.vn/product/36371562/5316521835", "product_id": "https://shopee.vn/product/36371562/5316521835"}</t>
  </si>
  <si>
    <t>- {"url": "https://shopee.vn/product/36371562/5316521835", "product_id": "https://shopee.vn/product/36371562/5316521835"} - https://shopee.vn/product/36371562/5316521835 - url
- {"url": "https://shopee.vn/product/36371562/5316521835", "product_id": "https://shopee.vn/product/36371562/5316521835"} - https://shopee.vn/product/36371562/5316521835 - product_id</t>
  </si>
  <si>
    <t>Catergory</t>
  </si>
  <si>
    <t>No.</t>
  </si>
  <si>
    <t>Quicknote</t>
  </si>
  <si>
    <t>Version</t>
  </si>
  <si>
    <t>Link</t>
  </si>
  <si>
    <t>Note</t>
  </si>
  <si>
    <t>Issues</t>
  </si>
  <si>
    <t>OverAll Ranking</t>
  </si>
  <si>
    <t>Summary</t>
  </si>
  <si>
    <t>Ic.1_26/5/2020</t>
  </si>
  <si>
    <t>Action</t>
  </si>
  <si>
    <t>Ic.1_27/5/2020</t>
  </si>
  <si>
    <t>Ic.1_29/5/2020</t>
  </si>
  <si>
    <t>Br.1_26/5/2020</t>
  </si>
  <si>
    <t>NER</t>
  </si>
  <si>
    <t>Br.2_26/5/2020</t>
  </si>
  <si>
    <t>Br.3_26/5/2020</t>
  </si>
  <si>
    <t>DB</t>
  </si>
  <si>
    <t>All</t>
  </si>
  <si>
    <t>Ner.1_25/5/2020</t>
  </si>
  <si>
    <t>Ner.1_26/5/2020</t>
  </si>
  <si>
    <t>Ner.1_27/5/2020</t>
  </si>
  <si>
    <t>Ner.2_27/5/2020</t>
  </si>
  <si>
    <t>Ner.1_ 28/5/2020</t>
  </si>
  <si>
    <t>Ner.1_29/5/2020</t>
  </si>
  <si>
    <t>Cv.1_25/5/2020</t>
  </si>
  <si>
    <t>Cv.1_ 28/5/2020</t>
  </si>
  <si>
    <t>DATABASE</t>
  </si>
  <si>
    <t>Db.1_25/5/2020</t>
  </si>
  <si>
    <t>Db.1_26/5/2020</t>
  </si>
  <si>
    <t>Db.1_27/5/2020</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</si>
</sst>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hh:mm:ss"/>
    <numFmt numFmtId="165" formatCode="yyyy-mm-dd h:mm:ss"/>
  </numFmts>
  <fonts count="21">
    <font>
      <sz val="10.0"/>
      <color rgb="FF000000"/>
      <name val="Arial"/>
    </font>
    <font>
      <b/>
      <sz val="10.0"/>
      <color theme="1"/>
      <name val="Arial"/>
    </font>
    <font>
      <b/>
      <sz val="10.0"/>
      <color rgb="FF000000"/>
      <name val="Arial"/>
    </font>
    <font/>
    <font>
      <color theme="1"/>
      <name val="Arial"/>
    </font>
    <font>
      <sz val="10.0"/>
      <color theme="1"/>
      <name val="Arial"/>
    </font>
    <font>
      <sz val="10.0"/>
      <color rgb="FF0000FF"/>
      <name val="Arial"/>
    </font>
    <font>
      <u/>
      <sz val="10.0"/>
      <color rgb="FF0000FF"/>
      <name val="Arial"/>
    </font>
    <font>
      <color rgb="FF000000"/>
      <name val="Arial"/>
    </font>
    <font>
      <u/>
      <sz val="10.0"/>
      <color rgb="FF0000FF"/>
      <name val="Arial"/>
    </font>
    <font>
      <u/>
      <sz val="10.0"/>
      <color rgb="FF1155CC"/>
      <name val="Arial"/>
    </font>
    <font>
      <u/>
      <sz val="10.0"/>
      <color rgb="FF1155CC"/>
      <name val="Arial"/>
    </font>
    <font>
      <b/>
      <color theme="1"/>
      <name val="Arial"/>
    </font>
    <font>
      <u/>
      <sz val="10.0"/>
      <color rgb="FF0000FF"/>
      <name val="Arial"/>
    </font>
    <font>
      <color theme="1"/>
      <name val="Calibri"/>
    </font>
    <font>
      <u/>
      <sz val="10.0"/>
      <color rgb="FF1155CC"/>
      <name val="Arial"/>
    </font>
    <font>
      <u/>
      <sz val="10.0"/>
      <color rgb="FF1155CC"/>
      <name val="Arial"/>
    </font>
    <font>
      <u/>
      <sz val="10.0"/>
      <color rgb="FF0000FF"/>
      <name val="Arial"/>
    </font>
    <font>
      <u/>
      <sz val="10.0"/>
      <color rgb="FF0000FF"/>
      <name val="Arial"/>
    </font>
    <font>
      <u/>
      <color rgb="FF0000FF"/>
    </font>
    <font>
      <u/>
      <color rgb="FF0000FF"/>
    </font>
  </fonts>
  <fills count="7">
    <fill>
      <patternFill patternType="none"/>
    </fill>
    <fill>
      <patternFill patternType="lightGray"/>
    </fill>
    <fill>
      <patternFill patternType="solid">
        <fgColor rgb="FFF7CB85"/>
        <bgColor rgb="FFF7CB85"/>
      </patternFill>
    </fill>
    <fill>
      <patternFill patternType="solid">
        <fgColor rgb="FFFFF2CC"/>
        <bgColor rgb="FFFFF2CC"/>
      </patternFill>
    </fill>
    <fill>
      <patternFill patternType="solid">
        <fgColor rgb="FFF3F3F3"/>
        <bgColor rgb="FFF3F3F3"/>
      </patternFill>
    </fill>
    <fill>
      <patternFill patternType="solid">
        <fgColor rgb="FFFFFFFF"/>
        <bgColor rgb="FFFFFFFF"/>
      </patternFill>
    </fill>
    <fill>
      <patternFill patternType="solid">
        <fgColor rgb="FFF0CD4F"/>
        <bgColor rgb="FFF0CD4F"/>
      </patternFill>
    </fill>
  </fills>
  <borders count="8">
    <border/>
    <border>
      <left style="medium">
        <color rgb="FFFFFFFF"/>
      </left>
      <right style="medium">
        <color rgb="FFFFFFFF"/>
      </right>
      <top style="medium">
        <color rgb="FFFFFFFF"/>
      </top>
    </border>
    <border>
      <left style="medium">
        <color rgb="FFFFFFFF"/>
      </left>
      <top style="medium">
        <color rgb="FFFFFFFF"/>
      </top>
      <bottom style="medium">
        <color rgb="FFFFFFFF"/>
      </bottom>
    </border>
    <border>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style="medium">
        <color rgb="FFFFFFFF"/>
      </left>
      <right style="medium">
        <color rgb="FFFFFFFF"/>
      </right>
      <bottom style="medium">
        <color rgb="FFFFFFFF"/>
      </bottom>
    </border>
    <border>
      <left style="medium">
        <color rgb="FFFFFFFF"/>
      </left>
      <top style="medium">
        <color rgb="FFFFFFFF"/>
      </top>
    </border>
    <border>
      <left style="medium">
        <color rgb="FFFFFFFF"/>
      </left>
      <bottom style="medium">
        <color rgb="FFFFFFFF"/>
      </bottom>
    </border>
  </borders>
  <cellStyleXfs count="1">
    <xf borderId="0" fillId="0" fontId="0" numFmtId="0" applyAlignment="1" applyFont="1"/>
  </cellStyleXfs>
  <cellXfs count="12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49" xfId="0" applyAlignment="1" applyBorder="1" applyFont="1" applyNumberFormat="1">
      <alignment horizontal="center" readingOrder="0" shrinkToFit="0" vertical="center" wrapText="1"/>
    </xf>
    <xf borderId="1" fillId="2" fontId="1" numFmtId="49" xfId="0" applyAlignment="1" applyBorder="1" applyFont="1" applyNumberFormat="1">
      <alignment horizontal="center" shrinkToFit="0" vertical="center" wrapText="1"/>
    </xf>
    <xf borderId="1" fillId="2" fontId="2" numFmtId="0" xfId="0" applyAlignment="1" applyBorder="1" applyFont="1">
      <alignment horizontal="center" shrinkToFit="0" vertical="center" wrapText="1"/>
    </xf>
    <xf borderId="2" fillId="2" fontId="1" numFmtId="0" xfId="0" applyAlignment="1" applyBorder="1" applyFont="1">
      <alignment horizontal="center" shrinkToFit="0" vertical="center" wrapText="1"/>
    </xf>
    <xf borderId="3" fillId="0" fontId="3" numFmtId="0" xfId="0" applyBorder="1" applyFont="1"/>
    <xf borderId="1" fillId="2" fontId="1" numFmtId="0" xfId="0" applyAlignment="1" applyBorder="1" applyFont="1">
      <alignment shrinkToFit="0" vertical="center" wrapText="1"/>
    </xf>
    <xf borderId="4" fillId="0" fontId="4" numFmtId="0" xfId="0" applyAlignment="1" applyBorder="1" applyFont="1">
      <alignment vertical="center"/>
    </xf>
    <xf borderId="5" fillId="0" fontId="3" numFmtId="0" xfId="0" applyBorder="1" applyFont="1"/>
    <xf borderId="4" fillId="3" fontId="1" numFmtId="0" xfId="0" applyAlignment="1" applyBorder="1" applyFill="1" applyFont="1">
      <alignment horizontal="center" shrinkToFit="0" vertical="center" wrapText="1"/>
    </xf>
    <xf borderId="4" fillId="4" fontId="1" numFmtId="0" xfId="0" applyAlignment="1" applyBorder="1" applyFill="1" applyFont="1">
      <alignment horizontal="center" shrinkToFit="0" vertical="center" wrapText="1"/>
    </xf>
    <xf borderId="4" fillId="4" fontId="1" numFmtId="49" xfId="0" applyAlignment="1" applyBorder="1" applyFont="1" applyNumberFormat="1">
      <alignment horizontal="left" readingOrder="0" shrinkToFit="0" vertical="center" wrapText="1"/>
    </xf>
    <xf borderId="4" fillId="4" fontId="0" numFmtId="164" xfId="0" applyAlignment="1" applyBorder="1" applyFont="1" applyNumberFormat="1">
      <alignment horizontal="left" readingOrder="0" shrinkToFit="0" vertical="center" wrapText="1"/>
    </xf>
    <xf borderId="4" fillId="4" fontId="5" numFmtId="49" xfId="0" applyAlignment="1" applyBorder="1" applyFont="1" applyNumberFormat="1">
      <alignment horizontal="left" readingOrder="0" shrinkToFit="0" vertical="center" wrapText="1"/>
    </xf>
    <xf borderId="4" fillId="4" fontId="6" numFmtId="0" xfId="0" applyAlignment="1" applyBorder="1" applyFont="1">
      <alignment horizontal="left" readingOrder="0" shrinkToFit="0" vertical="center" wrapText="1"/>
    </xf>
    <xf borderId="4" fillId="4" fontId="5" numFmtId="0" xfId="0" applyAlignment="1" applyBorder="1" applyFont="1">
      <alignment horizontal="left" shrinkToFit="0" vertical="center" wrapText="1"/>
    </xf>
    <xf borderId="4" fillId="4" fontId="5" numFmtId="0" xfId="0" applyAlignment="1" applyBorder="1" applyFont="1">
      <alignment horizontal="left" readingOrder="0" shrinkToFit="0" vertical="center" wrapText="1"/>
    </xf>
    <xf borderId="4" fillId="4" fontId="5" numFmtId="0" xfId="0" applyAlignment="1" applyBorder="1" applyFont="1">
      <alignment horizontal="left" shrinkToFit="0" vertical="center" wrapText="1"/>
    </xf>
    <xf borderId="4" fillId="4" fontId="0" numFmtId="0" xfId="0" applyAlignment="1" applyBorder="1" applyFont="1">
      <alignment horizontal="left" readingOrder="0" shrinkToFit="0" vertical="center" wrapText="1"/>
    </xf>
    <xf borderId="4" fillId="4" fontId="6" numFmtId="0" xfId="0" applyAlignment="1" applyBorder="1" applyFont="1">
      <alignment horizontal="left" readingOrder="0" shrinkToFit="0" vertical="center" wrapText="1"/>
    </xf>
    <xf borderId="4" fillId="4" fontId="0" numFmtId="0" xfId="0" applyAlignment="1" applyBorder="1" applyFont="1">
      <alignment horizontal="left" shrinkToFit="0" vertical="center" wrapText="1"/>
    </xf>
    <xf borderId="4" fillId="0" fontId="4" numFmtId="0" xfId="0" applyAlignment="1" applyBorder="1" applyFont="1">
      <alignment horizontal="left" shrinkToFit="0" vertical="center" wrapText="1"/>
    </xf>
    <xf borderId="4" fillId="4" fontId="6" numFmtId="0" xfId="0" applyAlignment="1" applyBorder="1" applyFont="1">
      <alignment horizontal="left" shrinkToFit="0" vertical="center" wrapText="1"/>
    </xf>
    <xf borderId="4" fillId="3" fontId="1" numFmtId="49" xfId="0" applyAlignment="1" applyBorder="1" applyFont="1" applyNumberFormat="1">
      <alignment horizontal="left" readingOrder="0" shrinkToFit="0" vertical="center" wrapText="1"/>
    </xf>
    <xf borderId="4" fillId="3" fontId="0" numFmtId="164" xfId="0" applyAlignment="1" applyBorder="1" applyFont="1" applyNumberFormat="1">
      <alignment horizontal="left" readingOrder="0" shrinkToFit="0" vertical="center" wrapText="1"/>
    </xf>
    <xf borderId="4" fillId="3" fontId="5" numFmtId="49" xfId="0" applyAlignment="1" applyBorder="1" applyFont="1" applyNumberFormat="1">
      <alignment horizontal="left" readingOrder="0" shrinkToFit="0" vertical="center" wrapText="1"/>
    </xf>
    <xf borderId="4" fillId="3" fontId="6" numFmtId="0" xfId="0" applyAlignment="1" applyBorder="1" applyFont="1">
      <alignment horizontal="left" readingOrder="0" shrinkToFit="0" vertical="center" wrapText="1"/>
    </xf>
    <xf borderId="4" fillId="3" fontId="5" numFmtId="0" xfId="0" applyAlignment="1" applyBorder="1" applyFont="1">
      <alignment horizontal="left" shrinkToFit="0" vertical="center" wrapText="1"/>
    </xf>
    <xf borderId="4" fillId="3" fontId="5" numFmtId="0" xfId="0" applyAlignment="1" applyBorder="1" applyFont="1">
      <alignment horizontal="left" readingOrder="0" shrinkToFit="0" vertical="center" wrapText="1"/>
    </xf>
    <xf borderId="4" fillId="3" fontId="5" numFmtId="0" xfId="0" applyAlignment="1" applyBorder="1" applyFont="1">
      <alignment horizontal="left" shrinkToFit="0" vertical="center" wrapText="1"/>
    </xf>
    <xf borderId="4" fillId="3" fontId="6" numFmtId="0" xfId="0" applyAlignment="1" applyBorder="1" applyFont="1">
      <alignment horizontal="left" readingOrder="0" shrinkToFit="0" vertical="center" wrapText="1"/>
    </xf>
    <xf borderId="4" fillId="3" fontId="7" numFmtId="0" xfId="0" applyAlignment="1" applyBorder="1" applyFont="1">
      <alignment horizontal="left" readingOrder="0" shrinkToFit="0" vertical="center" wrapText="1"/>
    </xf>
    <xf borderId="4" fillId="3" fontId="0" numFmtId="0" xfId="0" applyAlignment="1" applyBorder="1" applyFont="1">
      <alignment horizontal="left" readingOrder="0" shrinkToFit="0" vertical="center" wrapText="1"/>
    </xf>
    <xf borderId="4" fillId="3" fontId="5" numFmtId="0" xfId="0" applyAlignment="1" applyBorder="1" applyFont="1">
      <alignment horizontal="left" readingOrder="0" shrinkToFit="0" vertical="center" wrapText="1"/>
    </xf>
    <xf borderId="4" fillId="3" fontId="0" numFmtId="0" xfId="0" applyAlignment="1" applyBorder="1" applyFont="1">
      <alignment horizontal="left" readingOrder="0" shrinkToFit="0" vertical="center" wrapText="1"/>
    </xf>
    <xf borderId="4" fillId="3" fontId="6" numFmtId="0" xfId="0" applyAlignment="1" applyBorder="1" applyFont="1">
      <alignment horizontal="left" readingOrder="0" shrinkToFit="0" vertical="center" wrapText="1"/>
    </xf>
    <xf borderId="0" fillId="3" fontId="8" numFmtId="0" xfId="0" applyAlignment="1" applyFont="1">
      <alignment horizontal="left" readingOrder="0" shrinkToFit="0" wrapText="1"/>
    </xf>
    <xf borderId="4" fillId="3" fontId="6" numFmtId="0" xfId="0" applyAlignment="1" applyBorder="1" applyFont="1">
      <alignment horizontal="left" shrinkToFit="0" vertical="center" wrapText="1"/>
    </xf>
    <xf borderId="4" fillId="4" fontId="9" numFmtId="0" xfId="0" applyAlignment="1" applyBorder="1" applyFont="1">
      <alignment horizontal="left" readingOrder="0" shrinkToFit="0" vertical="center" wrapText="1"/>
    </xf>
    <xf borderId="4" fillId="4" fontId="5" numFmtId="0" xfId="0" applyAlignment="1" applyBorder="1" applyFont="1">
      <alignment horizontal="left" readingOrder="0" shrinkToFit="0" vertical="center" wrapText="1"/>
    </xf>
    <xf borderId="4" fillId="4" fontId="0" numFmtId="0" xfId="0" applyAlignment="1" applyBorder="1" applyFont="1">
      <alignment horizontal="left" readingOrder="0" shrinkToFit="0" vertical="center" wrapText="1"/>
    </xf>
    <xf borderId="4" fillId="4" fontId="0" numFmtId="0" xfId="0" applyAlignment="1" applyBorder="1" applyFont="1">
      <alignment horizontal="left" shrinkToFit="0" vertical="center" wrapText="1"/>
    </xf>
    <xf borderId="4" fillId="4" fontId="6" numFmtId="0" xfId="0" applyAlignment="1" applyBorder="1" applyFont="1">
      <alignment horizontal="left" readingOrder="0" shrinkToFit="0" vertical="center" wrapText="1"/>
    </xf>
    <xf borderId="4" fillId="4" fontId="6" numFmtId="0" xfId="0" applyAlignment="1" applyBorder="1" applyFont="1">
      <alignment horizontal="left" readingOrder="0" shrinkToFit="0" vertical="center" wrapText="1"/>
    </xf>
    <xf borderId="4" fillId="4" fontId="10" numFmtId="0" xfId="0" applyAlignment="1" applyBorder="1" applyFont="1">
      <alignment horizontal="left" readingOrder="0" shrinkToFit="0" vertical="center" wrapText="1"/>
    </xf>
    <xf borderId="4" fillId="3" fontId="6" numFmtId="0" xfId="0" applyAlignment="1" applyBorder="1" applyFont="1">
      <alignment horizontal="left" shrinkToFit="0" vertical="center" wrapText="1"/>
    </xf>
    <xf borderId="4" fillId="4" fontId="6" numFmtId="0" xfId="0" applyAlignment="1" applyBorder="1" applyFont="1">
      <alignment horizontal="left" shrinkToFit="0" vertical="center" wrapText="1"/>
    </xf>
    <xf borderId="4" fillId="3" fontId="11" numFmtId="0" xfId="0" applyAlignment="1" applyBorder="1" applyFont="1">
      <alignment horizontal="left" readingOrder="0" shrinkToFit="0" vertical="center" wrapText="1"/>
    </xf>
    <xf borderId="0" fillId="3" fontId="4" numFmtId="0" xfId="0" applyAlignment="1" applyFont="1">
      <alignment horizontal="center" vertical="bottom"/>
    </xf>
    <xf borderId="0" fillId="3" fontId="12" numFmtId="49" xfId="0" applyAlignment="1" applyFont="1" applyNumberFormat="1">
      <alignment vertical="bottom"/>
    </xf>
    <xf borderId="0" fillId="3" fontId="4" numFmtId="0" xfId="0" applyAlignment="1" applyFont="1">
      <alignment vertical="bottom"/>
    </xf>
    <xf borderId="0" fillId="3" fontId="4" numFmtId="49" xfId="0" applyAlignment="1" applyFont="1" applyNumberFormat="1">
      <alignment vertical="bottom"/>
    </xf>
    <xf borderId="0" fillId="3" fontId="4" numFmtId="0" xfId="0" applyAlignment="1" applyFont="1">
      <alignment shrinkToFit="0" vertical="bottom" wrapText="1"/>
    </xf>
    <xf borderId="0" fillId="3" fontId="4" numFmtId="0" xfId="0" applyFont="1"/>
    <xf borderId="0" fillId="0" fontId="4" numFmtId="0" xfId="0" applyAlignment="1" applyFont="1">
      <alignment vertical="bottom"/>
    </xf>
    <xf borderId="0" fillId="0" fontId="4" numFmtId="0" xfId="0" applyAlignment="1" applyFont="1">
      <alignment horizontal="center" vertical="bottom"/>
    </xf>
    <xf borderId="0" fillId="0" fontId="12" numFmtId="49" xfId="0" applyAlignment="1" applyFont="1" applyNumberFormat="1">
      <alignment vertical="bottom"/>
    </xf>
    <xf borderId="0" fillId="0" fontId="4" numFmtId="49" xfId="0" applyAlignment="1" applyFont="1" applyNumberFormat="1">
      <alignment vertical="bottom"/>
    </xf>
    <xf borderId="0" fillId="0" fontId="4" numFmtId="0" xfId="0" applyAlignment="1" applyFont="1">
      <alignment shrinkToFit="0" vertical="bottom" wrapText="1"/>
    </xf>
    <xf borderId="0" fillId="0" fontId="4" numFmtId="0" xfId="0" applyFont="1"/>
    <xf borderId="0" fillId="0" fontId="4" numFmtId="0" xfId="0" applyAlignment="1" applyFont="1">
      <alignment horizontal="center"/>
    </xf>
    <xf borderId="0" fillId="0" fontId="12" numFmtId="0" xfId="0" applyFont="1"/>
    <xf borderId="0" fillId="0" fontId="4" numFmtId="0" xfId="0" applyAlignment="1" applyFont="1">
      <alignment shrinkToFit="0" wrapText="1"/>
    </xf>
    <xf borderId="4" fillId="3" fontId="0" numFmtId="0" xfId="0" applyAlignment="1" applyBorder="1" applyFont="1">
      <alignment horizontal="left" shrinkToFit="0" vertical="center" wrapText="1"/>
    </xf>
    <xf borderId="0" fillId="4" fontId="8" numFmtId="0" xfId="0" applyAlignment="1" applyFont="1">
      <alignment horizontal="left" readingOrder="0" shrinkToFit="0" wrapText="1"/>
    </xf>
    <xf borderId="4" fillId="3" fontId="6" numFmtId="0" xfId="0" applyAlignment="1" applyBorder="1" applyFont="1">
      <alignment horizontal="left" readingOrder="0" shrinkToFit="0" vertical="center" wrapText="1"/>
    </xf>
    <xf borderId="0" fillId="4" fontId="4" numFmtId="0" xfId="0" applyAlignment="1" applyFont="1">
      <alignment horizontal="center" vertical="bottom"/>
    </xf>
    <xf borderId="0" fillId="4" fontId="12" numFmtId="49" xfId="0" applyAlignment="1" applyFont="1" applyNumberFormat="1">
      <alignment vertical="bottom"/>
    </xf>
    <xf borderId="0" fillId="4" fontId="4" numFmtId="0" xfId="0" applyAlignment="1" applyFont="1">
      <alignment vertical="bottom"/>
    </xf>
    <xf borderId="0" fillId="4" fontId="4" numFmtId="49" xfId="0" applyAlignment="1" applyFont="1" applyNumberFormat="1">
      <alignment vertical="bottom"/>
    </xf>
    <xf borderId="0" fillId="4" fontId="4" numFmtId="0" xfId="0" applyFont="1"/>
    <xf borderId="0" fillId="0" fontId="4" numFmtId="0" xfId="0" applyAlignment="1" applyFont="1">
      <alignment readingOrder="0" vertical="bottom"/>
    </xf>
    <xf borderId="4" fillId="3" fontId="0" numFmtId="0" xfId="0" applyAlignment="1" applyBorder="1" applyFont="1">
      <alignment horizontal="left" shrinkToFit="0" vertical="center" wrapText="1"/>
    </xf>
    <xf borderId="4" fillId="4" fontId="6" numFmtId="0" xfId="0" applyAlignment="1" applyBorder="1" applyFont="1">
      <alignment horizontal="left" readingOrder="0" shrinkToFit="0" vertical="center" wrapText="0"/>
    </xf>
    <xf borderId="4" fillId="3" fontId="13" numFmtId="0" xfId="0" applyAlignment="1" applyBorder="1" applyFont="1">
      <alignment horizontal="left" readingOrder="0" shrinkToFit="0" vertical="center" wrapText="0"/>
    </xf>
    <xf borderId="4" fillId="3" fontId="6" numFmtId="0" xfId="0" applyAlignment="1" applyBorder="1" applyFont="1">
      <alignment horizontal="left" readingOrder="0" shrinkToFit="0" vertical="center" wrapText="0"/>
    </xf>
    <xf borderId="4" fillId="3" fontId="5" numFmtId="0" xfId="0" applyAlignment="1" applyBorder="1" applyFont="1">
      <alignment horizontal="center" readingOrder="0" shrinkToFit="0" vertical="center" wrapText="1"/>
    </xf>
    <xf borderId="1" fillId="2" fontId="1" numFmtId="0" xfId="0" applyAlignment="1" applyBorder="1" applyFont="1">
      <alignment horizontal="center" readingOrder="0" shrinkToFit="0" vertical="center" wrapText="1"/>
    </xf>
    <xf borderId="6" fillId="2" fontId="1" numFmtId="0" xfId="0" applyAlignment="1" applyBorder="1" applyFont="1">
      <alignment shrinkToFit="0" vertical="center" wrapText="1"/>
    </xf>
    <xf borderId="0" fillId="5" fontId="4" numFmtId="0" xfId="0" applyAlignment="1" applyFill="1" applyFont="1">
      <alignment vertical="center"/>
    </xf>
    <xf borderId="7" fillId="0" fontId="3" numFmtId="0" xfId="0" applyBorder="1" applyFont="1"/>
    <xf borderId="4" fillId="4" fontId="1" numFmtId="49" xfId="0" applyAlignment="1" applyBorder="1" applyFont="1" applyNumberFormat="1">
      <alignment readingOrder="0" shrinkToFit="0" vertical="center" wrapText="1"/>
    </xf>
    <xf borderId="4" fillId="4" fontId="0" numFmtId="165" xfId="0" applyAlignment="1" applyBorder="1" applyFont="1" applyNumberFormat="1">
      <alignment shrinkToFit="0" vertical="center" wrapText="1"/>
    </xf>
    <xf borderId="4" fillId="4" fontId="5" numFmtId="49" xfId="0" applyAlignment="1" applyBorder="1" applyFont="1" applyNumberFormat="1">
      <alignment shrinkToFit="0" vertical="center" wrapText="1"/>
    </xf>
    <xf borderId="4" fillId="4" fontId="6" numFmtId="0" xfId="0" applyAlignment="1" applyBorder="1" applyFont="1">
      <alignment shrinkToFit="0" vertical="center" wrapText="1"/>
    </xf>
    <xf borderId="4" fillId="4" fontId="5" numFmtId="0" xfId="0" applyAlignment="1" applyBorder="1" applyFont="1">
      <alignment shrinkToFit="0" vertical="center" wrapText="1"/>
    </xf>
    <xf borderId="4" fillId="4" fontId="0" numFmtId="0" xfId="0" applyAlignment="1" applyBorder="1" applyFont="1">
      <alignment shrinkToFit="0" vertical="center" wrapText="1"/>
    </xf>
    <xf borderId="4" fillId="4" fontId="5" numFmtId="0" xfId="0" applyAlignment="1" applyBorder="1" applyFont="1">
      <alignment readingOrder="0" shrinkToFit="0" vertical="center" wrapText="1"/>
    </xf>
    <xf borderId="2" fillId="4" fontId="5" numFmtId="0" xfId="0" applyAlignment="1" applyBorder="1" applyFont="1">
      <alignment shrinkToFit="0" vertical="center" wrapText="1"/>
    </xf>
    <xf borderId="0" fillId="5" fontId="14" numFmtId="0" xfId="0" applyAlignment="1" applyFont="1">
      <alignment readingOrder="0" vertical="center"/>
    </xf>
    <xf borderId="4" fillId="3" fontId="1" numFmtId="49" xfId="0" applyAlignment="1" applyBorder="1" applyFont="1" applyNumberFormat="1">
      <alignment readingOrder="0" shrinkToFit="0" vertical="center" wrapText="1"/>
    </xf>
    <xf borderId="4" fillId="3" fontId="0" numFmtId="165" xfId="0" applyAlignment="1" applyBorder="1" applyFont="1" applyNumberFormat="1">
      <alignment shrinkToFit="0" vertical="center" wrapText="1"/>
    </xf>
    <xf borderId="4" fillId="3" fontId="5" numFmtId="49" xfId="0" applyAlignment="1" applyBorder="1" applyFont="1" applyNumberFormat="1">
      <alignment shrinkToFit="0" vertical="center" wrapText="1"/>
    </xf>
    <xf borderId="4" fillId="3" fontId="6" numFmtId="0" xfId="0" applyAlignment="1" applyBorder="1" applyFont="1">
      <alignment shrinkToFit="0" vertical="center" wrapText="1"/>
    </xf>
    <xf borderId="4" fillId="3" fontId="5" numFmtId="0" xfId="0" applyAlignment="1" applyBorder="1" applyFont="1">
      <alignment shrinkToFit="0" vertical="center" wrapText="1"/>
    </xf>
    <xf borderId="4" fillId="3" fontId="0" numFmtId="0" xfId="0" applyAlignment="1" applyBorder="1" applyFont="1">
      <alignment shrinkToFit="0" vertical="center" wrapText="1"/>
    </xf>
    <xf borderId="4" fillId="3" fontId="5" numFmtId="0" xfId="0" applyAlignment="1" applyBorder="1" applyFont="1">
      <alignment readingOrder="0" shrinkToFit="0" vertical="center" wrapText="1"/>
    </xf>
    <xf borderId="2" fillId="3" fontId="5" numFmtId="0" xfId="0" applyAlignment="1" applyBorder="1" applyFont="1">
      <alignment shrinkToFit="0" vertical="center" wrapText="1"/>
    </xf>
    <xf borderId="4" fillId="3" fontId="15" numFmtId="0" xfId="0" applyAlignment="1" applyBorder="1" applyFont="1">
      <alignment readingOrder="0" shrinkToFit="0" vertical="center" wrapText="1"/>
    </xf>
    <xf borderId="4" fillId="4" fontId="6" numFmtId="0" xfId="0" applyAlignment="1" applyBorder="1" applyFont="1">
      <alignment shrinkToFit="0" vertical="center" wrapText="1"/>
    </xf>
    <xf borderId="4" fillId="4" fontId="0" numFmtId="0" xfId="0" applyAlignment="1" applyBorder="1" applyFont="1">
      <alignment shrinkToFit="0" vertical="center" wrapText="1"/>
    </xf>
    <xf borderId="4" fillId="4" fontId="5" numFmtId="0" xfId="0" applyAlignment="1" applyBorder="1" applyFont="1">
      <alignment shrinkToFit="0" vertical="center" wrapText="1"/>
    </xf>
    <xf borderId="4" fillId="4" fontId="16" numFmtId="0" xfId="0" applyAlignment="1" applyBorder="1" applyFont="1">
      <alignment readingOrder="0" shrinkToFit="0" vertical="center" wrapText="1"/>
    </xf>
    <xf borderId="4" fillId="4" fontId="6" numFmtId="0" xfId="0" applyAlignment="1" applyBorder="1" applyFont="1">
      <alignment readingOrder="0" shrinkToFit="0" vertical="center" wrapText="1"/>
    </xf>
    <xf borderId="4" fillId="3" fontId="6" numFmtId="0" xfId="0" applyAlignment="1" applyBorder="1" applyFont="1">
      <alignment shrinkToFit="0" vertical="center" wrapText="1"/>
    </xf>
    <xf borderId="4" fillId="3" fontId="0" numFmtId="0" xfId="0" applyAlignment="1" applyBorder="1" applyFont="1">
      <alignment shrinkToFit="0" vertical="center" wrapText="1"/>
    </xf>
    <xf borderId="4" fillId="3" fontId="5" numFmtId="0" xfId="0" applyAlignment="1" applyBorder="1" applyFont="1">
      <alignment shrinkToFit="0" vertical="center" wrapText="1"/>
    </xf>
    <xf borderId="4" fillId="3" fontId="6" numFmtId="0" xfId="0" applyAlignment="1" applyBorder="1" applyFont="1">
      <alignment readingOrder="0" shrinkToFit="0" vertical="center" wrapText="1"/>
    </xf>
    <xf borderId="4" fillId="3" fontId="17" numFmtId="0" xfId="0" applyAlignment="1" applyBorder="1" applyFont="1">
      <alignment readingOrder="0" shrinkToFit="0" vertical="center" wrapText="1"/>
    </xf>
    <xf borderId="0" fillId="5" fontId="14" numFmtId="0" xfId="0" applyAlignment="1" applyFont="1">
      <alignment readingOrder="0" vertical="center"/>
    </xf>
    <xf borderId="4" fillId="4" fontId="18" numFmtId="0" xfId="0" applyAlignment="1" applyBorder="1" applyFont="1">
      <alignment readingOrder="0" shrinkToFit="0" vertical="center" wrapText="1"/>
    </xf>
    <xf borderId="0" fillId="0" fontId="4" numFmtId="0" xfId="0" applyAlignment="1" applyFont="1">
      <alignment vertical="center"/>
    </xf>
    <xf borderId="4" fillId="6" fontId="12" numFmtId="0" xfId="0" applyAlignment="1" applyBorder="1" applyFill="1" applyFont="1">
      <alignment readingOrder="0"/>
    </xf>
    <xf borderId="0" fillId="3" fontId="4" numFmtId="0" xfId="0" applyAlignment="1" applyFont="1">
      <alignment readingOrder="0" vertical="top"/>
    </xf>
    <xf borderId="0" fillId="3" fontId="4" numFmtId="0" xfId="0" applyAlignment="1" applyFont="1">
      <alignment readingOrder="0"/>
    </xf>
    <xf borderId="0" fillId="3" fontId="4" numFmtId="0" xfId="0" applyAlignment="1" applyFont="1">
      <alignment shrinkToFit="0" vertical="top" wrapText="1"/>
    </xf>
    <xf borderId="0" fillId="3" fontId="19" numFmtId="0" xfId="0" applyFont="1"/>
    <xf borderId="4" fillId="3" fontId="12" numFmtId="0" xfId="0" applyAlignment="1" applyBorder="1" applyFont="1">
      <alignment readingOrder="0"/>
    </xf>
    <xf borderId="4" fillId="3" fontId="4" numFmtId="0" xfId="0" applyAlignment="1" applyBorder="1" applyFont="1">
      <alignment readingOrder="0"/>
    </xf>
    <xf borderId="0" fillId="4" fontId="4" numFmtId="0" xfId="0" applyAlignment="1" applyFont="1">
      <alignment readingOrder="0"/>
    </xf>
    <xf borderId="0" fillId="4" fontId="4" numFmtId="0" xfId="0" applyAlignment="1" applyFont="1">
      <alignment shrinkToFit="0" vertical="top" wrapText="1"/>
    </xf>
    <xf borderId="0" fillId="4" fontId="20" numFmtId="0" xfId="0" applyFont="1"/>
    <xf borderId="0" fillId="4" fontId="4" numFmtId="0" xfId="0" applyAlignment="1" applyFont="1">
      <alignment readingOrder="0" vertical="top"/>
    </xf>
    <xf borderId="4" fillId="3" fontId="12" numFmtId="0" xfId="0" applyAlignment="1" applyBorder="1" applyFont="1">
      <alignment readingOrder="0"/>
    </xf>
    <xf borderId="0" fillId="4" fontId="4"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a:defRPr>
            </a:pPr>
            <a:r>
              <a:rPr b="0">
                <a:solidFill>
                  <a:srgbClr val="000000"/>
                </a:solidFill>
                <a:latin typeface="Arial"/>
              </a:rPr>
              <a:t>Issues by Categories</a:t>
            </a:r>
          </a:p>
        </c:rich>
      </c:tx>
      <c:overlay val="0"/>
    </c:title>
    <c:view3D>
      <c:rotX val="50"/>
      <c:perspective val="0"/>
    </c:view3D>
    <c:plotArea>
      <c:layout/>
      <c:pie3DChart>
        <c:varyColors val="1"/>
        <c:ser>
          <c:idx val="0"/>
          <c:order val="0"/>
          <c:tx>
            <c:strRef>
              <c:f>'Summarize Weekly to 29-05-2020'!$L$1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Lbls>
            <c:showLegendKey val="0"/>
            <c:showVal val="0"/>
            <c:showCatName val="0"/>
            <c:showSerName val="0"/>
            <c:showPercent val="0"/>
            <c:showBubbleSize val="0"/>
            <c:showLeaderLines val="1"/>
          </c:dLbls>
          <c:cat>
            <c:strRef>
              <c:f>'Summarize Weekly to 29-05-2020'!$K$2:$K$7</c:f>
            </c:strRef>
          </c:cat>
          <c:val>
            <c:numRef>
              <c:f>'Summarize Weekly to 29-05-2020'!$L$2:$L$7</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000000"/>
              </a:solidFill>
              <a:latin typeface="Arial"/>
            </a:defRPr>
          </a:pPr>
        </a:p>
      </c:txPr>
    </c:legend>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Arial"/>
              </a:defRPr>
            </a:pPr>
            <a:r>
              <a:rPr b="0">
                <a:solidFill>
                  <a:srgbClr val="000000"/>
                </a:solidFill>
                <a:latin typeface="Arial"/>
              </a:rPr>
              <a:t>OverAll Ranking Summary</a:t>
            </a:r>
          </a:p>
        </c:rich>
      </c:tx>
      <c:overlay val="0"/>
    </c:title>
    <c:plotArea>
      <c:layout/>
      <c:pieChart>
        <c:varyColors val="1"/>
        <c:ser>
          <c:idx val="0"/>
          <c:order val="0"/>
          <c:tx>
            <c:strRef>
              <c:f>'Summarize Weekly to 29-05-2020'!$O$1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cat>
            <c:strRef>
              <c:f>'Summarize Weekly to 29-05-2020'!$N$2:$N$6</c:f>
            </c:strRef>
          </c:cat>
          <c:val>
            <c:numRef>
              <c:f>'Summarize Weekly to 29-05-2020'!$O$2:$O$6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000000"/>
              </a:solidFill>
              <a:latin typeface="Arial"/>
            </a:defRPr>
          </a:pPr>
        </a:p>
      </c:txPr>
    </c:legend>
  </c:chart>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0</xdr:colOff>
      <xdr:row>7</xdr:row>
      <xdr:rowOff>0</xdr:rowOff>
    </xdr:from>
    <xdr:ext cx="3810000" cy="257175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13</xdr:col>
      <xdr:colOff>0</xdr:colOff>
      <xdr:row>7</xdr:row>
      <xdr:rowOff>0</xdr:rowOff>
    </xdr:from>
    <xdr:ext cx="3810000" cy="2571750"/>
    <xdr:graphicFrame>
      <xdr:nvGraphicFramePr>
        <xdr:cNvPr id="2" name="Chart 2"/>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scontent.xx.fbcdn.net/v/t1.15752-9/99048900_885011721997339_7031048810025451520_n.png?_nc_cat=104&amp;_nc_sid=b96e70&amp;_nc_ohc=Z46k6fGQimYAX8G9KaS&amp;_nc_ad=z-m&amp;_nc_cid=0&amp;_nc_zor=9&amp;_nc_ht=scontent.xx&amp;oh=d4418b6f1849a85047b5b61545622400&amp;oe=5EF1CFD7" TargetMode="External"/><Relationship Id="rId10" Type="http://schemas.openxmlformats.org/officeDocument/2006/relationships/hyperlink" Target="https://scontent.xx.fbcdn.net/v/t1.15752-9/100086174_271903943982746_4079367638617161728_n.jpg?_nc_cat=104&amp;_nc_sid=b96e70&amp;_nc_ohc=eHNxI3WNhiwAX-WkeYN&amp;_nc_ad=z-m&amp;_nc_cid=0&amp;_nc_zor=9&amp;_nc_ht=scontent.xx&amp;oh=702c5723da46fc776283ae9527a6bb85&amp;oe=5EEF6853" TargetMode="External"/><Relationship Id="rId13" Type="http://schemas.openxmlformats.org/officeDocument/2006/relationships/hyperlink" Target="https://scontent.xx.fbcdn.net/v/t1.15752-9/98343632_282363649795487_7072211849604759552_n.jpg?_nc_cat=102&amp;_nc_sid=b96e70&amp;_nc_ohc=MV2PQhy89L4AX-NAqRb&amp;_nc_ad=z-m&amp;_nc_cid=0&amp;_nc_zor=9&amp;_nc_ht=scontent.xx&amp;oh=ded09926b4f2ca698c50adfb2d810998&amp;oe=5EF22696" TargetMode="External"/><Relationship Id="rId12" Type="http://schemas.openxmlformats.org/officeDocument/2006/relationships/hyperlink" Target="https://scontent.xx.fbcdn.net/v/t1.15752-9/99263521_758221308304011_4338452379583119360_n.jpg?_nc_cat=109&amp;_nc_sid=b96e70&amp;_nc_ohc=u6oqqXcj4vgAX_k6lUy&amp;_nc_ad=z-m&amp;_nc_cid=0&amp;_nc_zor=9&amp;_nc_ht=scontent.xx&amp;oh=5af7b7bf9f3afb1508eb0a2b98292d44&amp;oe=5EF1D31E" TargetMode="External"/><Relationship Id="rId1" Type="http://schemas.openxmlformats.org/officeDocument/2006/relationships/hyperlink" Target="https://scontent.xx.fbcdn.net/v/t1.15752-9/99422528_243340950226642_4638309592982355968_n.jpg?_nc_cat=108&amp;_nc_sid=b96e70&amp;_nc_oc=AQmeyMdCf9OZ-jX27lOflnof7uNfjFbRg6Ykqid5I7BbrMUF1L2FzsKNwZ949A-seyLQlzZdW0q1t1Z9ykBXSGPe&amp;_nc_ad=z-m&amp;_nc_cid=0&amp;_nc_zor=9&amp;_nc_ht=scontent.xx&amp;oh=0e54b05eab3fa66e183e3a9615174d73&amp;oe=5EF194AB" TargetMode="External"/><Relationship Id="rId2" Type="http://schemas.openxmlformats.org/officeDocument/2006/relationships/hyperlink" Target="https://scontent.xx.fbcdn.net/v/t1.15752-9/99344048_535956657082431_7179934379622268928_n.jpg?_nc_cat=108&amp;_nc_sid=b96e70&amp;_nc_oc=AQn-B7e-0xyyeogYjbsjOFQtOSzEadMggZkEybyRuKRlrWKIu7hWgmdvSG4_QIG5AJQUVb2XLdpXpVyzhIaGMP82&amp;_nc_ad=z-m&amp;_nc_cid=0&amp;_nc_zor=9&amp;_nc_ht=scontent.xx&amp;oh=0e24d561e4925c7d92a8b6ff4245e559&amp;oe=5EEFC369" TargetMode="External"/><Relationship Id="rId3" Type="http://schemas.openxmlformats.org/officeDocument/2006/relationships/hyperlink" Target="https://scontent.xx.fbcdn.net/v/t1.15752-9/99155315_663577941039420_3919061781045051392_n.jpg?_nc_cat=107&amp;_nc_sid=b96e70&amp;_nc_ohc=QlY58SgF1UIAX98u2o5&amp;_nc_ad=z-m&amp;_nc_cid=0&amp;_nc_zor=9&amp;_nc_ht=scontent.xx&amp;oh=43ce73cebb8d9edaf771df8412779159&amp;oe=5EEF7093" TargetMode="External"/><Relationship Id="rId4" Type="http://schemas.openxmlformats.org/officeDocument/2006/relationships/hyperlink" Target="https://scontent.xx.fbcdn.net/v/t1.15752-9/101044630_944867255968064_1717492249836650496_n.jpg?_nc_cat=101&amp;_nc_sid=b96e70&amp;_nc_ohc=1A4DspJMJ-wAX9VhV04&amp;_nc_ad=z-m&amp;_nc_cid=0&amp;_nc_zor=9&amp;_nc_ht=scontent.xx&amp;oh=915a3502a91e5b4c7694125ace735398&amp;oe=5EEFE3BB" TargetMode="External"/><Relationship Id="rId9" Type="http://schemas.openxmlformats.org/officeDocument/2006/relationships/hyperlink" Target="https://scontent.xx.fbcdn.net/v/t1.15752-9/100096834_690503894852887_1183167553363509248_n.jpg?_nc_cat=100&amp;_nc_sid=b96e70&amp;_nc_oc=AQlBxlFbwAdtV84XxFg88jWidx1ep50-gtAqRYTbBadMFA2WVaGyBkNQJ7brfINt2FFT2BWSUmqJZCAAphS8hbuc&amp;_nc_ad=z-m&amp;_nc_cid=0&amp;_nc_zor=9&amp;_nc_ht=scontent.xx&amp;oh=1ef78dcbef1067ad734be9024f218cdd&amp;oe=5EF02620" TargetMode="External"/><Relationship Id="rId14" Type="http://schemas.openxmlformats.org/officeDocument/2006/relationships/drawing" Target="../drawings/drawing1.xml"/><Relationship Id="rId5" Type="http://schemas.openxmlformats.org/officeDocument/2006/relationships/hyperlink" Target="https://scontent.xx.fbcdn.net/v/t1.15752-9/98291294_2304747203166799_8431726443699896320_n.png?_nc_cat=108&amp;_nc_sid=b96e70&amp;_nc_ohc=wDcgidGMHXIAX9cXIHq&amp;_nc_ad=z-m&amp;_nc_cid=0&amp;_nc_zor=9&amp;_nc_ht=scontent.xx&amp;oh=509d2b9849e919f882733e071f00218c&amp;oe=5EF120D3" TargetMode="External"/><Relationship Id="rId6" Type="http://schemas.openxmlformats.org/officeDocument/2006/relationships/hyperlink" Target="https://scontent.xx.fbcdn.net/v/t1.15752-9/93872278_162489938418867_923106381647577088_n.jpg?_nc_cat=108&amp;_nc_sid=b96e70&amp;_nc_ohc=tlG0lzJAxNEAX8wnKv4&amp;_nc_ad=z-m&amp;_nc_cid=0&amp;_nc_zor=9&amp;_nc_ht=scontent.xx&amp;oh=bcb79be8ecaf08e9b55a9cf9465977a8&amp;oe=5EEF46BF" TargetMode="External"/><Relationship Id="rId7" Type="http://schemas.openxmlformats.org/officeDocument/2006/relationships/hyperlink" Target="https://scontent.xx.fbcdn.net/v/t1.15752-9/99296950_612103576154553_5065707848806170624_n.jpg?_nc_cat=107&amp;_nc_sid=b96e70&amp;_nc_ohc=uQcRHD8VvBcAX_SAUde&amp;_nc_ad=z-m&amp;_nc_cid=0&amp;_nc_zor=9&amp;_nc_ht=scontent.xx&amp;oh=f15a2d6a3214e44053081832d9ff11b7&amp;oe=5EEF679E" TargetMode="External"/><Relationship Id="rId8" Type="http://schemas.openxmlformats.org/officeDocument/2006/relationships/hyperlink" Target="https://scontent.xx.fbcdn.net/v/t1.15752-9/100061904_610035343226160_4154962486115696640_n.jpg?_nc_cat=108&amp;_nc_sid=b96e70&amp;_nc_ohc=7YL7TNv5cGcAX-h63A_&amp;_nc_ad=z-m&amp;_nc_cid=0&amp;_nc_zor=9&amp;_nc_ht=scontent.xx&amp;oh=c68a525b42e4d904de4d8684d59070a4&amp;oe=5EF02AA0"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scontent.xx.fbcdn.net/v/t1.15752-9/100529418_3094621183909309_9141350178819670016_n.jpg?_nc_cat=108&amp;_nc_sid=b96e70&amp;_nc_ohc=bf83hAyH-mwAX8tY-l8&amp;_nc_ad=z-m&amp;_nc_cid=0&amp;_nc_zor=9&amp;_nc_ht=scontent.xx&amp;oh=eaefdd47f6880f2286e6375651f5cc8d&amp;oe=5EF2499A" TargetMode="External"/><Relationship Id="rId2" Type="http://schemas.openxmlformats.org/officeDocument/2006/relationships/hyperlink" Target="https://scontent.xx.fbcdn.net/v/t1.15752-9/100529418_3094621183909309_9141350178819670016_n.jpg?_nc_cat=108&amp;_nc_sid=b96e70&amp;_nc_ohc=bf83hAyH-mwAX8tY-l8&amp;_nc_ad=z-m&amp;_nc_cid=0&amp;_nc_zor=9&amp;_nc_ht=scontent.xx&amp;oh=eaefdd47f6880f2286e6375651f5cc8d&amp;oe=5EF2499A" TargetMode="External"/><Relationship Id="rId3" Type="http://schemas.openxmlformats.org/officeDocument/2006/relationships/hyperlink" Target="https://scontent.xx.fbcdn.net/v/t1.15752-9/99150389_251539699592841_8127657027024453632_n.jpg?_nc_cat=108&amp;_nc_sid=b96e70&amp;_nc_ohc=DJ8lTD4O4LEAX-u634-&amp;_nc_ad=z-m&amp;_nc_cid=0&amp;_nc_zor=9&amp;_nc_ht=scontent.xx&amp;oh=797c6de662f357d845e6e22611d30bd3&amp;oe=5EF285D9" TargetMode="External"/><Relationship Id="rId4" Type="http://schemas.openxmlformats.org/officeDocument/2006/relationships/hyperlink" Target="https://scontent.xx.fbcdn.net/v/t1.15752-9/100514865_2613689965568855_10626470644809728_n.png?_nc_cat=100&amp;_nc_sid=b96e70&amp;_nc_ohc=rGgWrfdmzuQAX_DwQnj&amp;_nc_ad=z-m&amp;_nc_cid=0&amp;_nc_zor=9&amp;_nc_ht=scontent.xx&amp;oh=35531da5af79b70ae5c283cd086d098b&amp;oe=5EF257E7" TargetMode="External"/><Relationship Id="rId5" Type="http://schemas.openxmlformats.org/officeDocument/2006/relationships/hyperlink" Target="https://scontent.xx.fbcdn.net/v/t1.15752-9/100583625_648514529062830_3906149704898969600_n.png?_nc_cat=102&amp;_nc_sid=b96e70&amp;_nc_ohc=goD2f7VOQCoAX-EQNd6&amp;_nc_ad=z-m&amp;_nc_cid=0&amp;_nc_zor=9&amp;_nc_ht=scontent.xx&amp;oh=98eef6d732f94c383add408aca977a7b&amp;oe=5EF1156F" TargetMode="External"/><Relationship Id="rId6" Type="http://schemas.openxmlformats.org/officeDocument/2006/relationships/hyperlink" Target="https://scontent.xx.fbcdn.net/v/t1.15752-9/100604342_236042824350416_7110519534796144640_n.jpg?_nc_cat=103&amp;_nc_sid=b96e70&amp;_nc_ohc=lMcvUrY7lVgAX8XXvZD&amp;_nc_ad=z-m&amp;_nc_cid=0&amp;_nc_zor=9&amp;_nc_ht=scontent.xx&amp;oh=7adbc43f63c2e5282da8c9d9876fc26f&amp;oe=5EF20D1C"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0" Type="http://schemas.openxmlformats.org/officeDocument/2006/relationships/drawing" Target="../drawings/drawing3.xml"/><Relationship Id="rId1" Type="http://schemas.openxmlformats.org/officeDocument/2006/relationships/hyperlink" Target="https://scontent.xx.fbcdn.net/v/t1.15752-9/100951106_555397625174801_5587165862642581504_n.jpg?_nc_cat=101&amp;_nc_sid=b96e70&amp;_nc_ohc=oJSrnM94pfsAX_lu5iM&amp;_nc_ad=z-m&amp;_nc_cid=0&amp;_nc_zor=9&amp;_nc_ht=scontent.xx&amp;oh=5365a411b12c3b935b1961c3181e6ab7&amp;oe=5EF6D07C" TargetMode="External"/><Relationship Id="rId2" Type="http://schemas.openxmlformats.org/officeDocument/2006/relationships/hyperlink" Target="https://scontent.xx.fbcdn.net/v/t1.15752-9/94691060_237024157644269_9078268456545026048_n.jpg?_nc_cat=111&amp;_nc_sid=b96e70&amp;_nc_ohc=Yf4xu66gkGoAX9JkBKx&amp;_nc_ad=z-m&amp;_nc_cid=0&amp;_nc_zor=9&amp;_nc_ht=scontent.xx&amp;oh=aa8a42026768854f4e2fdb4858472f77&amp;oe=5EF5254F" TargetMode="External"/><Relationship Id="rId3" Type="http://schemas.openxmlformats.org/officeDocument/2006/relationships/hyperlink" Target="https://scontent.xx.fbcdn.net/v/t1.15752-9/101711572_198132377914717_8930482076453437440_n.jpg?_nc_cat=103&amp;_nc_sid=b96e70&amp;_nc_oc=AQlWaX1SJ2Zw-sjtT2ii8VXDxWuc_4UK3WWCvY73yNvsMzOlyulx9Cyi4mS8DRpLi7v78-DaByHsxJ4gZAs-rT51&amp;_nc_ad=z-m&amp;_nc_cid=0&amp;_nc_zor=9&amp;_nc_ht=scontent.xx&amp;oh=1fe87b2edfaa335b1c2569e756d0301d&amp;oe=5EF5FE4C" TargetMode="External"/><Relationship Id="rId4" Type="http://schemas.openxmlformats.org/officeDocument/2006/relationships/hyperlink" Target="https://scontent.xx.fbcdn.net/v/t1.15752-9/101556231_307805703572257_8129533390861893632_n.jpg?_nc_cat=102&amp;_nc_sid=b96e70&amp;_nc_oc=AQnGdTiqOEteotki4qz_8RMP04nBJVXGtdgFpPnpqytAt5sqIFWDFm4TlE6ewYho7nEu5Uaue8vUoPtdJ0Bj_FRc&amp;_nc_ad=z-m&amp;_nc_cid=0&amp;_nc_zor=9&amp;_nc_ht=scontent.xx&amp;oh=8b928620bf3e973ea2834a619d23fc35&amp;oe=5EF45D53" TargetMode="External"/><Relationship Id="rId9" Type="http://schemas.openxmlformats.org/officeDocument/2006/relationships/hyperlink" Target="https://scontent.xx.fbcdn.net/v/t1.15752-9/99431255_1094842624249055_1029142316662652928_n.jpg?_nc_cat=104&amp;_nc_sid=b96e70&amp;_nc_ohc=s__ppRiq4ecAX9zzMHF&amp;_nc_ad=z-m&amp;_nc_cid=0&amp;_nc_zor=9&amp;_nc_ht=scontent.xx&amp;oh=40e90f5f5cc23fe34e2968a0d08f629d&amp;oe=5EF39324" TargetMode="External"/><Relationship Id="rId5" Type="http://schemas.openxmlformats.org/officeDocument/2006/relationships/hyperlink" Target="https://scontent.xx.fbcdn.net/v/t1.15752-9/99142295_3352701791443582_8669210333845389312_n.png?_nc_cat=103&amp;_nc_sid=b96e70&amp;_nc_ohc=e33G3W6vX-IAX_zDw7C&amp;_nc_ad=z-m&amp;_nc_cid=0&amp;_nc_zor=9&amp;_nc_ht=scontent.xx&amp;oh=93885f7bbb2ecddb657d6ca279dac8da&amp;oe=5EF49F10" TargetMode="External"/><Relationship Id="rId6" Type="http://schemas.openxmlformats.org/officeDocument/2006/relationships/hyperlink" Target="https://scontent.xx.fbcdn.net/v/t1.15752-9/97022286_2921636114624773_2119945773691961344_n.jpg?_nc_cat=101&amp;_nc_sid=b96e70&amp;_nc_ohc=dVVGtBraOQ0AX9LXWCe&amp;_nc_ad=z-m&amp;_nc_cid=0&amp;_nc_zor=9&amp;_nc_ht=scontent.xx&amp;oh=4bfa2e9fcecf1e7d6e73bc6b3b9890e5&amp;oe=5EF47131" TargetMode="External"/><Relationship Id="rId7" Type="http://schemas.openxmlformats.org/officeDocument/2006/relationships/hyperlink" Target="https://scontent.xx.fbcdn.net/v/t1.15752-9/99422753_198718834516029_7810520717811777536_n.jpg?_nc_cat=104&amp;_nc_sid=b96e70&amp;_nc_ohc=I8owm3kFRyIAX_WZJhL&amp;_nc_ad=z-m&amp;_nc_cid=0&amp;_nc_zor=9&amp;_nc_ht=scontent.xx&amp;oh=e51906d46b5f5541ef156f19e98f9585&amp;oe=5EF567F4" TargetMode="External"/><Relationship Id="rId8" Type="http://schemas.openxmlformats.org/officeDocument/2006/relationships/hyperlink" Target="https://scontent.xx.fbcdn.net/v/t1.15752-9/101522197_851942805293340_301388699952742400_n.jpg?_nc_cat=106&amp;_nc_sid=b96e70&amp;_nc_ohc=7Irr3NTcQQsAX-cJcpY&amp;_nc_ad=z-m&amp;_nc_cid=0&amp;_nc_zor=9&amp;_nc_ht=scontent.xx&amp;oh=c1f881c095de245da7ad3782715bec49&amp;oe=5EF502EC"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scontent.xx.fbcdn.net/v/t1.15752-9/96689610_2628134154109833_4626651080351023104_n.jpg?_nc_cat=105&amp;_nc_sid=b96e70&amp;_nc_ohc=j7N0QgCT1ZkAX-8QBgP&amp;_nc_ad=z-m&amp;_nc_cid=0&amp;_nc_zor=9&amp;_nc_ht=scontent.xx&amp;oh=c60beefa99bf6d1cf5f25108a910dd57&amp;oe=5EF242EF" TargetMode="External"/><Relationship Id="rId2" Type="http://schemas.openxmlformats.org/officeDocument/2006/relationships/hyperlink" Target="https://scontent.xx.fbcdn.net/v/t1.15752-9/101042416_2677501432492778_6149950305204174848_n.jpg?_nc_cat=110&amp;_nc_sid=b96e70&amp;_nc_ohc=rHbxZpe7No4AX_KVKVh&amp;_nc_ad=z-m&amp;_nc_cid=0&amp;_nc_zor=9&amp;_nc_ht=scontent.xx&amp;oh=f4a6d35ae9a8483baeab7c20c47e3bc8&amp;oe=5EF3386A" TargetMode="External"/><Relationship Id="rId3" Type="http://schemas.openxmlformats.org/officeDocument/2006/relationships/hyperlink" Target="https://scontent.xx.fbcdn.net/v/t1.15752-9/100765636_2894182104143313_3722599316817182720_n.jpg?_nc_cat=100&amp;_nc_sid=b96e70&amp;_nc_ohc=ytg7Bzy0anwAX_0BIv2&amp;_nc_ad=z-m&amp;_nc_cid=0&amp;_nc_zor=9&amp;_nc_ht=scontent.xx&amp;oh=09cc0fd16e239f726760181eeba81dae&amp;oe=5EF2319B" TargetMode="External"/><Relationship Id="rId4" Type="http://schemas.openxmlformats.org/officeDocument/2006/relationships/hyperlink" Target="https://scontent.xx.fbcdn.net/v/t1.15752-9/100906030_596800127610666_8399309520903340032_n.jpg?_nc_cat=105&amp;_nc_sid=b96e70&amp;_nc_ohc=807ZwyIk7dIAX9t7cXY&amp;_nc_ad=z-m&amp;_nc_cid=0&amp;_nc_zor=9&amp;_nc_ht=scontent.xx&amp;oh=09f3b64563b85bb4f8166de84db18352&amp;oe=5EF35960" TargetMode="External"/><Relationship Id="rId5" Type="http://schemas.openxmlformats.org/officeDocument/2006/relationships/hyperlink" Target="https://scontent.xx.fbcdn.net/v/t1.15752-9/99297230_255443365805022_4754635406350221312_n.jpg?_nc_cat=108&amp;_nc_sid=b96e70&amp;_nc_ohc=TAfjrX6Ij_sAX82IMuk&amp;_nc_ad=z-m&amp;_nc_cid=0&amp;_nc_zor=9&amp;_nc_ht=scontent.xx&amp;oh=2030f7dc605f5e178241a0cce11e9f9b&amp;oe=5EF1AA6F" TargetMode="External"/><Relationship Id="rId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scontent.xx.fbcdn.net/v/t1.15752-9/101151987_705001253682329_8258147045534072832_n.jpg?_nc_cat=105&amp;_nc_sid=b96e70&amp;_nc_ohc=d5BxEXLfCFwAX9hlwet&amp;_nc_ad=z-m&amp;_nc_cid=0&amp;_nc_zor=9&amp;_nc_ht=scontent.xx&amp;oh=baee07da634bb3f22fd35c07db0ac5db&amp;oe=5EF68F24" TargetMode="External"/><Relationship Id="rId2" Type="http://schemas.openxmlformats.org/officeDocument/2006/relationships/hyperlink" Target="https://scontent.xx.fbcdn.net/v/t1.15752-9/101385634_248577629579710_2285040240626237440_n.jpg?_nc_cat=107&amp;_nc_sid=b96e70&amp;_nc_ohc=1nnlZ2e-yPcAX-bPRM9&amp;_nc_ad=z-m&amp;_nc_cid=0&amp;_nc_zor=9&amp;_nc_ht=scontent.xx&amp;oh=65e4ac64162a7b990e7b3a463f8f7d9b&amp;oe=5EF7580C" TargetMode="External"/><Relationship Id="rId3" Type="http://schemas.openxmlformats.org/officeDocument/2006/relationships/hyperlink" Target="https://scontent.xx.fbcdn.net/v/t1.15752-9/100921796_2864786710419173_4602783753813622784_n.png?_nc_cat=109&amp;_nc_sid=b96e70&amp;_nc_ohc=5tikOHgISwYAX8qiYZg&amp;_nc_ad=z-m&amp;_nc_cid=0&amp;_nc_zor=9&amp;_nc_ht=scontent.xx&amp;oh=193363d8cf2569feee4ab5b1e1ee268d&amp;oe=5EF7C998" TargetMode="External"/><Relationship Id="rId4" Type="http://schemas.openxmlformats.org/officeDocument/2006/relationships/hyperlink" Target="https://scontent.xx.fbcdn.net/v/t1.15752-9/100063177_633828467205676_6088772374428123136_n.jpg?_nc_cat=103&amp;_nc_sid=b96e70&amp;_nc_ohc=-j27rSMyzF0AX-_YwiW&amp;_nc_ad=z-m&amp;_nc_cid=0&amp;_nc_zor=9&amp;_nc_ht=scontent.xx&amp;oh=79710533119c2a177d601143b571a714&amp;oe=5EF5C49F"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5.14"/>
    <col customWidth="1" min="2" max="2" width="9.14"/>
    <col customWidth="1" min="3" max="3" width="18.57"/>
    <col customWidth="1" min="4" max="4" width="20.71"/>
    <col customWidth="1" min="5" max="5" width="27.0"/>
    <col customWidth="1" min="6" max="6" width="6.71"/>
    <col customWidth="1" min="8" max="9" width="24.14"/>
    <col hidden="1" min="10" max="10" width="14.43"/>
    <col customWidth="1" min="11" max="11" width="27.29"/>
    <col customWidth="1" min="12" max="12" width="25.57"/>
    <col hidden="1" min="14" max="14" width="14.43"/>
    <col customWidth="1" min="16" max="16" width="10.71"/>
  </cols>
  <sheetData>
    <row r="1" ht="18.0" customHeight="1">
      <c r="A1" s="1" t="s">
        <v>0</v>
      </c>
      <c r="B1" s="2" t="s">
        <v>1</v>
      </c>
      <c r="C1" s="1" t="s">
        <v>2</v>
      </c>
      <c r="D1" s="3" t="s">
        <v>3</v>
      </c>
      <c r="E1" s="1" t="s">
        <v>4</v>
      </c>
      <c r="F1" s="1" t="s">
        <v>5</v>
      </c>
      <c r="G1" s="1" t="s">
        <v>6</v>
      </c>
      <c r="H1" s="1" t="s">
        <v>7</v>
      </c>
      <c r="I1" s="1" t="s">
        <v>8</v>
      </c>
      <c r="J1" s="1" t="s">
        <v>9</v>
      </c>
      <c r="K1" s="4" t="s">
        <v>10</v>
      </c>
      <c r="L1" s="1" t="s">
        <v>11</v>
      </c>
      <c r="M1" s="1" t="s">
        <v>12</v>
      </c>
      <c r="N1" s="1" t="s">
        <v>13</v>
      </c>
      <c r="O1" s="5" t="s">
        <v>14</v>
      </c>
      <c r="P1" s="6"/>
      <c r="Q1" s="1" t="s">
        <v>15</v>
      </c>
      <c r="R1" s="7" t="s">
        <v>16</v>
      </c>
      <c r="S1" s="7" t="s">
        <v>17</v>
      </c>
      <c r="T1" s="1" t="s">
        <v>18</v>
      </c>
      <c r="U1" s="7" t="s">
        <v>19</v>
      </c>
      <c r="V1" s="7" t="s">
        <v>20</v>
      </c>
      <c r="W1" s="8"/>
      <c r="X1" s="8"/>
      <c r="Y1" s="8"/>
      <c r="Z1" s="8"/>
      <c r="AA1" s="8"/>
    </row>
    <row r="2" ht="18.0" customHeight="1">
      <c r="A2" s="9"/>
      <c r="B2" s="9"/>
      <c r="C2" s="9"/>
      <c r="D2" s="9"/>
      <c r="E2" s="9"/>
      <c r="F2" s="9"/>
      <c r="G2" s="9"/>
      <c r="H2" s="9"/>
      <c r="I2" s="9"/>
      <c r="J2" s="9"/>
      <c r="K2" s="9"/>
      <c r="L2" s="9"/>
      <c r="M2" s="9"/>
      <c r="N2" s="9"/>
      <c r="O2" s="10" t="s">
        <v>21</v>
      </c>
      <c r="P2" s="10" t="s">
        <v>22</v>
      </c>
      <c r="Q2" s="9"/>
      <c r="R2" s="9"/>
      <c r="S2" s="9"/>
      <c r="T2" s="9"/>
      <c r="U2" s="9"/>
      <c r="V2" s="9"/>
      <c r="W2" s="8"/>
      <c r="X2" s="8"/>
      <c r="Y2" s="8"/>
      <c r="Z2" s="8"/>
      <c r="AA2" s="8"/>
    </row>
    <row r="3" ht="28.5" customHeight="1">
      <c r="A3" s="11">
        <v>1.0</v>
      </c>
      <c r="B3" s="12" t="s">
        <v>23</v>
      </c>
      <c r="C3" s="13">
        <v>43976.73523148148</v>
      </c>
      <c r="D3" s="14" t="s">
        <v>24</v>
      </c>
      <c r="E3" s="15" t="s">
        <v>25</v>
      </c>
      <c r="F3" s="16" t="str">
        <f t="shared" ref="F3:F5" si="1">image("")</f>
        <v/>
      </c>
      <c r="G3" s="17" t="s">
        <v>26</v>
      </c>
      <c r="H3" s="18"/>
      <c r="I3" s="17" t="s">
        <v>27</v>
      </c>
      <c r="J3" s="19" t="s">
        <v>28</v>
      </c>
      <c r="K3" s="20" t="s">
        <v>29</v>
      </c>
      <c r="L3" s="21"/>
      <c r="M3" s="18"/>
      <c r="N3" s="16"/>
      <c r="O3" s="17" t="s">
        <v>30</v>
      </c>
      <c r="P3" s="16"/>
      <c r="Q3" s="17" t="s">
        <v>30</v>
      </c>
      <c r="R3" s="16"/>
      <c r="S3" s="16"/>
      <c r="T3" s="16"/>
      <c r="U3" s="17" t="s">
        <v>31</v>
      </c>
      <c r="V3" s="16"/>
      <c r="W3" s="22"/>
      <c r="X3" s="22"/>
      <c r="Y3" s="22"/>
      <c r="Z3" s="22"/>
      <c r="AA3" s="22"/>
    </row>
    <row r="4" ht="28.5" customHeight="1">
      <c r="A4" s="11">
        <f t="shared" ref="A4:A65" si="2">if(left(D4,16)=left(D3,16),A3,A3+1)</f>
        <v>1</v>
      </c>
      <c r="B4" s="12" t="s">
        <v>23</v>
      </c>
      <c r="C4" s="13">
        <v>43976.735243055555</v>
      </c>
      <c r="D4" s="14" t="s">
        <v>24</v>
      </c>
      <c r="E4" s="20" t="s">
        <v>32</v>
      </c>
      <c r="F4" s="16" t="str">
        <f t="shared" si="1"/>
        <v/>
      </c>
      <c r="G4" s="17" t="s">
        <v>26</v>
      </c>
      <c r="H4" s="16"/>
      <c r="I4" s="17" t="s">
        <v>33</v>
      </c>
      <c r="J4" s="19" t="s">
        <v>34</v>
      </c>
      <c r="K4" s="23"/>
      <c r="L4" s="16"/>
      <c r="M4" s="16"/>
      <c r="N4" s="16"/>
      <c r="O4" s="17" t="s">
        <v>30</v>
      </c>
      <c r="P4" s="16"/>
      <c r="Q4" s="17" t="s">
        <v>30</v>
      </c>
      <c r="R4" s="16"/>
      <c r="S4" s="16"/>
      <c r="T4" s="16"/>
      <c r="U4" s="16"/>
      <c r="V4" s="16"/>
      <c r="W4" s="22"/>
      <c r="X4" s="22"/>
      <c r="Y4" s="22"/>
      <c r="Z4" s="22"/>
      <c r="AA4" s="22"/>
    </row>
    <row r="5" ht="28.5" customHeight="1">
      <c r="A5" s="10">
        <f t="shared" si="2"/>
        <v>2</v>
      </c>
      <c r="B5" s="24" t="s">
        <v>23</v>
      </c>
      <c r="C5" s="25">
        <v>43976.69467592592</v>
      </c>
      <c r="D5" s="26" t="s">
        <v>35</v>
      </c>
      <c r="E5" s="27" t="s">
        <v>36</v>
      </c>
      <c r="F5" s="28" t="str">
        <f t="shared" si="1"/>
        <v/>
      </c>
      <c r="G5" s="29" t="s">
        <v>37</v>
      </c>
      <c r="H5" s="30"/>
      <c r="I5" s="29" t="s">
        <v>38</v>
      </c>
      <c r="J5" s="29" t="s">
        <v>39</v>
      </c>
      <c r="K5" s="31" t="s">
        <v>40</v>
      </c>
      <c r="L5" s="30"/>
      <c r="M5" s="28"/>
      <c r="N5" s="28"/>
      <c r="O5" s="29" t="s">
        <v>41</v>
      </c>
      <c r="P5" s="29"/>
      <c r="Q5" s="29" t="s">
        <v>42</v>
      </c>
      <c r="R5" s="29"/>
      <c r="S5" s="28"/>
      <c r="T5" s="28"/>
      <c r="U5" s="29"/>
      <c r="V5" s="28"/>
      <c r="W5" s="22"/>
      <c r="X5" s="22"/>
      <c r="Y5" s="22"/>
      <c r="Z5" s="22"/>
      <c r="AA5" s="22"/>
    </row>
    <row r="6" ht="93.0" customHeight="1">
      <c r="A6" s="10">
        <f t="shared" si="2"/>
        <v>2</v>
      </c>
      <c r="B6" s="24" t="s">
        <v>23</v>
      </c>
      <c r="C6" s="25">
        <v>43976.69489583333</v>
      </c>
      <c r="D6" s="26" t="s">
        <v>35</v>
      </c>
      <c r="E6" s="32" t="s">
        <v>43</v>
      </c>
      <c r="F6" s="28" t="str">
        <f>image("https://scontent.xx.fbcdn.net/v/t1.15752-9/99422528_243340950226642_4638309592982355968_n.jpg?_nc_cat=108&amp;_nc_sid=b96e70&amp;_nc_oc=AQmeyMdCf9OZ-jX27lOflnof7uNfjFbRg6Ykqid5I7BbrMUF1L2FzsKNwZ949A-seyLQlzZdW0q1t1Z9ykBXSGPe&amp;_nc_ad=z-m&amp;_nc_cid=0&amp;_nc_zor=9&amp;_nc_ht="&amp;"scontent.xx&amp;oh=0e54b05eab3fa66e183e3a9615174d73&amp;oe=5EF194AB")</f>
        <v/>
      </c>
      <c r="G6" s="29" t="s">
        <v>26</v>
      </c>
      <c r="H6" s="29" t="s">
        <v>44</v>
      </c>
      <c r="I6" s="29" t="s">
        <v>45</v>
      </c>
      <c r="J6" s="33" t="s">
        <v>46</v>
      </c>
      <c r="K6" s="31" t="s">
        <v>47</v>
      </c>
      <c r="L6" s="29" t="s">
        <v>48</v>
      </c>
      <c r="M6" s="34" t="s">
        <v>49</v>
      </c>
      <c r="N6" s="28"/>
      <c r="O6" s="29" t="s">
        <v>41</v>
      </c>
      <c r="P6" s="28"/>
      <c r="Q6" s="29" t="s">
        <v>42</v>
      </c>
      <c r="R6" s="28"/>
      <c r="S6" s="28"/>
      <c r="T6" s="28"/>
      <c r="U6" s="28"/>
      <c r="V6" s="28"/>
      <c r="W6" s="22"/>
      <c r="X6" s="22"/>
      <c r="Y6" s="22"/>
      <c r="Z6" s="22"/>
      <c r="AA6" s="22"/>
    </row>
    <row r="7" ht="82.5" customHeight="1">
      <c r="A7" s="10">
        <f t="shared" si="2"/>
        <v>2</v>
      </c>
      <c r="B7" s="24" t="s">
        <v>23</v>
      </c>
      <c r="C7" s="25">
        <v>43976.69583333333</v>
      </c>
      <c r="D7" s="26" t="s">
        <v>35</v>
      </c>
      <c r="E7" s="27" t="s">
        <v>50</v>
      </c>
      <c r="F7" s="28" t="str">
        <f>image("")</f>
        <v/>
      </c>
      <c r="G7" s="29" t="s">
        <v>26</v>
      </c>
      <c r="H7" s="34" t="s">
        <v>51</v>
      </c>
      <c r="I7" s="29" t="s">
        <v>45</v>
      </c>
      <c r="J7" s="33" t="s">
        <v>46</v>
      </c>
      <c r="K7" s="31" t="s">
        <v>52</v>
      </c>
      <c r="L7" s="35" t="s">
        <v>53</v>
      </c>
      <c r="M7" s="28"/>
      <c r="N7" s="28"/>
      <c r="O7" s="29" t="s">
        <v>41</v>
      </c>
      <c r="P7" s="28"/>
      <c r="Q7" s="29" t="s">
        <v>42</v>
      </c>
      <c r="R7" s="28"/>
      <c r="S7" s="28"/>
      <c r="T7" s="28"/>
      <c r="U7" s="28"/>
      <c r="V7" s="28"/>
      <c r="W7" s="22"/>
      <c r="X7" s="22"/>
      <c r="Y7" s="22"/>
      <c r="Z7" s="22"/>
      <c r="AA7" s="22"/>
    </row>
    <row r="8" ht="72.0" customHeight="1">
      <c r="A8" s="10">
        <f t="shared" si="2"/>
        <v>2</v>
      </c>
      <c r="B8" s="24" t="s">
        <v>23</v>
      </c>
      <c r="C8" s="25">
        <v>43976.69598379629</v>
      </c>
      <c r="D8" s="26" t="s">
        <v>35</v>
      </c>
      <c r="E8" s="27" t="s">
        <v>54</v>
      </c>
      <c r="F8" s="28" t="str">
        <f>image("https://scontent.xx.fbcdn.net/v/t1.15752-9/99112691_3409442169085699_594511438991589376_n.jpg?_nc_cat=109&amp;_nc_sid=b96e70&amp;_nc_oc=AQlAiQhgWG4EoprKs2j1wIE9330HkiHm1G3s7XrHcqXsj6ugVpgLhBhSOlIWDD58FXb4jbA91QaejhaaNNHDmYa2&amp;_nc_ad=z-m&amp;_nc_cid=0&amp;_nc_zor=9&amp;_nc_ht="&amp;"scontent.xx&amp;oh=b68559bbff4594e22b68f22c28200366&amp;oe=5EF14B65")</f>
        <v/>
      </c>
      <c r="G8" s="29" t="s">
        <v>26</v>
      </c>
      <c r="H8" s="34" t="s">
        <v>55</v>
      </c>
      <c r="I8" s="29" t="s">
        <v>45</v>
      </c>
      <c r="J8" s="33" t="s">
        <v>46</v>
      </c>
      <c r="K8" s="27" t="s">
        <v>56</v>
      </c>
      <c r="L8" s="35" t="s">
        <v>48</v>
      </c>
      <c r="M8" s="34" t="s">
        <v>49</v>
      </c>
      <c r="N8" s="28"/>
      <c r="O8" s="29" t="s">
        <v>41</v>
      </c>
      <c r="P8" s="28"/>
      <c r="Q8" s="29" t="s">
        <v>42</v>
      </c>
      <c r="R8" s="28"/>
      <c r="S8" s="28"/>
      <c r="T8" s="28"/>
      <c r="U8" s="28"/>
      <c r="V8" s="28"/>
      <c r="W8" s="22"/>
      <c r="X8" s="22"/>
      <c r="Y8" s="22"/>
      <c r="Z8" s="22"/>
      <c r="AA8" s="22"/>
    </row>
    <row r="9" ht="28.5" customHeight="1">
      <c r="A9" s="10">
        <f t="shared" si="2"/>
        <v>2</v>
      </c>
      <c r="B9" s="24" t="s">
        <v>23</v>
      </c>
      <c r="C9" s="25">
        <v>43976.6983912037</v>
      </c>
      <c r="D9" s="26" t="s">
        <v>35</v>
      </c>
      <c r="E9" s="36" t="s">
        <v>57</v>
      </c>
      <c r="F9" s="28" t="str">
        <f t="shared" ref="F9:F10" si="3">image("")</f>
        <v/>
      </c>
      <c r="G9" s="29" t="s">
        <v>26</v>
      </c>
      <c r="H9" s="29" t="s">
        <v>58</v>
      </c>
      <c r="I9" s="29" t="s">
        <v>45</v>
      </c>
      <c r="J9" s="33" t="s">
        <v>46</v>
      </c>
      <c r="K9" s="27" t="s">
        <v>59</v>
      </c>
      <c r="L9" s="33" t="s">
        <v>60</v>
      </c>
      <c r="M9" s="30"/>
      <c r="N9" s="28"/>
      <c r="O9" s="29" t="s">
        <v>30</v>
      </c>
      <c r="P9" s="28"/>
      <c r="Q9" s="29" t="s">
        <v>42</v>
      </c>
      <c r="R9" s="29"/>
      <c r="S9" s="28"/>
      <c r="T9" s="29"/>
      <c r="U9" s="37" t="s">
        <v>61</v>
      </c>
      <c r="V9" s="28"/>
      <c r="W9" s="22"/>
      <c r="X9" s="22"/>
      <c r="Y9" s="22"/>
      <c r="Z9" s="22"/>
      <c r="AA9" s="22"/>
    </row>
    <row r="10" ht="28.5" customHeight="1">
      <c r="A10" s="10">
        <f t="shared" si="2"/>
        <v>2</v>
      </c>
      <c r="B10" s="24" t="s">
        <v>23</v>
      </c>
      <c r="C10" s="25">
        <v>43976.69850694444</v>
      </c>
      <c r="D10" s="26" t="s">
        <v>35</v>
      </c>
      <c r="E10" s="36" t="s">
        <v>62</v>
      </c>
      <c r="F10" s="28" t="str">
        <f t="shared" si="3"/>
        <v/>
      </c>
      <c r="G10" s="29" t="s">
        <v>26</v>
      </c>
      <c r="H10" s="29" t="s">
        <v>63</v>
      </c>
      <c r="I10" s="29" t="s">
        <v>45</v>
      </c>
      <c r="J10" s="33" t="s">
        <v>46</v>
      </c>
      <c r="K10" s="27" t="s">
        <v>64</v>
      </c>
      <c r="L10" s="33" t="s">
        <v>65</v>
      </c>
      <c r="M10" s="28"/>
      <c r="N10" s="28"/>
      <c r="O10" s="29" t="s">
        <v>30</v>
      </c>
      <c r="P10" s="29"/>
      <c r="Q10" s="29" t="s">
        <v>42</v>
      </c>
      <c r="R10" s="29" t="s">
        <v>66</v>
      </c>
      <c r="S10" s="29" t="s">
        <v>67</v>
      </c>
      <c r="T10" s="29" t="s">
        <v>68</v>
      </c>
      <c r="U10" s="29" t="s">
        <v>69</v>
      </c>
      <c r="V10" s="28"/>
      <c r="W10" s="22"/>
      <c r="X10" s="22"/>
      <c r="Y10" s="22"/>
      <c r="Z10" s="22"/>
      <c r="AA10" s="22"/>
    </row>
    <row r="11" ht="75.0" customHeight="1">
      <c r="A11" s="10">
        <f t="shared" si="2"/>
        <v>2</v>
      </c>
      <c r="B11" s="24" t="s">
        <v>23</v>
      </c>
      <c r="C11" s="25">
        <v>43976.69887731481</v>
      </c>
      <c r="D11" s="26" t="s">
        <v>35</v>
      </c>
      <c r="E11" s="32" t="s">
        <v>70</v>
      </c>
      <c r="F11" s="28" t="str">
        <f>image("https://scontent.xx.fbcdn.net/v/t1.15752-9/99344048_535956657082431_7179934379622268928_n.jpg?_nc_cat=108&amp;_nc_sid=b96e70&amp;_nc_oc=AQn-B7e-0xyyeogYjbsjOFQtOSzEadMggZkEybyRuKRlrWKIu7hWgmdvSG4_QIG5AJQUVb2XLdpXpVyzhIaGMP82&amp;_nc_ad=z-m&amp;_nc_cid=0&amp;_nc_zor=9&amp;_nc_ht="&amp;"scontent.xx&amp;oh=0e24d561e4925c7d92a8b6ff4245e559&amp;oe=5EEFC369")</f>
        <v/>
      </c>
      <c r="G11" s="29" t="s">
        <v>71</v>
      </c>
      <c r="H11" s="33" t="s">
        <v>72</v>
      </c>
      <c r="I11" s="29" t="s">
        <v>73</v>
      </c>
      <c r="J11" s="33" t="s">
        <v>74</v>
      </c>
      <c r="K11" s="31" t="s">
        <v>47</v>
      </c>
      <c r="L11" s="34" t="s">
        <v>48</v>
      </c>
      <c r="M11" s="34" t="s">
        <v>49</v>
      </c>
      <c r="N11" s="28"/>
      <c r="O11" s="29" t="s">
        <v>41</v>
      </c>
      <c r="P11" s="28"/>
      <c r="Q11" s="29" t="s">
        <v>42</v>
      </c>
      <c r="R11" s="28"/>
      <c r="S11" s="28"/>
      <c r="T11" s="28"/>
      <c r="U11" s="28"/>
      <c r="V11" s="28"/>
      <c r="W11" s="22"/>
      <c r="X11" s="22"/>
      <c r="Y11" s="22"/>
      <c r="Z11" s="22"/>
      <c r="AA11" s="22"/>
    </row>
    <row r="12" ht="28.5" customHeight="1">
      <c r="A12" s="10">
        <f t="shared" si="2"/>
        <v>2</v>
      </c>
      <c r="B12" s="24" t="s">
        <v>23</v>
      </c>
      <c r="C12" s="25">
        <v>43976.699525462966</v>
      </c>
      <c r="D12" s="26" t="s">
        <v>35</v>
      </c>
      <c r="E12" s="27" t="s">
        <v>75</v>
      </c>
      <c r="F12" s="28" t="str">
        <f t="shared" ref="F12:F16" si="4">image("")</f>
        <v/>
      </c>
      <c r="G12" s="29" t="s">
        <v>26</v>
      </c>
      <c r="H12" s="30"/>
      <c r="I12" s="29" t="s">
        <v>76</v>
      </c>
      <c r="J12" s="33" t="s">
        <v>77</v>
      </c>
      <c r="K12" s="38"/>
      <c r="L12" s="29" t="s">
        <v>78</v>
      </c>
      <c r="M12" s="30"/>
      <c r="N12" s="28"/>
      <c r="O12" s="29" t="s">
        <v>41</v>
      </c>
      <c r="P12" s="28"/>
      <c r="Q12" s="29" t="s">
        <v>42</v>
      </c>
      <c r="R12" s="28"/>
      <c r="S12" s="28"/>
      <c r="T12" s="28"/>
      <c r="U12" s="29"/>
      <c r="V12" s="28"/>
      <c r="W12" s="22"/>
      <c r="X12" s="22"/>
      <c r="Y12" s="22"/>
      <c r="Z12" s="22"/>
      <c r="AA12" s="22"/>
    </row>
    <row r="13" ht="28.5" customHeight="1">
      <c r="A13" s="10">
        <f t="shared" si="2"/>
        <v>2</v>
      </c>
      <c r="B13" s="24" t="s">
        <v>23</v>
      </c>
      <c r="C13" s="25">
        <v>43976.70038194444</v>
      </c>
      <c r="D13" s="26" t="s">
        <v>35</v>
      </c>
      <c r="E13" s="27" t="s">
        <v>79</v>
      </c>
      <c r="F13" s="28" t="str">
        <f t="shared" si="4"/>
        <v/>
      </c>
      <c r="G13" s="29" t="s">
        <v>26</v>
      </c>
      <c r="H13" s="29" t="s">
        <v>80</v>
      </c>
      <c r="I13" s="29" t="s">
        <v>45</v>
      </c>
      <c r="J13" s="29" t="s">
        <v>46</v>
      </c>
      <c r="K13" s="31" t="s">
        <v>56</v>
      </c>
      <c r="L13" s="34" t="s">
        <v>48</v>
      </c>
      <c r="M13" s="34" t="s">
        <v>49</v>
      </c>
      <c r="N13" s="28"/>
      <c r="O13" s="29" t="s">
        <v>41</v>
      </c>
      <c r="P13" s="28"/>
      <c r="Q13" s="29" t="s">
        <v>42</v>
      </c>
      <c r="R13" s="28"/>
      <c r="S13" s="28"/>
      <c r="T13" s="28"/>
      <c r="U13" s="28"/>
      <c r="V13" s="28"/>
      <c r="W13" s="22"/>
      <c r="X13" s="22"/>
      <c r="Y13" s="22"/>
      <c r="Z13" s="22"/>
      <c r="AA13" s="22"/>
    </row>
    <row r="14" ht="28.5" customHeight="1">
      <c r="A14" s="10">
        <f t="shared" si="2"/>
        <v>2</v>
      </c>
      <c r="B14" s="24" t="s">
        <v>23</v>
      </c>
      <c r="C14" s="25">
        <v>43976.70039351852</v>
      </c>
      <c r="D14" s="26" t="s">
        <v>35</v>
      </c>
      <c r="E14" s="27" t="s">
        <v>81</v>
      </c>
      <c r="F14" s="28" t="str">
        <f t="shared" si="4"/>
        <v/>
      </c>
      <c r="G14" s="29" t="s">
        <v>82</v>
      </c>
      <c r="H14" s="34" t="s">
        <v>83</v>
      </c>
      <c r="I14" s="29" t="s">
        <v>84</v>
      </c>
      <c r="J14" s="33" t="s">
        <v>46</v>
      </c>
      <c r="K14" s="38"/>
      <c r="L14" s="28"/>
      <c r="M14" s="28"/>
      <c r="N14" s="28"/>
      <c r="O14" s="29" t="s">
        <v>41</v>
      </c>
      <c r="P14" s="28"/>
      <c r="Q14" s="29" t="s">
        <v>42</v>
      </c>
      <c r="R14" s="28"/>
      <c r="S14" s="28"/>
      <c r="T14" s="28"/>
      <c r="U14" s="28"/>
      <c r="V14" s="28"/>
      <c r="W14" s="22"/>
      <c r="X14" s="22"/>
      <c r="Y14" s="22"/>
      <c r="Z14" s="22"/>
      <c r="AA14" s="22"/>
    </row>
    <row r="15" ht="28.5" customHeight="1">
      <c r="A15" s="11">
        <f t="shared" si="2"/>
        <v>3</v>
      </c>
      <c r="B15" s="12" t="s">
        <v>23</v>
      </c>
      <c r="C15" s="13">
        <v>43976.62133101852</v>
      </c>
      <c r="D15" s="14" t="s">
        <v>85</v>
      </c>
      <c r="E15" s="20" t="s">
        <v>36</v>
      </c>
      <c r="F15" s="16" t="str">
        <f t="shared" si="4"/>
        <v/>
      </c>
      <c r="G15" s="17" t="s">
        <v>37</v>
      </c>
      <c r="H15" s="18"/>
      <c r="I15" s="17" t="s">
        <v>38</v>
      </c>
      <c r="J15" s="19" t="s">
        <v>39</v>
      </c>
      <c r="K15" s="20" t="s">
        <v>86</v>
      </c>
      <c r="L15" s="18"/>
      <c r="M15" s="18"/>
      <c r="N15" s="16"/>
      <c r="O15" s="17" t="s">
        <v>41</v>
      </c>
      <c r="P15" s="16"/>
      <c r="Q15" s="17" t="s">
        <v>30</v>
      </c>
      <c r="R15" s="16"/>
      <c r="S15" s="16"/>
      <c r="T15" s="16"/>
      <c r="U15" s="17"/>
      <c r="V15" s="16"/>
      <c r="W15" s="22"/>
      <c r="X15" s="22"/>
      <c r="Y15" s="22"/>
      <c r="Z15" s="22"/>
      <c r="AA15" s="22"/>
    </row>
    <row r="16" ht="28.5" customHeight="1">
      <c r="A16" s="11">
        <f t="shared" si="2"/>
        <v>3</v>
      </c>
      <c r="B16" s="12" t="s">
        <v>23</v>
      </c>
      <c r="C16" s="13">
        <v>43976.62185185185</v>
      </c>
      <c r="D16" s="14" t="s">
        <v>85</v>
      </c>
      <c r="E16" s="20" t="s">
        <v>87</v>
      </c>
      <c r="F16" s="16" t="str">
        <f t="shared" si="4"/>
        <v/>
      </c>
      <c r="G16" s="17" t="s">
        <v>88</v>
      </c>
      <c r="H16" s="16"/>
      <c r="I16" s="17" t="s">
        <v>89</v>
      </c>
      <c r="J16" s="19" t="s">
        <v>46</v>
      </c>
      <c r="K16" s="20" t="s">
        <v>90</v>
      </c>
      <c r="L16" s="16"/>
      <c r="M16" s="16"/>
      <c r="N16" s="16"/>
      <c r="O16" s="17" t="s">
        <v>41</v>
      </c>
      <c r="P16" s="16"/>
      <c r="Q16" s="17" t="s">
        <v>30</v>
      </c>
      <c r="R16" s="16"/>
      <c r="S16" s="16"/>
      <c r="T16" s="16"/>
      <c r="U16" s="16"/>
      <c r="V16" s="16"/>
      <c r="W16" s="22"/>
      <c r="X16" s="22"/>
      <c r="Y16" s="22"/>
      <c r="Z16" s="22"/>
      <c r="AA16" s="22"/>
    </row>
    <row r="17" ht="28.5" customHeight="1">
      <c r="A17" s="11">
        <f t="shared" si="2"/>
        <v>3</v>
      </c>
      <c r="B17" s="12" t="s">
        <v>23</v>
      </c>
      <c r="C17" s="13">
        <v>43976.622141203705</v>
      </c>
      <c r="D17" s="14" t="s">
        <v>85</v>
      </c>
      <c r="E17" s="39" t="s">
        <v>91</v>
      </c>
      <c r="F17" s="16" t="str">
        <f>image("https://scontent.xx.fbcdn.net/v/t1.15752-9/99155315_663577941039420_3919061781045051392_n.jpg?_nc_cat=107&amp;_nc_sid=b96e70&amp;_nc_ohc=QlY58SgF1UIAX98u2o5&amp;_nc_ad=z-m&amp;_nc_cid=0&amp;_nc_zor=9&amp;_nc_ht=scontent.xx&amp;oh=43ce73cebb8d9edaf771df8412779159&amp;oe=5EEF7093")</f>
        <v/>
      </c>
      <c r="G17" s="17" t="s">
        <v>26</v>
      </c>
      <c r="H17" s="40" t="s">
        <v>92</v>
      </c>
      <c r="I17" s="17" t="s">
        <v>45</v>
      </c>
      <c r="J17" s="19" t="s">
        <v>46</v>
      </c>
      <c r="K17" s="20" t="s">
        <v>93</v>
      </c>
      <c r="L17" s="41" t="s">
        <v>94</v>
      </c>
      <c r="M17" s="40" t="s">
        <v>95</v>
      </c>
      <c r="N17" s="16"/>
      <c r="O17" s="17" t="s">
        <v>30</v>
      </c>
      <c r="P17" s="16"/>
      <c r="Q17" s="17" t="s">
        <v>30</v>
      </c>
      <c r="R17" s="17" t="s">
        <v>96</v>
      </c>
      <c r="S17" s="16"/>
      <c r="T17" s="16"/>
      <c r="U17" s="17" t="s">
        <v>97</v>
      </c>
      <c r="V17" s="16"/>
      <c r="W17" s="22"/>
      <c r="X17" s="22"/>
      <c r="Y17" s="22"/>
      <c r="Z17" s="22"/>
      <c r="AA17" s="22"/>
    </row>
    <row r="18" ht="28.5" customHeight="1">
      <c r="A18" s="11">
        <f t="shared" si="2"/>
        <v>3</v>
      </c>
      <c r="B18" s="12" t="s">
        <v>23</v>
      </c>
      <c r="C18" s="13">
        <v>43976.62273148148</v>
      </c>
      <c r="D18" s="14" t="s">
        <v>85</v>
      </c>
      <c r="E18" s="20" t="s">
        <v>98</v>
      </c>
      <c r="F18" s="16" t="str">
        <f t="shared" ref="F18:F20" si="5">image("")</f>
        <v/>
      </c>
      <c r="G18" s="17" t="s">
        <v>99</v>
      </c>
      <c r="H18" s="40" t="s">
        <v>100</v>
      </c>
      <c r="I18" s="17" t="s">
        <v>101</v>
      </c>
      <c r="J18" s="19" t="s">
        <v>102</v>
      </c>
      <c r="K18" s="20" t="s">
        <v>103</v>
      </c>
      <c r="L18" s="42"/>
      <c r="M18" s="16"/>
      <c r="N18" s="16"/>
      <c r="O18" s="17" t="s">
        <v>41</v>
      </c>
      <c r="P18" s="16"/>
      <c r="Q18" s="17" t="s">
        <v>30</v>
      </c>
      <c r="R18" s="16"/>
      <c r="S18" s="16"/>
      <c r="T18" s="16"/>
      <c r="U18" s="16"/>
      <c r="V18" s="16"/>
      <c r="W18" s="22"/>
      <c r="X18" s="22"/>
      <c r="Y18" s="22"/>
      <c r="Z18" s="22"/>
      <c r="AA18" s="22"/>
    </row>
    <row r="19" ht="28.5" customHeight="1">
      <c r="A19" s="11">
        <f t="shared" si="2"/>
        <v>3</v>
      </c>
      <c r="B19" s="12" t="s">
        <v>23</v>
      </c>
      <c r="C19" s="13">
        <v>43976.62273148148</v>
      </c>
      <c r="D19" s="14" t="s">
        <v>85</v>
      </c>
      <c r="E19" s="43" t="s">
        <v>104</v>
      </c>
      <c r="F19" s="16" t="str">
        <f t="shared" si="5"/>
        <v/>
      </c>
      <c r="G19" s="17" t="s">
        <v>105</v>
      </c>
      <c r="H19" s="18"/>
      <c r="I19" s="17" t="s">
        <v>84</v>
      </c>
      <c r="J19" s="19" t="s">
        <v>102</v>
      </c>
      <c r="K19" s="23"/>
      <c r="L19" s="16"/>
      <c r="M19" s="16"/>
      <c r="N19" s="16"/>
      <c r="O19" s="17" t="s">
        <v>41</v>
      </c>
      <c r="P19" s="16"/>
      <c r="Q19" s="17" t="s">
        <v>30</v>
      </c>
      <c r="R19" s="16"/>
      <c r="S19" s="16"/>
      <c r="T19" s="16"/>
      <c r="U19" s="16"/>
      <c r="V19" s="16"/>
      <c r="W19" s="22"/>
      <c r="X19" s="22"/>
      <c r="Y19" s="22"/>
      <c r="Z19" s="22"/>
      <c r="AA19" s="22"/>
    </row>
    <row r="20" ht="28.5" customHeight="1">
      <c r="A20" s="10">
        <f t="shared" si="2"/>
        <v>4</v>
      </c>
      <c r="B20" s="24" t="s">
        <v>23</v>
      </c>
      <c r="C20" s="25">
        <v>43976.60173611111</v>
      </c>
      <c r="D20" s="26" t="s">
        <v>106</v>
      </c>
      <c r="E20" s="27" t="s">
        <v>36</v>
      </c>
      <c r="F20" s="28" t="str">
        <f t="shared" si="5"/>
        <v/>
      </c>
      <c r="G20" s="29" t="s">
        <v>37</v>
      </c>
      <c r="H20" s="28"/>
      <c r="I20" s="29" t="s">
        <v>38</v>
      </c>
      <c r="J20" s="33" t="s">
        <v>39</v>
      </c>
      <c r="K20" s="31" t="s">
        <v>107</v>
      </c>
      <c r="L20" s="28"/>
      <c r="M20" s="28"/>
      <c r="N20" s="28"/>
      <c r="O20" s="29" t="s">
        <v>41</v>
      </c>
      <c r="P20" s="28"/>
      <c r="Q20" s="29" t="s">
        <v>41</v>
      </c>
      <c r="R20" s="28"/>
      <c r="S20" s="28"/>
      <c r="T20" s="28"/>
      <c r="U20" s="28"/>
      <c r="V20" s="28"/>
      <c r="W20" s="22"/>
      <c r="X20" s="22"/>
      <c r="Y20" s="22"/>
      <c r="Z20" s="22"/>
      <c r="AA20" s="22"/>
    </row>
    <row r="21" ht="28.5" customHeight="1">
      <c r="A21" s="10">
        <f t="shared" si="2"/>
        <v>4</v>
      </c>
      <c r="B21" s="24" t="s">
        <v>23</v>
      </c>
      <c r="C21" s="25">
        <v>43976.604212962964</v>
      </c>
      <c r="D21" s="26" t="s">
        <v>106</v>
      </c>
      <c r="E21" s="32" t="s">
        <v>108</v>
      </c>
      <c r="F21" s="28" t="str">
        <f>image("https://scontent.xx.fbcdn.net/v/t1.15752-9/101044630_944867255968064_1717492249836650496_n.jpg?_nc_cat=101&amp;_nc_sid=b96e70&amp;_nc_ohc=1A4DspJMJ-wAX9VhV04&amp;_nc_ad=z-m&amp;_nc_cid=0&amp;_nc_zor=9&amp;_nc_ht=scontent.xx&amp;oh=915a3502a91e5b4c7694125ace735398&amp;oe=5EEFE3BB")</f>
        <v/>
      </c>
      <c r="G21" s="29" t="s">
        <v>26</v>
      </c>
      <c r="H21" s="34" t="s">
        <v>109</v>
      </c>
      <c r="I21" s="29" t="s">
        <v>45</v>
      </c>
      <c r="J21" s="33" t="s">
        <v>46</v>
      </c>
      <c r="K21" s="31" t="s">
        <v>93</v>
      </c>
      <c r="L21" s="35" t="s">
        <v>110</v>
      </c>
      <c r="M21" s="34" t="s">
        <v>111</v>
      </c>
      <c r="N21" s="28"/>
      <c r="O21" s="29" t="s">
        <v>41</v>
      </c>
      <c r="P21" s="28"/>
      <c r="Q21" s="29" t="s">
        <v>41</v>
      </c>
      <c r="R21" s="28"/>
      <c r="S21" s="28"/>
      <c r="T21" s="28"/>
      <c r="U21" s="28"/>
      <c r="V21" s="28"/>
      <c r="W21" s="22"/>
      <c r="X21" s="22"/>
      <c r="Y21" s="22"/>
      <c r="Z21" s="22"/>
      <c r="AA21" s="22"/>
    </row>
    <row r="22" ht="28.5" customHeight="1">
      <c r="A22" s="10">
        <f t="shared" si="2"/>
        <v>4</v>
      </c>
      <c r="B22" s="24" t="s">
        <v>23</v>
      </c>
      <c r="C22" s="25">
        <v>43976.604212962964</v>
      </c>
      <c r="D22" s="26" t="s">
        <v>106</v>
      </c>
      <c r="E22" s="27" t="s">
        <v>112</v>
      </c>
      <c r="F22" s="28" t="str">
        <f t="shared" ref="F22:F23" si="6">image("")</f>
        <v/>
      </c>
      <c r="G22" s="29" t="s">
        <v>26</v>
      </c>
      <c r="H22" s="34" t="s">
        <v>113</v>
      </c>
      <c r="I22" s="29" t="s">
        <v>45</v>
      </c>
      <c r="J22" s="33" t="s">
        <v>46</v>
      </c>
      <c r="K22" s="27" t="s">
        <v>114</v>
      </c>
      <c r="L22" s="34" t="s">
        <v>115</v>
      </c>
      <c r="M22" s="28"/>
      <c r="N22" s="28"/>
      <c r="O22" s="29" t="s">
        <v>41</v>
      </c>
      <c r="P22" s="28"/>
      <c r="Q22" s="29" t="s">
        <v>41</v>
      </c>
      <c r="R22" s="28"/>
      <c r="S22" s="28"/>
      <c r="T22" s="28"/>
      <c r="U22" s="28"/>
      <c r="V22" s="28"/>
      <c r="W22" s="22"/>
      <c r="X22" s="22"/>
      <c r="Y22" s="22"/>
      <c r="Z22" s="22"/>
      <c r="AA22" s="22"/>
    </row>
    <row r="23" ht="28.5" customHeight="1">
      <c r="A23" s="11">
        <f t="shared" si="2"/>
        <v>5</v>
      </c>
      <c r="B23" s="12" t="s">
        <v>23</v>
      </c>
      <c r="C23" s="13">
        <v>43976.55232638889</v>
      </c>
      <c r="D23" s="14" t="s">
        <v>116</v>
      </c>
      <c r="E23" s="20" t="s">
        <v>117</v>
      </c>
      <c r="F23" s="16" t="str">
        <f t="shared" si="6"/>
        <v/>
      </c>
      <c r="G23" s="17" t="s">
        <v>26</v>
      </c>
      <c r="H23" s="17" t="s">
        <v>118</v>
      </c>
      <c r="I23" s="17" t="s">
        <v>27</v>
      </c>
      <c r="J23" s="19" t="s">
        <v>34</v>
      </c>
      <c r="K23" s="44" t="s">
        <v>29</v>
      </c>
      <c r="L23" s="16"/>
      <c r="M23" s="16"/>
      <c r="N23" s="16"/>
      <c r="O23" s="17" t="s">
        <v>41</v>
      </c>
      <c r="P23" s="16"/>
      <c r="Q23" s="17" t="s">
        <v>42</v>
      </c>
      <c r="R23" s="16"/>
      <c r="S23" s="17"/>
      <c r="T23" s="16"/>
      <c r="U23" s="17"/>
      <c r="V23" s="16"/>
      <c r="W23" s="22"/>
      <c r="X23" s="22"/>
      <c r="Y23" s="22"/>
      <c r="Z23" s="22"/>
      <c r="AA23" s="22"/>
    </row>
    <row r="24" ht="102.0" customHeight="1">
      <c r="A24" s="11">
        <f t="shared" si="2"/>
        <v>5</v>
      </c>
      <c r="B24" s="12" t="s">
        <v>23</v>
      </c>
      <c r="C24" s="13">
        <v>43976.555127314816</v>
      </c>
      <c r="D24" s="14" t="s">
        <v>116</v>
      </c>
      <c r="E24" s="45" t="s">
        <v>119</v>
      </c>
      <c r="F24" s="16" t="str">
        <f>image("https://scontent.xx.fbcdn.net/v/t1.15752-9/98291294_2304747203166799_8431726443699896320_n.png?_nc_cat=108&amp;_nc_sid=b96e70&amp;_nc_ohc=wDcgidGMHXIAX9cXIHq&amp;_nc_ad=z-m&amp;_nc_cid=0&amp;_nc_zor=9&amp;_nc_ht=scontent.xx&amp;oh=509d2b9849e919f882733e071f00218c&amp;oe=5EF120D3")</f>
        <v/>
      </c>
      <c r="G24" s="17" t="s">
        <v>71</v>
      </c>
      <c r="H24" s="17" t="s">
        <v>120</v>
      </c>
      <c r="I24" s="17" t="s">
        <v>73</v>
      </c>
      <c r="J24" s="19" t="s">
        <v>74</v>
      </c>
      <c r="K24" s="20" t="s">
        <v>121</v>
      </c>
      <c r="L24" s="17" t="s">
        <v>122</v>
      </c>
      <c r="M24" s="40" t="s">
        <v>123</v>
      </c>
      <c r="N24" s="16"/>
      <c r="O24" s="17" t="s">
        <v>41</v>
      </c>
      <c r="P24" s="16"/>
      <c r="Q24" s="17" t="s">
        <v>42</v>
      </c>
      <c r="R24" s="16"/>
      <c r="S24" s="16"/>
      <c r="T24" s="16"/>
      <c r="U24" s="16"/>
      <c r="V24" s="16"/>
      <c r="W24" s="22"/>
      <c r="X24" s="22"/>
      <c r="Y24" s="22"/>
      <c r="Z24" s="22"/>
      <c r="AA24" s="22"/>
    </row>
    <row r="25" ht="28.5" customHeight="1">
      <c r="A25" s="11">
        <f t="shared" si="2"/>
        <v>5</v>
      </c>
      <c r="B25" s="12" t="s">
        <v>23</v>
      </c>
      <c r="C25" s="13">
        <v>43976.555138888885</v>
      </c>
      <c r="D25" s="14" t="s">
        <v>116</v>
      </c>
      <c r="E25" s="15" t="s">
        <v>124</v>
      </c>
      <c r="F25" s="16" t="str">
        <f t="shared" ref="F25:F26" si="7">image("")</f>
        <v/>
      </c>
      <c r="G25" s="17" t="s">
        <v>82</v>
      </c>
      <c r="H25" s="18"/>
      <c r="I25" s="17" t="s">
        <v>84</v>
      </c>
      <c r="J25" s="19" t="s">
        <v>46</v>
      </c>
      <c r="K25" s="23"/>
      <c r="L25" s="18"/>
      <c r="M25" s="18"/>
      <c r="N25" s="16"/>
      <c r="O25" s="17" t="s">
        <v>41</v>
      </c>
      <c r="P25" s="16"/>
      <c r="Q25" s="17" t="s">
        <v>42</v>
      </c>
      <c r="R25" s="16"/>
      <c r="S25" s="16"/>
      <c r="T25" s="16"/>
      <c r="U25" s="16"/>
      <c r="V25" s="16"/>
      <c r="W25" s="22"/>
      <c r="X25" s="22"/>
      <c r="Y25" s="22"/>
      <c r="Z25" s="22"/>
      <c r="AA25" s="22"/>
    </row>
    <row r="26" ht="28.5" customHeight="1">
      <c r="A26" s="10">
        <f t="shared" si="2"/>
        <v>6</v>
      </c>
      <c r="B26" s="24" t="s">
        <v>23</v>
      </c>
      <c r="C26" s="25">
        <v>43976.53314814815</v>
      </c>
      <c r="D26" s="26" t="s">
        <v>125</v>
      </c>
      <c r="E26" s="27" t="s">
        <v>36</v>
      </c>
      <c r="F26" s="28" t="str">
        <f t="shared" si="7"/>
        <v/>
      </c>
      <c r="G26" s="29" t="s">
        <v>37</v>
      </c>
      <c r="H26" s="30"/>
      <c r="I26" s="29" t="s">
        <v>38</v>
      </c>
      <c r="J26" s="29" t="s">
        <v>39</v>
      </c>
      <c r="K26" s="27" t="s">
        <v>126</v>
      </c>
      <c r="L26" s="30"/>
      <c r="M26" s="30"/>
      <c r="N26" s="28"/>
      <c r="O26" s="29" t="s">
        <v>41</v>
      </c>
      <c r="P26" s="28"/>
      <c r="Q26" s="29" t="s">
        <v>42</v>
      </c>
      <c r="R26" s="28"/>
      <c r="S26" s="28"/>
      <c r="T26" s="28"/>
      <c r="U26" s="28"/>
      <c r="V26" s="28"/>
      <c r="W26" s="22"/>
      <c r="X26" s="22"/>
      <c r="Y26" s="22"/>
      <c r="Z26" s="22"/>
      <c r="AA26" s="22"/>
    </row>
    <row r="27" ht="28.5" customHeight="1">
      <c r="A27" s="10">
        <f t="shared" si="2"/>
        <v>6</v>
      </c>
      <c r="B27" s="24" t="s">
        <v>23</v>
      </c>
      <c r="C27" s="25">
        <v>43976.54</v>
      </c>
      <c r="D27" s="26" t="s">
        <v>125</v>
      </c>
      <c r="E27" s="32" t="s">
        <v>127</v>
      </c>
      <c r="F27" s="28" t="str">
        <f>image("https://scontent.xx.fbcdn.net/v/t1.15752-9/93872278_162489938418867_923106381647577088_n.jpg?_nc_cat=108&amp;_nc_sid=b96e70&amp;_nc_ohc=tlG0lzJAxNEAX8wnKv4&amp;_nc_ad=z-m&amp;_nc_cid=0&amp;_nc_zor=9&amp;_nc_ht=scontent.xx&amp;oh=bcb79be8ecaf08e9b55a9cf9465977a8&amp;oe=5EEF46BF")</f>
        <v/>
      </c>
      <c r="G27" s="29" t="s">
        <v>26</v>
      </c>
      <c r="H27" s="29" t="s">
        <v>128</v>
      </c>
      <c r="I27" s="29" t="s">
        <v>45</v>
      </c>
      <c r="J27" s="33" t="s">
        <v>46</v>
      </c>
      <c r="K27" s="27" t="s">
        <v>129</v>
      </c>
      <c r="L27" s="34" t="s">
        <v>130</v>
      </c>
      <c r="M27" s="34" t="s">
        <v>131</v>
      </c>
      <c r="N27" s="28"/>
      <c r="O27" s="29" t="s">
        <v>41</v>
      </c>
      <c r="P27" s="28"/>
      <c r="Q27" s="29" t="s">
        <v>42</v>
      </c>
      <c r="R27" s="28"/>
      <c r="S27" s="28"/>
      <c r="T27" s="28"/>
      <c r="U27" s="28"/>
      <c r="V27" s="28"/>
      <c r="W27" s="22"/>
      <c r="X27" s="22"/>
      <c r="Y27" s="22"/>
      <c r="Z27" s="22"/>
      <c r="AA27" s="22"/>
    </row>
    <row r="28" ht="78.0" customHeight="1">
      <c r="A28" s="10">
        <f t="shared" si="2"/>
        <v>6</v>
      </c>
      <c r="B28" s="24" t="s">
        <v>23</v>
      </c>
      <c r="C28" s="25">
        <v>43976.54347222222</v>
      </c>
      <c r="D28" s="26" t="s">
        <v>125</v>
      </c>
      <c r="E28" s="32" t="s">
        <v>132</v>
      </c>
      <c r="F28" s="28" t="str">
        <f>image("https://scontent.xx.fbcdn.net/v/t1.15752-9/99296950_612103576154553_5065707848806170624_n.jpg?_nc_cat=107&amp;_nc_sid=b96e70&amp;_nc_ohc=uQcRHD8VvBcAX_SAUde&amp;_nc_ad=z-m&amp;_nc_cid=0&amp;_nc_zor=9&amp;_nc_ht=scontent.xx&amp;oh=f15a2d6a3214e44053081832d9ff11b7&amp;oe=5EEF679E")</f>
        <v/>
      </c>
      <c r="G28" s="29" t="s">
        <v>26</v>
      </c>
      <c r="H28" s="34" t="s">
        <v>133</v>
      </c>
      <c r="I28" s="29" t="s">
        <v>134</v>
      </c>
      <c r="J28" s="33" t="s">
        <v>77</v>
      </c>
      <c r="K28" s="46"/>
      <c r="L28" s="34" t="s">
        <v>135</v>
      </c>
      <c r="M28" s="34" t="s">
        <v>136</v>
      </c>
      <c r="N28" s="28"/>
      <c r="O28" s="29" t="s">
        <v>41</v>
      </c>
      <c r="P28" s="28"/>
      <c r="Q28" s="29" t="s">
        <v>42</v>
      </c>
      <c r="R28" s="28"/>
      <c r="S28" s="28"/>
      <c r="T28" s="28"/>
      <c r="U28" s="28"/>
      <c r="V28" s="28"/>
      <c r="W28" s="22"/>
      <c r="X28" s="22"/>
      <c r="Y28" s="22"/>
      <c r="Z28" s="22"/>
      <c r="AA28" s="22"/>
    </row>
    <row r="29" ht="28.5" customHeight="1">
      <c r="A29" s="10">
        <f t="shared" si="2"/>
        <v>6</v>
      </c>
      <c r="B29" s="24" t="s">
        <v>23</v>
      </c>
      <c r="C29" s="25">
        <v>43976.54361111111</v>
      </c>
      <c r="D29" s="26" t="s">
        <v>125</v>
      </c>
      <c r="E29" s="27" t="s">
        <v>137</v>
      </c>
      <c r="F29" s="28" t="str">
        <f t="shared" ref="F29:F34" si="8">image("")</f>
        <v/>
      </c>
      <c r="G29" s="29" t="s">
        <v>138</v>
      </c>
      <c r="H29" s="29" t="s">
        <v>139</v>
      </c>
      <c r="I29" s="29" t="s">
        <v>76</v>
      </c>
      <c r="J29" s="33" t="s">
        <v>77</v>
      </c>
      <c r="K29" s="46"/>
      <c r="L29" s="33" t="s">
        <v>140</v>
      </c>
      <c r="M29" s="28"/>
      <c r="N29" s="28"/>
      <c r="O29" s="29" t="s">
        <v>41</v>
      </c>
      <c r="P29" s="28"/>
      <c r="Q29" s="29" t="s">
        <v>42</v>
      </c>
      <c r="R29" s="28"/>
      <c r="S29" s="28"/>
      <c r="T29" s="28"/>
      <c r="U29" s="29" t="s">
        <v>141</v>
      </c>
      <c r="V29" s="28"/>
      <c r="W29" s="22"/>
      <c r="X29" s="22"/>
      <c r="Y29" s="22"/>
      <c r="Z29" s="22"/>
      <c r="AA29" s="22"/>
    </row>
    <row r="30" ht="28.5" customHeight="1">
      <c r="A30" s="10">
        <f t="shared" si="2"/>
        <v>6</v>
      </c>
      <c r="B30" s="24" t="s">
        <v>23</v>
      </c>
      <c r="C30" s="25">
        <v>43976.543958333335</v>
      </c>
      <c r="D30" s="26" t="s">
        <v>125</v>
      </c>
      <c r="E30" s="27" t="s">
        <v>142</v>
      </c>
      <c r="F30" s="28" t="str">
        <f t="shared" si="8"/>
        <v/>
      </c>
      <c r="G30" s="29" t="s">
        <v>143</v>
      </c>
      <c r="H30" s="29" t="s">
        <v>144</v>
      </c>
      <c r="I30" s="29" t="s">
        <v>45</v>
      </c>
      <c r="J30" s="33" t="s">
        <v>102</v>
      </c>
      <c r="K30" s="31" t="s">
        <v>145</v>
      </c>
      <c r="L30" s="34" t="s">
        <v>146</v>
      </c>
      <c r="M30" s="28"/>
      <c r="N30" s="28"/>
      <c r="O30" s="29" t="s">
        <v>41</v>
      </c>
      <c r="P30" s="28"/>
      <c r="Q30" s="29" t="s">
        <v>42</v>
      </c>
      <c r="R30" s="28"/>
      <c r="S30" s="28"/>
      <c r="T30" s="28"/>
      <c r="U30" s="28"/>
      <c r="V30" s="28"/>
      <c r="W30" s="22"/>
      <c r="X30" s="22"/>
      <c r="Y30" s="22"/>
      <c r="Z30" s="22"/>
      <c r="AA30" s="22"/>
    </row>
    <row r="31" ht="28.5" customHeight="1">
      <c r="A31" s="10">
        <f t="shared" si="2"/>
        <v>6</v>
      </c>
      <c r="B31" s="24" t="s">
        <v>23</v>
      </c>
      <c r="C31" s="25">
        <v>43976.54888888889</v>
      </c>
      <c r="D31" s="26" t="s">
        <v>125</v>
      </c>
      <c r="E31" s="27" t="s">
        <v>147</v>
      </c>
      <c r="F31" s="28" t="str">
        <f t="shared" si="8"/>
        <v/>
      </c>
      <c r="G31" s="29" t="s">
        <v>26</v>
      </c>
      <c r="H31" s="35" t="s">
        <v>148</v>
      </c>
      <c r="I31" s="33" t="s">
        <v>76</v>
      </c>
      <c r="J31" s="33" t="s">
        <v>77</v>
      </c>
      <c r="K31" s="46"/>
      <c r="L31" s="34" t="s">
        <v>140</v>
      </c>
      <c r="M31" s="28"/>
      <c r="N31" s="28"/>
      <c r="O31" s="29" t="s">
        <v>41</v>
      </c>
      <c r="P31" s="28"/>
      <c r="Q31" s="29" t="s">
        <v>42</v>
      </c>
      <c r="R31" s="28"/>
      <c r="S31" s="28"/>
      <c r="T31" s="28"/>
      <c r="U31" s="28"/>
      <c r="V31" s="28"/>
      <c r="W31" s="22"/>
      <c r="X31" s="22"/>
      <c r="Y31" s="22"/>
      <c r="Z31" s="22"/>
      <c r="AA31" s="22"/>
    </row>
    <row r="32" ht="28.5" customHeight="1">
      <c r="A32" s="10">
        <f t="shared" si="2"/>
        <v>6</v>
      </c>
      <c r="B32" s="24" t="s">
        <v>23</v>
      </c>
      <c r="C32" s="25">
        <v>43976.54888888889</v>
      </c>
      <c r="D32" s="26" t="s">
        <v>125</v>
      </c>
      <c r="E32" s="27" t="s">
        <v>149</v>
      </c>
      <c r="F32" s="28" t="str">
        <f t="shared" si="8"/>
        <v/>
      </c>
      <c r="G32" s="29" t="s">
        <v>143</v>
      </c>
      <c r="H32" s="29" t="s">
        <v>150</v>
      </c>
      <c r="I32" s="29" t="s">
        <v>76</v>
      </c>
      <c r="J32" s="33" t="s">
        <v>74</v>
      </c>
      <c r="K32" s="38"/>
      <c r="L32" s="29" t="s">
        <v>151</v>
      </c>
      <c r="M32" s="30"/>
      <c r="N32" s="28"/>
      <c r="O32" s="29" t="s">
        <v>41</v>
      </c>
      <c r="P32" s="28"/>
      <c r="Q32" s="29" t="s">
        <v>42</v>
      </c>
      <c r="R32" s="28"/>
      <c r="S32" s="28"/>
      <c r="T32" s="28"/>
      <c r="U32" s="29"/>
      <c r="V32" s="28"/>
      <c r="W32" s="22"/>
      <c r="X32" s="22"/>
      <c r="Y32" s="22"/>
      <c r="Z32" s="22"/>
      <c r="AA32" s="22"/>
    </row>
    <row r="33" ht="28.5" customHeight="1">
      <c r="A33" s="11">
        <f t="shared" si="2"/>
        <v>7</v>
      </c>
      <c r="B33" s="12" t="s">
        <v>23</v>
      </c>
      <c r="C33" s="13">
        <v>43976.54825231482</v>
      </c>
      <c r="D33" s="14" t="s">
        <v>152</v>
      </c>
      <c r="E33" s="20" t="s">
        <v>153</v>
      </c>
      <c r="F33" s="16" t="str">
        <f t="shared" si="8"/>
        <v/>
      </c>
      <c r="G33" s="17" t="s">
        <v>82</v>
      </c>
      <c r="H33" s="19" t="s">
        <v>154</v>
      </c>
      <c r="I33" s="17" t="s">
        <v>84</v>
      </c>
      <c r="J33" s="19" t="s">
        <v>46</v>
      </c>
      <c r="K33" s="23"/>
      <c r="L33" s="16"/>
      <c r="M33" s="16"/>
      <c r="N33" s="16"/>
      <c r="O33" s="17" t="s">
        <v>41</v>
      </c>
      <c r="P33" s="16"/>
      <c r="Q33" s="17" t="s">
        <v>41</v>
      </c>
      <c r="R33" s="16"/>
      <c r="S33" s="16"/>
      <c r="T33" s="16"/>
      <c r="U33" s="16"/>
      <c r="V33" s="16"/>
      <c r="W33" s="22"/>
      <c r="X33" s="22"/>
      <c r="Y33" s="22"/>
      <c r="Z33" s="22"/>
      <c r="AA33" s="22"/>
    </row>
    <row r="34" ht="54.0" customHeight="1">
      <c r="A34" s="10">
        <f t="shared" si="2"/>
        <v>8</v>
      </c>
      <c r="B34" s="24" t="s">
        <v>23</v>
      </c>
      <c r="C34" s="25">
        <v>43976.54083333333</v>
      </c>
      <c r="D34" s="26" t="s">
        <v>155</v>
      </c>
      <c r="E34" s="32" t="s">
        <v>156</v>
      </c>
      <c r="F34" s="28" t="str">
        <f t="shared" si="8"/>
        <v/>
      </c>
      <c r="G34" s="29" t="s">
        <v>26</v>
      </c>
      <c r="H34" s="29" t="s">
        <v>157</v>
      </c>
      <c r="I34" s="29" t="s">
        <v>76</v>
      </c>
      <c r="J34" s="33" t="s">
        <v>77</v>
      </c>
      <c r="K34" s="27" t="s">
        <v>158</v>
      </c>
      <c r="L34" s="34" t="s">
        <v>159</v>
      </c>
      <c r="M34" s="28"/>
      <c r="N34" s="28"/>
      <c r="O34" s="29" t="s">
        <v>160</v>
      </c>
      <c r="P34" s="28"/>
      <c r="Q34" s="29" t="s">
        <v>160</v>
      </c>
      <c r="R34" s="29" t="s">
        <v>161</v>
      </c>
      <c r="S34" s="28"/>
      <c r="T34" s="28"/>
      <c r="U34" s="29" t="s">
        <v>162</v>
      </c>
      <c r="V34" s="28"/>
      <c r="W34" s="22"/>
      <c r="X34" s="22"/>
      <c r="Y34" s="22"/>
      <c r="Z34" s="22"/>
      <c r="AA34" s="22"/>
    </row>
    <row r="35" ht="89.25" customHeight="1">
      <c r="A35" s="11">
        <f t="shared" si="2"/>
        <v>9</v>
      </c>
      <c r="B35" s="12" t="s">
        <v>23</v>
      </c>
      <c r="C35" s="13">
        <v>43976.50203703704</v>
      </c>
      <c r="D35" s="14" t="s">
        <v>163</v>
      </c>
      <c r="E35" s="15" t="s">
        <v>164</v>
      </c>
      <c r="F35" s="16" t="str">
        <f>image("https://scontent.xx.fbcdn.net/v/t1.15752-9/100105762_2587912864792160_5753254034685296640_n.jpg?_nc_cat=110&amp;_nc_sid=b96e70&amp;_nc_oc=AQm59-y6ALAW0yf2WV-x4wVECjPpKkwZUWRXMsMMyEjFx_azPmX7siq64PlUrMK1QpqD9saxSbI2UlpGIOTUlEk9&amp;_nc_ad=z-m&amp;_nc_cid=0&amp;_nc_zor=9&amp;_nc_h"&amp;"t=scontent.xx&amp;oh=27648a1cd1b47034aaf39eb5921cc366&amp;oe=5EEF9008")</f>
        <v/>
      </c>
      <c r="G35" s="17" t="s">
        <v>26</v>
      </c>
      <c r="H35" s="17" t="s">
        <v>165</v>
      </c>
      <c r="I35" s="17" t="s">
        <v>27</v>
      </c>
      <c r="J35" s="19" t="s">
        <v>34</v>
      </c>
      <c r="K35" s="20" t="s">
        <v>29</v>
      </c>
      <c r="L35" s="18"/>
      <c r="M35" s="17" t="s">
        <v>166</v>
      </c>
      <c r="N35" s="40" t="s">
        <v>167</v>
      </c>
      <c r="O35" s="17" t="s">
        <v>41</v>
      </c>
      <c r="P35" s="16"/>
      <c r="Q35" s="17" t="s">
        <v>42</v>
      </c>
      <c r="R35" s="16"/>
      <c r="S35" s="16"/>
      <c r="T35" s="16"/>
      <c r="U35" s="16"/>
      <c r="V35" s="16"/>
      <c r="W35" s="22"/>
      <c r="X35" s="22"/>
      <c r="Y35" s="22"/>
      <c r="Z35" s="22"/>
      <c r="AA35" s="22"/>
    </row>
    <row r="36" ht="66.0" customHeight="1">
      <c r="A36" s="11">
        <f t="shared" si="2"/>
        <v>9</v>
      </c>
      <c r="B36" s="12" t="s">
        <v>23</v>
      </c>
      <c r="C36" s="13">
        <v>43976.50209490741</v>
      </c>
      <c r="D36" s="14" t="s">
        <v>163</v>
      </c>
      <c r="E36" s="20" t="s">
        <v>168</v>
      </c>
      <c r="F36" s="16" t="str">
        <f>image("https://scontent.xx.fbcdn.net/v/t1.15752-9/98441051_252924689361452_2908539925727019008_n.jpg?_nc_cat=108&amp;_nc_sid=b96e70&amp;_nc_oc=AQkri3BIhoIFQCG3RYB-7QLXrnvxVotNvwYBYndDw6VW4XU2NU_83ZyhSB_OxaGUzRlAn6WFz72jXBGHnq1xO3gl&amp;_nc_ad=z-m&amp;_nc_cid=0&amp;_nc_zor=9&amp;_nc_ht="&amp;"scontent.xx&amp;oh=e94c716ab59a8fc1551ee7779c1a97a9&amp;oe=5EF06BA7")</f>
        <v/>
      </c>
      <c r="G36" s="17" t="s">
        <v>26</v>
      </c>
      <c r="H36" s="17" t="s">
        <v>169</v>
      </c>
      <c r="I36" s="17" t="s">
        <v>33</v>
      </c>
      <c r="J36" s="19" t="s">
        <v>77</v>
      </c>
      <c r="K36" s="23"/>
      <c r="L36" s="42"/>
      <c r="M36" s="40" t="s">
        <v>170</v>
      </c>
      <c r="N36" s="16"/>
      <c r="O36" s="17" t="s">
        <v>41</v>
      </c>
      <c r="P36" s="16"/>
      <c r="Q36" s="17" t="s">
        <v>42</v>
      </c>
      <c r="R36" s="16"/>
      <c r="S36" s="16"/>
      <c r="T36" s="16"/>
      <c r="U36" s="16"/>
      <c r="V36" s="16"/>
      <c r="W36" s="22"/>
      <c r="X36" s="22"/>
      <c r="Y36" s="22"/>
      <c r="Z36" s="22"/>
      <c r="AA36" s="22"/>
    </row>
    <row r="37" ht="28.5" customHeight="1">
      <c r="A37" s="10">
        <f t="shared" si="2"/>
        <v>10</v>
      </c>
      <c r="B37" s="24" t="s">
        <v>23</v>
      </c>
      <c r="C37" s="25">
        <v>43976.49650462963</v>
      </c>
      <c r="D37" s="26" t="s">
        <v>171</v>
      </c>
      <c r="E37" s="27" t="s">
        <v>172</v>
      </c>
      <c r="F37" s="28" t="str">
        <f t="shared" ref="F37:F38" si="9">image("")</f>
        <v/>
      </c>
      <c r="G37" s="29" t="s">
        <v>88</v>
      </c>
      <c r="H37" s="28"/>
      <c r="I37" s="29" t="s">
        <v>89</v>
      </c>
      <c r="J37" s="33" t="s">
        <v>39</v>
      </c>
      <c r="K37" s="31" t="s">
        <v>90</v>
      </c>
      <c r="L37" s="28"/>
      <c r="M37" s="28"/>
      <c r="N37" s="28"/>
      <c r="O37" s="29" t="s">
        <v>41</v>
      </c>
      <c r="P37" s="28"/>
      <c r="Q37" s="29" t="s">
        <v>42</v>
      </c>
      <c r="R37" s="28"/>
      <c r="S37" s="28"/>
      <c r="T37" s="28"/>
      <c r="U37" s="28"/>
      <c r="V37" s="28"/>
      <c r="W37" s="22"/>
      <c r="X37" s="22"/>
      <c r="Y37" s="22"/>
      <c r="Z37" s="22"/>
      <c r="AA37" s="22"/>
    </row>
    <row r="38" ht="28.5" customHeight="1">
      <c r="A38" s="10">
        <f t="shared" si="2"/>
        <v>10</v>
      </c>
      <c r="B38" s="24" t="s">
        <v>23</v>
      </c>
      <c r="C38" s="25">
        <v>43976.496516203704</v>
      </c>
      <c r="D38" s="26" t="s">
        <v>171</v>
      </c>
      <c r="E38" s="27" t="s">
        <v>173</v>
      </c>
      <c r="F38" s="28" t="str">
        <f t="shared" si="9"/>
        <v/>
      </c>
      <c r="G38" s="29" t="s">
        <v>82</v>
      </c>
      <c r="H38" s="29" t="s">
        <v>174</v>
      </c>
      <c r="I38" s="29" t="s">
        <v>84</v>
      </c>
      <c r="J38" s="33" t="s">
        <v>46</v>
      </c>
      <c r="K38" s="46"/>
      <c r="L38" s="28"/>
      <c r="M38" s="28"/>
      <c r="N38" s="28"/>
      <c r="O38" s="29" t="s">
        <v>41</v>
      </c>
      <c r="P38" s="28"/>
      <c r="Q38" s="29" t="s">
        <v>42</v>
      </c>
      <c r="R38" s="28"/>
      <c r="S38" s="28"/>
      <c r="T38" s="28"/>
      <c r="U38" s="28"/>
      <c r="V38" s="28"/>
      <c r="W38" s="22"/>
      <c r="X38" s="22"/>
      <c r="Y38" s="22"/>
      <c r="Z38" s="22"/>
      <c r="AA38" s="22"/>
    </row>
    <row r="39" ht="82.5" customHeight="1">
      <c r="A39" s="11">
        <f t="shared" si="2"/>
        <v>11</v>
      </c>
      <c r="B39" s="12" t="s">
        <v>23</v>
      </c>
      <c r="C39" s="13">
        <v>43976.46175925926</v>
      </c>
      <c r="D39" s="14" t="s">
        <v>175</v>
      </c>
      <c r="E39" s="39" t="s">
        <v>176</v>
      </c>
      <c r="F39" s="16" t="str">
        <f>image("https://scontent.xx.fbcdn.net/v/t1.15752-9/100061904_610035343226160_4154962486115696640_n.jpg?_nc_cat=108&amp;_nc_sid=b96e70&amp;_nc_ohc=7YL7TNv5cGcAX-h63A_&amp;_nc_ad=z-m&amp;_nc_cid=0&amp;_nc_zor=9&amp;_nc_ht=scontent.xx&amp;oh=c68a525b42e4d904de4d8684d59070a4&amp;oe=5EF02AA0")</f>
        <v/>
      </c>
      <c r="G39" s="17" t="s">
        <v>26</v>
      </c>
      <c r="H39" s="40" t="s">
        <v>177</v>
      </c>
      <c r="I39" s="17" t="s">
        <v>45</v>
      </c>
      <c r="J39" s="17" t="s">
        <v>46</v>
      </c>
      <c r="K39" s="20" t="s">
        <v>178</v>
      </c>
      <c r="L39" s="40" t="s">
        <v>179</v>
      </c>
      <c r="M39" s="40" t="s">
        <v>180</v>
      </c>
      <c r="N39" s="16"/>
      <c r="O39" s="17" t="s">
        <v>41</v>
      </c>
      <c r="P39" s="16"/>
      <c r="Q39" s="17" t="s">
        <v>42</v>
      </c>
      <c r="R39" s="17"/>
      <c r="S39" s="16"/>
      <c r="T39" s="16"/>
      <c r="U39" s="16"/>
      <c r="V39" s="16"/>
      <c r="W39" s="22"/>
      <c r="X39" s="22"/>
      <c r="Y39" s="22"/>
      <c r="Z39" s="22"/>
      <c r="AA39" s="22"/>
    </row>
    <row r="40" ht="28.5" customHeight="1">
      <c r="A40" s="11">
        <f t="shared" si="2"/>
        <v>11</v>
      </c>
      <c r="B40" s="12" t="s">
        <v>23</v>
      </c>
      <c r="C40" s="13">
        <v>43976.46177083333</v>
      </c>
      <c r="D40" s="14" t="s">
        <v>175</v>
      </c>
      <c r="E40" s="15" t="s">
        <v>181</v>
      </c>
      <c r="F40" s="16" t="str">
        <f>image("")</f>
        <v/>
      </c>
      <c r="G40" s="17" t="s">
        <v>82</v>
      </c>
      <c r="H40" s="17" t="s">
        <v>182</v>
      </c>
      <c r="I40" s="17" t="s">
        <v>84</v>
      </c>
      <c r="J40" s="19" t="s">
        <v>46</v>
      </c>
      <c r="K40" s="47"/>
      <c r="L40" s="18"/>
      <c r="M40" s="18"/>
      <c r="N40" s="16"/>
      <c r="O40" s="17" t="s">
        <v>41</v>
      </c>
      <c r="P40" s="16"/>
      <c r="Q40" s="17" t="s">
        <v>42</v>
      </c>
      <c r="R40" s="17"/>
      <c r="S40" s="16"/>
      <c r="T40" s="16"/>
      <c r="U40" s="17"/>
      <c r="V40" s="16"/>
      <c r="W40" s="22"/>
      <c r="X40" s="22"/>
      <c r="Y40" s="22"/>
      <c r="Z40" s="22"/>
      <c r="AA40" s="22"/>
    </row>
    <row r="41" ht="111.0" customHeight="1">
      <c r="A41" s="10">
        <f t="shared" si="2"/>
        <v>12</v>
      </c>
      <c r="B41" s="24" t="s">
        <v>23</v>
      </c>
      <c r="C41" s="25">
        <v>43976.454664351855</v>
      </c>
      <c r="D41" s="26" t="s">
        <v>183</v>
      </c>
      <c r="E41" s="32" t="s">
        <v>184</v>
      </c>
      <c r="F41" s="28" t="str">
        <f>image("https://scontent.xx.fbcdn.net/v/t1.15752-9/100096834_690503894852887_1183167553363509248_n.jpg?_nc_cat=100&amp;_nc_sid=b96e70&amp;_nc_oc=AQlBxlFbwAdtV84XxFg88jWidx1ep50-gtAqRYTbBadMFA2WVaGyBkNQJ7brfINt2FFT2BWSUmqJZCAAphS8hbuc&amp;_nc_ad=z-m&amp;_nc_cid=0&amp;_nc_zor=9&amp;_nc_ht"&amp;"=scontent.xx&amp;oh=1ef78dcbef1067ad734be9024f218cdd&amp;oe=5EF02620")</f>
        <v/>
      </c>
      <c r="G41" s="29" t="s">
        <v>26</v>
      </c>
      <c r="H41" s="34" t="s">
        <v>185</v>
      </c>
      <c r="I41" s="29" t="s">
        <v>45</v>
      </c>
      <c r="J41" s="33" t="s">
        <v>46</v>
      </c>
      <c r="K41" s="31" t="s">
        <v>186</v>
      </c>
      <c r="L41" s="34" t="s">
        <v>187</v>
      </c>
      <c r="M41" s="34" t="s">
        <v>188</v>
      </c>
      <c r="N41" s="28"/>
      <c r="O41" s="29" t="s">
        <v>41</v>
      </c>
      <c r="P41" s="28"/>
      <c r="Q41" s="29" t="s">
        <v>41</v>
      </c>
      <c r="R41" s="28"/>
      <c r="S41" s="28"/>
      <c r="T41" s="28"/>
      <c r="U41" s="28"/>
      <c r="V41" s="28"/>
      <c r="W41" s="22"/>
      <c r="X41" s="22"/>
      <c r="Y41" s="22"/>
      <c r="Z41" s="22"/>
      <c r="AA41" s="22"/>
    </row>
    <row r="42" ht="28.5" customHeight="1">
      <c r="A42" s="10">
        <f t="shared" si="2"/>
        <v>12</v>
      </c>
      <c r="B42" s="24" t="s">
        <v>23</v>
      </c>
      <c r="C42" s="25">
        <v>43976.454664351855</v>
      </c>
      <c r="D42" s="26" t="s">
        <v>183</v>
      </c>
      <c r="E42" s="27" t="s">
        <v>189</v>
      </c>
      <c r="F42" s="28" t="str">
        <f t="shared" ref="F42:F43" si="10">image("")</f>
        <v/>
      </c>
      <c r="G42" s="29" t="s">
        <v>190</v>
      </c>
      <c r="H42" s="30"/>
      <c r="I42" s="29" t="s">
        <v>191</v>
      </c>
      <c r="J42" s="33" t="s">
        <v>46</v>
      </c>
      <c r="K42" s="27" t="s">
        <v>192</v>
      </c>
      <c r="L42" s="28"/>
      <c r="M42" s="28"/>
      <c r="N42" s="28"/>
      <c r="O42" s="29" t="s">
        <v>41</v>
      </c>
      <c r="P42" s="28"/>
      <c r="Q42" s="29" t="s">
        <v>41</v>
      </c>
      <c r="R42" s="28"/>
      <c r="S42" s="28"/>
      <c r="T42" s="28"/>
      <c r="U42" s="28"/>
      <c r="V42" s="28"/>
      <c r="W42" s="22"/>
      <c r="X42" s="22"/>
      <c r="Y42" s="22"/>
      <c r="Z42" s="22"/>
      <c r="AA42" s="22"/>
    </row>
    <row r="43" ht="28.5" customHeight="1">
      <c r="A43" s="11">
        <f t="shared" si="2"/>
        <v>13</v>
      </c>
      <c r="B43" s="12" t="s">
        <v>23</v>
      </c>
      <c r="C43" s="13">
        <v>43976.439988425926</v>
      </c>
      <c r="D43" s="14" t="s">
        <v>193</v>
      </c>
      <c r="E43" s="20" t="s">
        <v>194</v>
      </c>
      <c r="F43" s="16" t="str">
        <f t="shared" si="10"/>
        <v/>
      </c>
      <c r="G43" s="17" t="s">
        <v>26</v>
      </c>
      <c r="H43" s="40" t="s">
        <v>195</v>
      </c>
      <c r="I43" s="17" t="s">
        <v>45</v>
      </c>
      <c r="J43" s="19" t="s">
        <v>46</v>
      </c>
      <c r="K43" s="44" t="s">
        <v>196</v>
      </c>
      <c r="L43" s="41" t="s">
        <v>197</v>
      </c>
      <c r="M43" s="16"/>
      <c r="N43" s="16"/>
      <c r="O43" s="17" t="s">
        <v>41</v>
      </c>
      <c r="P43" s="16"/>
      <c r="Q43" s="17" t="s">
        <v>42</v>
      </c>
      <c r="R43" s="16"/>
      <c r="S43" s="16"/>
      <c r="T43" s="16"/>
      <c r="U43" s="16"/>
      <c r="V43" s="16"/>
      <c r="W43" s="22"/>
      <c r="X43" s="22"/>
      <c r="Y43" s="22"/>
      <c r="Z43" s="22"/>
      <c r="AA43" s="22"/>
    </row>
    <row r="44">
      <c r="A44" s="11">
        <f t="shared" si="2"/>
        <v>13</v>
      </c>
      <c r="B44" s="12" t="s">
        <v>23</v>
      </c>
      <c r="C44" s="13">
        <v>43976.44005787037</v>
      </c>
      <c r="D44" s="14" t="s">
        <v>193</v>
      </c>
      <c r="E44" s="39" t="s">
        <v>198</v>
      </c>
      <c r="F44" s="16" t="str">
        <f>image("https://scontent.xx.fbcdn.net/v/t1.15752-9/100089160_242122187091170_502248682410737664_n.jpg?_nc_cat=102&amp;_nc_sid=b96e70&amp;_nc_ohc=VEe9adpTLIEAX89elm2&amp;_nc_ad=z-m&amp;_nc_cid=0&amp;_nc_zor=9&amp;_nc_ht=scontent.xx&amp;oh=0a1f97b1191a4261bb74b222f9e6eb5f&amp;oe=5EEFCD4D")</f>
        <v/>
      </c>
      <c r="G44" s="17" t="s">
        <v>71</v>
      </c>
      <c r="H44" s="17" t="s">
        <v>199</v>
      </c>
      <c r="I44" s="17" t="s">
        <v>200</v>
      </c>
      <c r="J44" s="19" t="s">
        <v>201</v>
      </c>
      <c r="K44" s="44" t="s">
        <v>29</v>
      </c>
      <c r="L44" s="16"/>
      <c r="M44" s="40" t="s">
        <v>166</v>
      </c>
      <c r="N44" s="16"/>
      <c r="O44" s="17" t="s">
        <v>41</v>
      </c>
      <c r="P44" s="16"/>
      <c r="Q44" s="17" t="s">
        <v>42</v>
      </c>
      <c r="R44" s="17"/>
      <c r="S44" s="16"/>
      <c r="T44" s="16"/>
      <c r="U44" s="17"/>
      <c r="V44" s="16"/>
      <c r="W44" s="22"/>
      <c r="X44" s="22"/>
      <c r="Y44" s="22"/>
      <c r="Z44" s="22"/>
      <c r="AA44" s="22"/>
    </row>
    <row r="45" ht="33.75" customHeight="1">
      <c r="A45" s="10">
        <f t="shared" si="2"/>
        <v>14</v>
      </c>
      <c r="B45" s="24" t="s">
        <v>23</v>
      </c>
      <c r="C45" s="25">
        <v>43976.43475694444</v>
      </c>
      <c r="D45" s="26" t="s">
        <v>202</v>
      </c>
      <c r="E45" s="27" t="s">
        <v>203</v>
      </c>
      <c r="F45" s="28" t="str">
        <f t="shared" ref="F45:F46" si="11">image("")</f>
        <v/>
      </c>
      <c r="G45" s="29" t="s">
        <v>26</v>
      </c>
      <c r="H45" s="34" t="s">
        <v>204</v>
      </c>
      <c r="I45" s="29" t="s">
        <v>27</v>
      </c>
      <c r="J45" s="33" t="s">
        <v>34</v>
      </c>
      <c r="K45" s="27" t="s">
        <v>29</v>
      </c>
      <c r="L45" s="28"/>
      <c r="M45" s="28"/>
      <c r="N45" s="28"/>
      <c r="O45" s="29" t="s">
        <v>160</v>
      </c>
      <c r="P45" s="28"/>
      <c r="Q45" s="29" t="s">
        <v>160</v>
      </c>
      <c r="R45" s="29"/>
      <c r="S45" s="28"/>
      <c r="T45" s="28"/>
      <c r="U45" s="28"/>
      <c r="V45" s="28"/>
      <c r="W45" s="22"/>
      <c r="X45" s="22"/>
      <c r="Y45" s="22"/>
      <c r="Z45" s="22"/>
      <c r="AA45" s="22"/>
    </row>
    <row r="46" ht="28.5" customHeight="1">
      <c r="A46" s="11">
        <f t="shared" si="2"/>
        <v>15</v>
      </c>
      <c r="B46" s="12" t="s">
        <v>23</v>
      </c>
      <c r="C46" s="13">
        <v>43976.428148148145</v>
      </c>
      <c r="D46" s="14" t="s">
        <v>205</v>
      </c>
      <c r="E46" s="20" t="s">
        <v>206</v>
      </c>
      <c r="F46" s="16" t="str">
        <f t="shared" si="11"/>
        <v/>
      </c>
      <c r="G46" s="17" t="s">
        <v>82</v>
      </c>
      <c r="H46" s="18"/>
      <c r="I46" s="17" t="s">
        <v>84</v>
      </c>
      <c r="J46" s="19" t="s">
        <v>39</v>
      </c>
      <c r="K46" s="47"/>
      <c r="L46" s="18"/>
      <c r="M46" s="16"/>
      <c r="N46" s="16"/>
      <c r="O46" s="17" t="s">
        <v>41</v>
      </c>
      <c r="P46" s="16"/>
      <c r="Q46" s="17" t="s">
        <v>207</v>
      </c>
      <c r="R46" s="16"/>
      <c r="S46" s="16"/>
      <c r="T46" s="16"/>
      <c r="U46" s="16"/>
      <c r="V46" s="16"/>
      <c r="W46" s="22"/>
      <c r="X46" s="22"/>
      <c r="Y46" s="22"/>
      <c r="Z46" s="22"/>
      <c r="AA46" s="22"/>
    </row>
    <row r="47" ht="81.0" customHeight="1">
      <c r="A47" s="10">
        <f t="shared" si="2"/>
        <v>16</v>
      </c>
      <c r="B47" s="24" t="s">
        <v>23</v>
      </c>
      <c r="C47" s="25">
        <v>43976.427766203706</v>
      </c>
      <c r="D47" s="26" t="s">
        <v>208</v>
      </c>
      <c r="E47" s="48" t="s">
        <v>209</v>
      </c>
      <c r="F47" s="28" t="str">
        <f>image("https://scontent.xx.fbcdn.net/v/t1.15752-9/99048900_885011721997339_7031048810025451520_n.png?_nc_cat=104&amp;_nc_sid=b96e70&amp;_nc_ohc=Z46k6fGQimYAX8G9KaS&amp;_nc_ad=z-m&amp;_nc_cid=0&amp;_nc_zor=9&amp;_nc_ht=scontent.xx&amp;oh=d4418b6f1849a85047b5b61545622400&amp;oe=5EF1CFD7")</f>
        <v/>
      </c>
      <c r="G47" s="29" t="s">
        <v>71</v>
      </c>
      <c r="H47" s="29" t="s">
        <v>210</v>
      </c>
      <c r="I47" s="29" t="s">
        <v>211</v>
      </c>
      <c r="J47" s="33" t="s">
        <v>102</v>
      </c>
      <c r="K47" s="27" t="s">
        <v>212</v>
      </c>
      <c r="L47" s="30"/>
      <c r="M47" s="30"/>
      <c r="N47" s="30"/>
      <c r="O47" s="29" t="s">
        <v>41</v>
      </c>
      <c r="P47" s="28"/>
      <c r="Q47" s="29" t="s">
        <v>42</v>
      </c>
      <c r="R47" s="28"/>
      <c r="S47" s="28"/>
      <c r="T47" s="28"/>
      <c r="U47" s="28"/>
      <c r="V47" s="28"/>
      <c r="W47" s="22"/>
      <c r="X47" s="22"/>
      <c r="Y47" s="22"/>
      <c r="Z47" s="22"/>
      <c r="AA47" s="22"/>
    </row>
    <row r="48" ht="28.5" customHeight="1">
      <c r="A48" s="10">
        <f t="shared" si="2"/>
        <v>16</v>
      </c>
      <c r="B48" s="24" t="s">
        <v>23</v>
      </c>
      <c r="C48" s="25">
        <v>43976.4278125</v>
      </c>
      <c r="D48" s="26" t="s">
        <v>208</v>
      </c>
      <c r="E48" s="27" t="s">
        <v>213</v>
      </c>
      <c r="F48" s="28" t="str">
        <f>image("")</f>
        <v/>
      </c>
      <c r="G48" s="29" t="s">
        <v>26</v>
      </c>
      <c r="H48" s="34" t="s">
        <v>214</v>
      </c>
      <c r="I48" s="29" t="s">
        <v>45</v>
      </c>
      <c r="J48" s="33" t="s">
        <v>46</v>
      </c>
      <c r="K48" s="31" t="s">
        <v>93</v>
      </c>
      <c r="L48" s="34" t="s">
        <v>215</v>
      </c>
      <c r="M48" s="34" t="s">
        <v>216</v>
      </c>
      <c r="N48" s="28"/>
      <c r="O48" s="29" t="s">
        <v>41</v>
      </c>
      <c r="P48" s="28"/>
      <c r="Q48" s="29" t="s">
        <v>42</v>
      </c>
      <c r="R48" s="28"/>
      <c r="S48" s="28"/>
      <c r="T48" s="28"/>
      <c r="U48" s="28"/>
      <c r="V48" s="28"/>
      <c r="W48" s="22"/>
      <c r="X48" s="22"/>
      <c r="Y48" s="22"/>
      <c r="Z48" s="22"/>
      <c r="AA48" s="22"/>
    </row>
    <row r="49" ht="126.75" customHeight="1">
      <c r="A49" s="11">
        <f t="shared" si="2"/>
        <v>17</v>
      </c>
      <c r="B49" s="12" t="s">
        <v>23</v>
      </c>
      <c r="C49" s="13">
        <v>43976.41787037037</v>
      </c>
      <c r="D49" s="14" t="s">
        <v>217</v>
      </c>
      <c r="E49" s="39" t="s">
        <v>218</v>
      </c>
      <c r="F49" s="16" t="str">
        <f>image("https://scontent.xx.fbcdn.net/v/t1.15752-9/99263521_758221308304011_4338452379583119360_n.jpg?_nc_cat=109&amp;_nc_sid=b96e70&amp;_nc_ohc=u6oqqXcj4vgAX_k6lUy&amp;_nc_ad=z-m&amp;_nc_cid=0&amp;_nc_zor=9&amp;_nc_ht=scontent.xx&amp;oh=5af7b7bf9f3afb1508eb0a2b98292d44&amp;oe=5EF1D31E")</f>
        <v/>
      </c>
      <c r="G49" s="17" t="s">
        <v>26</v>
      </c>
      <c r="H49" s="17" t="s">
        <v>219</v>
      </c>
      <c r="I49" s="17" t="s">
        <v>45</v>
      </c>
      <c r="J49" s="19" t="s">
        <v>46</v>
      </c>
      <c r="K49" s="20" t="s">
        <v>220</v>
      </c>
      <c r="L49" s="41" t="s">
        <v>221</v>
      </c>
      <c r="M49" s="40" t="s">
        <v>222</v>
      </c>
      <c r="N49" s="16"/>
      <c r="O49" s="17" t="s">
        <v>41</v>
      </c>
      <c r="P49" s="16"/>
      <c r="Q49" s="17" t="s">
        <v>42</v>
      </c>
      <c r="R49" s="16"/>
      <c r="S49" s="16"/>
      <c r="T49" s="16"/>
      <c r="U49" s="16"/>
      <c r="V49" s="16"/>
      <c r="W49" s="22"/>
      <c r="X49" s="22"/>
      <c r="Y49" s="22"/>
      <c r="Z49" s="22"/>
      <c r="AA49" s="22"/>
    </row>
    <row r="50" ht="28.5" customHeight="1">
      <c r="A50" s="11">
        <f t="shared" si="2"/>
        <v>17</v>
      </c>
      <c r="B50" s="12" t="s">
        <v>23</v>
      </c>
      <c r="C50" s="13">
        <v>43976.41853009259</v>
      </c>
      <c r="D50" s="14" t="s">
        <v>217</v>
      </c>
      <c r="E50" s="15" t="s">
        <v>223</v>
      </c>
      <c r="F50" s="16" t="str">
        <f>image("")</f>
        <v/>
      </c>
      <c r="G50" s="17" t="s">
        <v>26</v>
      </c>
      <c r="H50" s="17" t="s">
        <v>224</v>
      </c>
      <c r="I50" s="17" t="s">
        <v>27</v>
      </c>
      <c r="J50" s="19" t="s">
        <v>34</v>
      </c>
      <c r="K50" s="44" t="s">
        <v>29</v>
      </c>
      <c r="L50" s="16"/>
      <c r="M50" s="16"/>
      <c r="N50" s="16"/>
      <c r="O50" s="17" t="s">
        <v>30</v>
      </c>
      <c r="P50" s="16"/>
      <c r="Q50" s="17" t="s">
        <v>42</v>
      </c>
      <c r="R50" s="16"/>
      <c r="S50" s="16"/>
      <c r="T50" s="16"/>
      <c r="U50" s="16"/>
      <c r="V50" s="16"/>
      <c r="W50" s="22"/>
      <c r="X50" s="22"/>
      <c r="Y50" s="22"/>
      <c r="Z50" s="22"/>
      <c r="AA50" s="22"/>
    </row>
    <row r="51" ht="123.75" customHeight="1">
      <c r="A51" s="11">
        <f t="shared" si="2"/>
        <v>17</v>
      </c>
      <c r="B51" s="12" t="s">
        <v>23</v>
      </c>
      <c r="C51" s="13">
        <v>43976.418761574074</v>
      </c>
      <c r="D51" s="14" t="s">
        <v>217</v>
      </c>
      <c r="E51" s="45" t="s">
        <v>225</v>
      </c>
      <c r="F51" s="16" t="str">
        <f>image("https://scontent.xx.fbcdn.net/v/t1.15752-9/98343632_282363649795487_7072211849604759552_n.jpg?_nc_cat=102&amp;_nc_sid=b96e70&amp;_nc_ohc=MV2PQhy89L4AX-NAqRb&amp;_nc_ad=z-m&amp;_nc_cid=0&amp;_nc_zor=9&amp;_nc_ht=scontent.xx&amp;oh=ded09926b4f2ca698c50adfb2d810998&amp;oe=5EF22696")</f>
        <v/>
      </c>
      <c r="G51" s="17" t="s">
        <v>71</v>
      </c>
      <c r="H51" s="19" t="s">
        <v>226</v>
      </c>
      <c r="I51" s="19" t="s">
        <v>73</v>
      </c>
      <c r="J51" s="19" t="s">
        <v>74</v>
      </c>
      <c r="K51" s="20" t="s">
        <v>227</v>
      </c>
      <c r="L51" s="40" t="s">
        <v>221</v>
      </c>
      <c r="M51" s="40" t="s">
        <v>222</v>
      </c>
      <c r="N51" s="18"/>
      <c r="O51" s="17" t="s">
        <v>41</v>
      </c>
      <c r="P51" s="16"/>
      <c r="Q51" s="17" t="s">
        <v>42</v>
      </c>
      <c r="R51" s="16"/>
      <c r="S51" s="16"/>
      <c r="T51" s="16"/>
      <c r="U51" s="16"/>
      <c r="V51" s="16"/>
      <c r="W51" s="22"/>
      <c r="X51" s="22"/>
      <c r="Y51" s="22"/>
      <c r="Z51" s="22"/>
      <c r="AA51" s="22"/>
    </row>
    <row r="52" ht="28.5" customHeight="1">
      <c r="A52" s="11">
        <f t="shared" si="2"/>
        <v>17</v>
      </c>
      <c r="B52" s="12" t="s">
        <v>23</v>
      </c>
      <c r="C52" s="13">
        <v>43976.418761574074</v>
      </c>
      <c r="D52" s="14" t="s">
        <v>217</v>
      </c>
      <c r="E52" s="20" t="s">
        <v>228</v>
      </c>
      <c r="F52" s="16" t="str">
        <f t="shared" ref="F52:F65" si="12">image("")</f>
        <v/>
      </c>
      <c r="G52" s="17" t="s">
        <v>26</v>
      </c>
      <c r="H52" s="17" t="s">
        <v>229</v>
      </c>
      <c r="I52" s="17" t="s">
        <v>33</v>
      </c>
      <c r="J52" s="19" t="s">
        <v>34</v>
      </c>
      <c r="K52" s="23"/>
      <c r="L52" s="16"/>
      <c r="M52" s="16"/>
      <c r="N52" s="16"/>
      <c r="O52" s="17" t="s">
        <v>30</v>
      </c>
      <c r="P52" s="16"/>
      <c r="Q52" s="17" t="s">
        <v>42</v>
      </c>
      <c r="R52" s="16"/>
      <c r="S52" s="16"/>
      <c r="T52" s="16"/>
      <c r="U52" s="16"/>
      <c r="V52" s="16"/>
      <c r="W52" s="22"/>
      <c r="X52" s="22"/>
      <c r="Y52" s="22"/>
      <c r="Z52" s="22"/>
      <c r="AA52" s="22"/>
    </row>
    <row r="53" ht="28.5" customHeight="1">
      <c r="A53" s="10">
        <f t="shared" si="2"/>
        <v>18</v>
      </c>
      <c r="B53" s="24" t="s">
        <v>23</v>
      </c>
      <c r="C53" s="25">
        <v>43976.41837962963</v>
      </c>
      <c r="D53" s="26" t="s">
        <v>230</v>
      </c>
      <c r="E53" s="27" t="s">
        <v>231</v>
      </c>
      <c r="F53" s="28" t="str">
        <f t="shared" si="12"/>
        <v/>
      </c>
      <c r="G53" s="29" t="s">
        <v>26</v>
      </c>
      <c r="H53" s="34" t="s">
        <v>232</v>
      </c>
      <c r="I53" s="29" t="s">
        <v>27</v>
      </c>
      <c r="J53" s="33" t="s">
        <v>34</v>
      </c>
      <c r="K53" s="31" t="s">
        <v>29</v>
      </c>
      <c r="L53" s="28"/>
      <c r="M53" s="28"/>
      <c r="N53" s="28"/>
      <c r="O53" s="29" t="s">
        <v>41</v>
      </c>
      <c r="P53" s="28"/>
      <c r="Q53" s="29" t="s">
        <v>42</v>
      </c>
      <c r="R53" s="28"/>
      <c r="S53" s="28"/>
      <c r="T53" s="28"/>
      <c r="U53" s="28"/>
      <c r="V53" s="28"/>
      <c r="W53" s="22"/>
      <c r="X53" s="22"/>
      <c r="Y53" s="22"/>
      <c r="Z53" s="22"/>
      <c r="AA53" s="22"/>
    </row>
    <row r="54" ht="28.5" customHeight="1">
      <c r="A54" s="10">
        <f t="shared" si="2"/>
        <v>18</v>
      </c>
      <c r="B54" s="24" t="s">
        <v>23</v>
      </c>
      <c r="C54" s="25">
        <v>43976.41837962963</v>
      </c>
      <c r="D54" s="26" t="s">
        <v>230</v>
      </c>
      <c r="E54" s="27" t="s">
        <v>233</v>
      </c>
      <c r="F54" s="28" t="str">
        <f t="shared" si="12"/>
        <v/>
      </c>
      <c r="G54" s="29" t="s">
        <v>26</v>
      </c>
      <c r="H54" s="34" t="s">
        <v>234</v>
      </c>
      <c r="I54" s="29" t="s">
        <v>134</v>
      </c>
      <c r="J54" s="33" t="s">
        <v>77</v>
      </c>
      <c r="K54" s="38"/>
      <c r="L54" s="34" t="s">
        <v>235</v>
      </c>
      <c r="M54" s="28"/>
      <c r="N54" s="28"/>
      <c r="O54" s="29" t="s">
        <v>41</v>
      </c>
      <c r="P54" s="28"/>
      <c r="Q54" s="29" t="s">
        <v>42</v>
      </c>
      <c r="R54" s="28"/>
      <c r="S54" s="28"/>
      <c r="T54" s="28"/>
      <c r="U54" s="28"/>
      <c r="V54" s="28"/>
      <c r="W54" s="22"/>
      <c r="X54" s="22"/>
      <c r="Y54" s="22"/>
      <c r="Z54" s="22"/>
      <c r="AA54" s="22"/>
    </row>
    <row r="55" ht="28.5" customHeight="1">
      <c r="A55" s="11">
        <f t="shared" si="2"/>
        <v>19</v>
      </c>
      <c r="B55" s="12" t="s">
        <v>23</v>
      </c>
      <c r="C55" s="13">
        <v>43976.41337962963</v>
      </c>
      <c r="D55" s="14" t="s">
        <v>236</v>
      </c>
      <c r="E55" s="20" t="s">
        <v>237</v>
      </c>
      <c r="F55" s="16" t="str">
        <f t="shared" si="12"/>
        <v/>
      </c>
      <c r="G55" s="19" t="s">
        <v>82</v>
      </c>
      <c r="H55" s="18"/>
      <c r="I55" s="17" t="s">
        <v>84</v>
      </c>
      <c r="J55" s="17" t="s">
        <v>39</v>
      </c>
      <c r="K55" s="47"/>
      <c r="L55" s="18"/>
      <c r="M55" s="16"/>
      <c r="N55" s="16"/>
      <c r="O55" s="17" t="s">
        <v>41</v>
      </c>
      <c r="P55" s="16"/>
      <c r="Q55" s="17" t="s">
        <v>207</v>
      </c>
      <c r="R55" s="17"/>
      <c r="S55" s="16"/>
      <c r="T55" s="16"/>
      <c r="U55" s="17"/>
      <c r="V55" s="16"/>
      <c r="W55" s="22"/>
      <c r="X55" s="22"/>
      <c r="Y55" s="22"/>
      <c r="Z55" s="22"/>
      <c r="AA55" s="22"/>
    </row>
    <row r="56" ht="28.5" customHeight="1">
      <c r="A56" s="10">
        <f t="shared" si="2"/>
        <v>20</v>
      </c>
      <c r="B56" s="24" t="s">
        <v>23</v>
      </c>
      <c r="C56" s="25">
        <v>43976.401979166665</v>
      </c>
      <c r="D56" s="26" t="s">
        <v>238</v>
      </c>
      <c r="E56" s="27" t="s">
        <v>239</v>
      </c>
      <c r="F56" s="28" t="str">
        <f t="shared" si="12"/>
        <v/>
      </c>
      <c r="G56" s="29" t="s">
        <v>26</v>
      </c>
      <c r="H56" s="29" t="s">
        <v>240</v>
      </c>
      <c r="I56" s="29" t="s">
        <v>134</v>
      </c>
      <c r="J56" s="33" t="s">
        <v>241</v>
      </c>
      <c r="K56" s="38"/>
      <c r="L56" s="29" t="s">
        <v>242</v>
      </c>
      <c r="M56" s="28"/>
      <c r="N56" s="28"/>
      <c r="O56" s="29" t="s">
        <v>41</v>
      </c>
      <c r="P56" s="28"/>
      <c r="Q56" s="29" t="s">
        <v>41</v>
      </c>
      <c r="R56" s="28"/>
      <c r="S56" s="28"/>
      <c r="T56" s="28"/>
      <c r="U56" s="28"/>
      <c r="V56" s="28"/>
      <c r="W56" s="22"/>
      <c r="X56" s="22"/>
      <c r="Y56" s="22"/>
      <c r="Z56" s="22"/>
      <c r="AA56" s="22"/>
    </row>
    <row r="57" ht="28.5" customHeight="1">
      <c r="A57" s="10">
        <f t="shared" si="2"/>
        <v>20</v>
      </c>
      <c r="B57" s="24" t="s">
        <v>23</v>
      </c>
      <c r="C57" s="25">
        <v>43976.402349537035</v>
      </c>
      <c r="D57" s="26" t="s">
        <v>238</v>
      </c>
      <c r="E57" s="27" t="s">
        <v>243</v>
      </c>
      <c r="F57" s="28" t="str">
        <f t="shared" si="12"/>
        <v/>
      </c>
      <c r="G57" s="29" t="s">
        <v>138</v>
      </c>
      <c r="H57" s="29" t="s">
        <v>244</v>
      </c>
      <c r="I57" s="29" t="s">
        <v>76</v>
      </c>
      <c r="J57" s="33" t="s">
        <v>77</v>
      </c>
      <c r="K57" s="38"/>
      <c r="L57" s="29" t="s">
        <v>245</v>
      </c>
      <c r="M57" s="28"/>
      <c r="N57" s="28"/>
      <c r="O57" s="29" t="s">
        <v>41</v>
      </c>
      <c r="P57" s="28"/>
      <c r="Q57" s="29" t="s">
        <v>41</v>
      </c>
      <c r="R57" s="28"/>
      <c r="S57" s="28"/>
      <c r="T57" s="28"/>
      <c r="U57" s="28"/>
      <c r="V57" s="28"/>
      <c r="W57" s="22"/>
      <c r="X57" s="22"/>
      <c r="Y57" s="22"/>
      <c r="Z57" s="22"/>
      <c r="AA57" s="22"/>
    </row>
    <row r="58" ht="28.5" customHeight="1">
      <c r="A58" s="10">
        <f t="shared" si="2"/>
        <v>20</v>
      </c>
      <c r="B58" s="24" t="s">
        <v>23</v>
      </c>
      <c r="C58" s="25">
        <v>43976.40247685185</v>
      </c>
      <c r="D58" s="26" t="s">
        <v>238</v>
      </c>
      <c r="E58" s="27" t="s">
        <v>149</v>
      </c>
      <c r="F58" s="28" t="str">
        <f t="shared" si="12"/>
        <v/>
      </c>
      <c r="G58" s="29" t="s">
        <v>143</v>
      </c>
      <c r="H58" s="34" t="s">
        <v>150</v>
      </c>
      <c r="I58" s="29" t="s">
        <v>76</v>
      </c>
      <c r="J58" s="29" t="s">
        <v>74</v>
      </c>
      <c r="K58" s="38"/>
      <c r="L58" s="34" t="s">
        <v>246</v>
      </c>
      <c r="M58" s="28"/>
      <c r="N58" s="28"/>
      <c r="O58" s="29" t="s">
        <v>41</v>
      </c>
      <c r="P58" s="28"/>
      <c r="Q58" s="29" t="s">
        <v>41</v>
      </c>
      <c r="R58" s="28"/>
      <c r="S58" s="28"/>
      <c r="T58" s="28"/>
      <c r="U58" s="28"/>
      <c r="V58" s="28"/>
      <c r="W58" s="22"/>
      <c r="X58" s="22"/>
      <c r="Y58" s="22"/>
      <c r="Z58" s="22"/>
      <c r="AA58" s="22"/>
    </row>
    <row r="59" ht="28.5" customHeight="1">
      <c r="A59" s="10">
        <f t="shared" si="2"/>
        <v>20</v>
      </c>
      <c r="B59" s="24" t="s">
        <v>23</v>
      </c>
      <c r="C59" s="25">
        <v>43976.402708333335</v>
      </c>
      <c r="D59" s="26" t="s">
        <v>238</v>
      </c>
      <c r="E59" s="27" t="s">
        <v>247</v>
      </c>
      <c r="F59" s="28" t="str">
        <f t="shared" si="12"/>
        <v/>
      </c>
      <c r="G59" s="29" t="s">
        <v>143</v>
      </c>
      <c r="H59" s="29" t="s">
        <v>248</v>
      </c>
      <c r="I59" s="29" t="s">
        <v>76</v>
      </c>
      <c r="J59" s="33" t="s">
        <v>74</v>
      </c>
      <c r="K59" s="38"/>
      <c r="L59" s="29" t="s">
        <v>249</v>
      </c>
      <c r="M59" s="28"/>
      <c r="N59" s="28"/>
      <c r="O59" s="29" t="s">
        <v>41</v>
      </c>
      <c r="P59" s="28"/>
      <c r="Q59" s="29" t="s">
        <v>41</v>
      </c>
      <c r="R59" s="28"/>
      <c r="S59" s="28"/>
      <c r="T59" s="28"/>
      <c r="U59" s="28"/>
      <c r="V59" s="28"/>
      <c r="W59" s="22"/>
      <c r="X59" s="22"/>
      <c r="Y59" s="22"/>
      <c r="Z59" s="22"/>
      <c r="AA59" s="22"/>
    </row>
    <row r="60" ht="28.5" customHeight="1">
      <c r="A60" s="10">
        <f t="shared" si="2"/>
        <v>20</v>
      </c>
      <c r="B60" s="24" t="s">
        <v>23</v>
      </c>
      <c r="C60" s="25">
        <v>43976.40280092593</v>
      </c>
      <c r="D60" s="26" t="s">
        <v>238</v>
      </c>
      <c r="E60" s="27" t="s">
        <v>250</v>
      </c>
      <c r="F60" s="28" t="str">
        <f t="shared" si="12"/>
        <v/>
      </c>
      <c r="G60" s="29" t="s">
        <v>143</v>
      </c>
      <c r="H60" s="29" t="s">
        <v>251</v>
      </c>
      <c r="I60" s="29" t="s">
        <v>76</v>
      </c>
      <c r="J60" s="33" t="s">
        <v>74</v>
      </c>
      <c r="K60" s="38"/>
      <c r="L60" s="33" t="s">
        <v>252</v>
      </c>
      <c r="M60" s="28"/>
      <c r="N60" s="28"/>
      <c r="O60" s="29" t="s">
        <v>41</v>
      </c>
      <c r="P60" s="28"/>
      <c r="Q60" s="29" t="s">
        <v>41</v>
      </c>
      <c r="R60" s="28"/>
      <c r="S60" s="28"/>
      <c r="T60" s="28"/>
      <c r="U60" s="28"/>
      <c r="V60" s="28"/>
      <c r="W60" s="22"/>
      <c r="X60" s="22"/>
      <c r="Y60" s="22"/>
      <c r="Z60" s="22"/>
      <c r="AA60" s="22"/>
    </row>
    <row r="61" ht="28.5" customHeight="1">
      <c r="A61" s="10">
        <f t="shared" si="2"/>
        <v>20</v>
      </c>
      <c r="B61" s="24" t="s">
        <v>23</v>
      </c>
      <c r="C61" s="25">
        <v>43976.40289351852</v>
      </c>
      <c r="D61" s="26" t="s">
        <v>238</v>
      </c>
      <c r="E61" s="27" t="s">
        <v>253</v>
      </c>
      <c r="F61" s="28" t="str">
        <f t="shared" si="12"/>
        <v/>
      </c>
      <c r="G61" s="29" t="s">
        <v>143</v>
      </c>
      <c r="H61" s="29" t="s">
        <v>254</v>
      </c>
      <c r="I61" s="29" t="s">
        <v>76</v>
      </c>
      <c r="J61" s="33" t="s">
        <v>74</v>
      </c>
      <c r="K61" s="46"/>
      <c r="L61" s="34" t="s">
        <v>255</v>
      </c>
      <c r="M61" s="28"/>
      <c r="N61" s="28"/>
      <c r="O61" s="29" t="s">
        <v>41</v>
      </c>
      <c r="P61" s="28"/>
      <c r="Q61" s="29" t="s">
        <v>41</v>
      </c>
      <c r="R61" s="28"/>
      <c r="S61" s="28"/>
      <c r="T61" s="28"/>
      <c r="U61" s="28"/>
      <c r="V61" s="28"/>
      <c r="W61" s="22"/>
      <c r="X61" s="22"/>
      <c r="Y61" s="22"/>
      <c r="Z61" s="22"/>
      <c r="AA61" s="22"/>
    </row>
    <row r="62" ht="28.5" customHeight="1">
      <c r="A62" s="10">
        <f t="shared" si="2"/>
        <v>20</v>
      </c>
      <c r="B62" s="24" t="s">
        <v>23</v>
      </c>
      <c r="C62" s="25">
        <v>43976.402974537035</v>
      </c>
      <c r="D62" s="26" t="s">
        <v>238</v>
      </c>
      <c r="E62" s="27" t="s">
        <v>256</v>
      </c>
      <c r="F62" s="28" t="str">
        <f t="shared" si="12"/>
        <v/>
      </c>
      <c r="G62" s="29" t="s">
        <v>143</v>
      </c>
      <c r="H62" s="34" t="s">
        <v>257</v>
      </c>
      <c r="I62" s="29" t="s">
        <v>76</v>
      </c>
      <c r="J62" s="33" t="s">
        <v>74</v>
      </c>
      <c r="K62" s="38"/>
      <c r="L62" s="34" t="s">
        <v>258</v>
      </c>
      <c r="M62" s="28"/>
      <c r="N62" s="28"/>
      <c r="O62" s="29" t="s">
        <v>41</v>
      </c>
      <c r="P62" s="28"/>
      <c r="Q62" s="29" t="s">
        <v>41</v>
      </c>
      <c r="R62" s="28"/>
      <c r="S62" s="28"/>
      <c r="T62" s="28"/>
      <c r="U62" s="28"/>
      <c r="V62" s="28"/>
      <c r="W62" s="22"/>
      <c r="X62" s="22"/>
      <c r="Y62" s="22"/>
      <c r="Z62" s="22"/>
      <c r="AA62" s="22"/>
    </row>
    <row r="63" ht="28.5" customHeight="1">
      <c r="A63" s="10">
        <f t="shared" si="2"/>
        <v>20</v>
      </c>
      <c r="B63" s="24" t="s">
        <v>23</v>
      </c>
      <c r="C63" s="25">
        <v>43976.402974537035</v>
      </c>
      <c r="D63" s="26" t="s">
        <v>238</v>
      </c>
      <c r="E63" s="27" t="s">
        <v>259</v>
      </c>
      <c r="F63" s="28" t="str">
        <f t="shared" si="12"/>
        <v/>
      </c>
      <c r="G63" s="29" t="s">
        <v>143</v>
      </c>
      <c r="H63" s="35" t="s">
        <v>260</v>
      </c>
      <c r="I63" s="29" t="s">
        <v>45</v>
      </c>
      <c r="J63" s="33" t="s">
        <v>102</v>
      </c>
      <c r="K63" s="27" t="s">
        <v>261</v>
      </c>
      <c r="L63" s="35" t="s">
        <v>262</v>
      </c>
      <c r="M63" s="28"/>
      <c r="N63" s="28"/>
      <c r="O63" s="29" t="s">
        <v>41</v>
      </c>
      <c r="P63" s="28"/>
      <c r="Q63" s="29" t="s">
        <v>41</v>
      </c>
      <c r="R63" s="28"/>
      <c r="S63" s="29"/>
      <c r="T63" s="28"/>
      <c r="U63" s="29"/>
      <c r="V63" s="28"/>
      <c r="W63" s="22"/>
      <c r="X63" s="22"/>
      <c r="Y63" s="22"/>
      <c r="Z63" s="22"/>
      <c r="AA63" s="22"/>
    </row>
    <row r="64" ht="28.5" customHeight="1">
      <c r="A64" s="11">
        <f t="shared" si="2"/>
        <v>21</v>
      </c>
      <c r="B64" s="12" t="s">
        <v>23</v>
      </c>
      <c r="C64" s="13">
        <v>43976.39741898148</v>
      </c>
      <c r="D64" s="14" t="s">
        <v>263</v>
      </c>
      <c r="E64" s="15" t="s">
        <v>264</v>
      </c>
      <c r="F64" s="16" t="str">
        <f t="shared" si="12"/>
        <v/>
      </c>
      <c r="G64" s="19" t="s">
        <v>99</v>
      </c>
      <c r="H64" s="19" t="s">
        <v>265</v>
      </c>
      <c r="I64" s="17" t="s">
        <v>101</v>
      </c>
      <c r="J64" s="19" t="s">
        <v>102</v>
      </c>
      <c r="K64" s="20" t="s">
        <v>103</v>
      </c>
      <c r="L64" s="18"/>
      <c r="M64" s="18"/>
      <c r="N64" s="16"/>
      <c r="O64" s="17" t="s">
        <v>41</v>
      </c>
      <c r="P64" s="16"/>
      <c r="Q64" s="17" t="s">
        <v>42</v>
      </c>
      <c r="R64" s="16"/>
      <c r="S64" s="16"/>
      <c r="T64" s="16"/>
      <c r="U64" s="16"/>
      <c r="V64" s="16"/>
      <c r="W64" s="22"/>
      <c r="X64" s="22"/>
      <c r="Y64" s="22"/>
      <c r="Z64" s="22"/>
      <c r="AA64" s="22"/>
    </row>
    <row r="65" ht="28.5" customHeight="1">
      <c r="A65" s="11">
        <f t="shared" si="2"/>
        <v>21</v>
      </c>
      <c r="B65" s="12" t="s">
        <v>23</v>
      </c>
      <c r="C65" s="13">
        <v>43976.39743055555</v>
      </c>
      <c r="D65" s="14" t="s">
        <v>263</v>
      </c>
      <c r="E65" s="20" t="s">
        <v>104</v>
      </c>
      <c r="F65" s="16" t="str">
        <f t="shared" si="12"/>
        <v/>
      </c>
      <c r="G65" s="17" t="s">
        <v>105</v>
      </c>
      <c r="H65" s="18"/>
      <c r="I65" s="17" t="s">
        <v>84</v>
      </c>
      <c r="J65" s="19" t="s">
        <v>102</v>
      </c>
      <c r="K65" s="47"/>
      <c r="L65" s="18"/>
      <c r="M65" s="16"/>
      <c r="N65" s="16"/>
      <c r="O65" s="17" t="s">
        <v>41</v>
      </c>
      <c r="P65" s="16"/>
      <c r="Q65" s="17" t="s">
        <v>42</v>
      </c>
      <c r="R65" s="17"/>
      <c r="S65" s="16"/>
      <c r="T65" s="16"/>
      <c r="U65" s="17"/>
      <c r="V65" s="16"/>
      <c r="W65" s="22"/>
      <c r="X65" s="22"/>
      <c r="Y65" s="22"/>
      <c r="Z65" s="22"/>
      <c r="AA65" s="22"/>
    </row>
    <row r="66">
      <c r="A66" s="49"/>
      <c r="B66" s="50"/>
      <c r="C66" s="51"/>
      <c r="D66" s="52"/>
      <c r="E66" s="51"/>
      <c r="F66" s="51"/>
      <c r="G66" s="51"/>
      <c r="H66" s="51"/>
      <c r="I66" s="51"/>
      <c r="J66" s="51"/>
      <c r="K66" s="51"/>
      <c r="L66" s="53"/>
      <c r="M66" s="51"/>
      <c r="N66" s="51"/>
      <c r="O66" s="51"/>
      <c r="P66" s="51"/>
      <c r="Q66" s="51"/>
      <c r="R66" s="54"/>
      <c r="S66" s="54"/>
      <c r="T66" s="51"/>
      <c r="U66" s="54"/>
      <c r="V66" s="51"/>
      <c r="W66" s="55"/>
    </row>
    <row r="67">
      <c r="A67" s="56"/>
      <c r="B67" s="57"/>
      <c r="C67" s="55"/>
      <c r="D67" s="58"/>
      <c r="E67" s="55"/>
      <c r="F67" s="55"/>
      <c r="G67" s="55"/>
      <c r="H67" s="55"/>
      <c r="I67" s="55"/>
      <c r="J67" s="55"/>
      <c r="K67" s="55"/>
      <c r="L67" s="59"/>
      <c r="M67" s="55"/>
      <c r="N67" s="55"/>
      <c r="O67" s="55"/>
      <c r="P67" s="55"/>
      <c r="Q67" s="55"/>
      <c r="R67" s="60"/>
      <c r="S67" s="60"/>
      <c r="T67" s="55"/>
      <c r="U67" s="60"/>
      <c r="V67" s="55"/>
      <c r="W67" s="55"/>
    </row>
    <row r="68">
      <c r="A68" s="56"/>
      <c r="B68" s="57"/>
      <c r="C68" s="55"/>
      <c r="D68" s="58"/>
      <c r="E68" s="55"/>
      <c r="F68" s="55"/>
      <c r="G68" s="55"/>
      <c r="H68" s="55"/>
      <c r="I68" s="55"/>
      <c r="J68" s="55"/>
      <c r="K68" s="55"/>
      <c r="L68" s="59"/>
      <c r="M68" s="55"/>
      <c r="N68" s="55"/>
      <c r="O68" s="55"/>
      <c r="P68" s="55"/>
      <c r="Q68" s="55"/>
      <c r="R68" s="60"/>
      <c r="S68" s="60"/>
      <c r="T68" s="55"/>
      <c r="U68" s="60"/>
      <c r="V68" s="55"/>
      <c r="W68" s="55"/>
    </row>
    <row r="69">
      <c r="A69" s="56"/>
      <c r="B69" s="57"/>
      <c r="C69" s="55"/>
      <c r="D69" s="58"/>
      <c r="E69" s="55"/>
      <c r="F69" s="55"/>
      <c r="G69" s="55"/>
      <c r="H69" s="55"/>
      <c r="I69" s="55"/>
      <c r="J69" s="55"/>
      <c r="K69" s="55"/>
      <c r="L69" s="59"/>
      <c r="M69" s="55"/>
      <c r="N69" s="55"/>
      <c r="O69" s="55"/>
      <c r="P69" s="55"/>
      <c r="Q69" s="55"/>
      <c r="R69" s="60"/>
      <c r="S69" s="60"/>
      <c r="T69" s="55"/>
      <c r="U69" s="60"/>
      <c r="V69" s="55"/>
      <c r="W69" s="55"/>
    </row>
    <row r="70">
      <c r="A70" s="56"/>
      <c r="B70" s="57"/>
      <c r="C70" s="55"/>
      <c r="D70" s="58"/>
      <c r="E70" s="55"/>
      <c r="F70" s="55"/>
      <c r="G70" s="55"/>
      <c r="H70" s="55"/>
      <c r="I70" s="55"/>
      <c r="J70" s="55"/>
      <c r="K70" s="55"/>
      <c r="L70" s="59"/>
      <c r="M70" s="55"/>
      <c r="N70" s="55"/>
      <c r="O70" s="55"/>
      <c r="P70" s="55"/>
      <c r="Q70" s="55"/>
      <c r="R70" s="60"/>
      <c r="S70" s="60"/>
      <c r="T70" s="55"/>
      <c r="U70" s="60"/>
      <c r="V70" s="55"/>
      <c r="W70" s="55"/>
    </row>
    <row r="71">
      <c r="A71" s="56"/>
      <c r="B71" s="57"/>
      <c r="C71" s="55"/>
      <c r="D71" s="58"/>
      <c r="E71" s="55"/>
      <c r="F71" s="55"/>
      <c r="G71" s="55"/>
      <c r="H71" s="55"/>
      <c r="I71" s="55"/>
      <c r="J71" s="55"/>
      <c r="K71" s="55"/>
      <c r="L71" s="59"/>
      <c r="M71" s="55"/>
      <c r="N71" s="55"/>
      <c r="O71" s="55"/>
      <c r="P71" s="55"/>
      <c r="Q71" s="55"/>
      <c r="R71" s="60"/>
      <c r="S71" s="60"/>
      <c r="T71" s="55"/>
      <c r="U71" s="60"/>
      <c r="V71" s="55"/>
      <c r="W71" s="55"/>
    </row>
    <row r="72">
      <c r="A72" s="56"/>
      <c r="B72" s="57"/>
      <c r="C72" s="55"/>
      <c r="D72" s="58"/>
      <c r="E72" s="55"/>
      <c r="F72" s="55"/>
      <c r="G72" s="55"/>
      <c r="H72" s="55"/>
      <c r="I72" s="55"/>
      <c r="J72" s="55"/>
      <c r="K72" s="55"/>
      <c r="L72" s="59"/>
      <c r="M72" s="55"/>
      <c r="N72" s="55"/>
      <c r="O72" s="55"/>
      <c r="P72" s="55"/>
      <c r="Q72" s="55"/>
      <c r="R72" s="60"/>
      <c r="S72" s="60"/>
      <c r="T72" s="55"/>
      <c r="U72" s="60"/>
      <c r="V72" s="55"/>
      <c r="W72" s="55"/>
    </row>
    <row r="73">
      <c r="A73" s="56"/>
      <c r="B73" s="57"/>
      <c r="C73" s="55"/>
      <c r="D73" s="58"/>
      <c r="E73" s="55"/>
      <c r="F73" s="55"/>
      <c r="G73" s="55"/>
      <c r="H73" s="55"/>
      <c r="I73" s="55"/>
      <c r="J73" s="55"/>
      <c r="K73" s="55"/>
      <c r="L73" s="59"/>
      <c r="M73" s="55"/>
      <c r="N73" s="55"/>
      <c r="O73" s="55"/>
      <c r="P73" s="55"/>
      <c r="Q73" s="55"/>
      <c r="R73" s="60"/>
      <c r="S73" s="60"/>
      <c r="T73" s="55"/>
      <c r="U73" s="60"/>
      <c r="V73" s="55"/>
      <c r="W73" s="55"/>
    </row>
    <row r="74">
      <c r="A74" s="56"/>
      <c r="B74" s="57"/>
      <c r="C74" s="55"/>
      <c r="D74" s="58"/>
      <c r="E74" s="55"/>
      <c r="F74" s="55"/>
      <c r="G74" s="55"/>
      <c r="H74" s="55"/>
      <c r="I74" s="55"/>
      <c r="J74" s="55"/>
      <c r="K74" s="55"/>
      <c r="L74" s="59"/>
      <c r="M74" s="55"/>
      <c r="N74" s="55"/>
      <c r="O74" s="55"/>
      <c r="P74" s="55"/>
      <c r="Q74" s="55"/>
      <c r="R74" s="60"/>
      <c r="S74" s="60"/>
      <c r="T74" s="55"/>
      <c r="U74" s="60"/>
      <c r="V74" s="55"/>
      <c r="W74" s="55"/>
    </row>
    <row r="75">
      <c r="A75" s="56"/>
      <c r="B75" s="57"/>
      <c r="C75" s="55"/>
      <c r="D75" s="58"/>
      <c r="E75" s="55"/>
      <c r="F75" s="55"/>
      <c r="G75" s="55"/>
      <c r="H75" s="55"/>
      <c r="I75" s="55"/>
      <c r="J75" s="55"/>
      <c r="K75" s="55"/>
      <c r="L75" s="59"/>
      <c r="M75" s="55"/>
      <c r="N75" s="55"/>
      <c r="O75" s="55"/>
      <c r="P75" s="55"/>
      <c r="Q75" s="55"/>
      <c r="R75" s="60"/>
      <c r="S75" s="60"/>
      <c r="T75" s="55"/>
      <c r="U75" s="60"/>
      <c r="V75" s="55"/>
      <c r="W75" s="55"/>
    </row>
    <row r="76">
      <c r="A76" s="56"/>
      <c r="B76" s="57"/>
      <c r="C76" s="55"/>
      <c r="D76" s="58"/>
      <c r="E76" s="55"/>
      <c r="F76" s="55"/>
      <c r="G76" s="55"/>
      <c r="H76" s="55"/>
      <c r="I76" s="55"/>
      <c r="J76" s="55"/>
      <c r="K76" s="55"/>
      <c r="L76" s="59"/>
      <c r="M76" s="55"/>
      <c r="N76" s="55"/>
      <c r="O76" s="55"/>
      <c r="P76" s="55"/>
      <c r="Q76" s="55"/>
      <c r="R76" s="60"/>
      <c r="S76" s="60"/>
      <c r="T76" s="55"/>
      <c r="U76" s="60"/>
      <c r="V76" s="55"/>
      <c r="W76" s="55"/>
    </row>
    <row r="77">
      <c r="A77" s="56"/>
      <c r="B77" s="57"/>
      <c r="C77" s="55"/>
      <c r="D77" s="58"/>
      <c r="E77" s="55"/>
      <c r="F77" s="55"/>
      <c r="G77" s="55"/>
      <c r="H77" s="55"/>
      <c r="I77" s="55"/>
      <c r="J77" s="55"/>
      <c r="K77" s="55"/>
      <c r="L77" s="59"/>
      <c r="M77" s="55"/>
      <c r="N77" s="55"/>
      <c r="O77" s="55"/>
      <c r="P77" s="55"/>
      <c r="Q77" s="55"/>
      <c r="R77" s="60"/>
      <c r="S77" s="60"/>
      <c r="T77" s="55"/>
      <c r="U77" s="60"/>
      <c r="V77" s="55"/>
      <c r="W77" s="55"/>
    </row>
    <row r="78">
      <c r="A78" s="56"/>
      <c r="B78" s="57"/>
      <c r="C78" s="55"/>
      <c r="D78" s="58"/>
      <c r="E78" s="55"/>
      <c r="F78" s="55"/>
      <c r="G78" s="55"/>
      <c r="H78" s="55"/>
      <c r="I78" s="55"/>
      <c r="J78" s="55"/>
      <c r="K78" s="55"/>
      <c r="L78" s="59"/>
      <c r="M78" s="55"/>
      <c r="N78" s="55"/>
      <c r="O78" s="55"/>
      <c r="P78" s="55"/>
      <c r="Q78" s="55"/>
      <c r="R78" s="60"/>
      <c r="S78" s="60"/>
      <c r="T78" s="55"/>
      <c r="U78" s="60"/>
      <c r="V78" s="55"/>
      <c r="W78" s="55"/>
    </row>
    <row r="79">
      <c r="A79" s="56"/>
      <c r="B79" s="57"/>
      <c r="C79" s="55"/>
      <c r="D79" s="58"/>
      <c r="E79" s="55"/>
      <c r="F79" s="55"/>
      <c r="G79" s="55"/>
      <c r="H79" s="55"/>
      <c r="I79" s="55"/>
      <c r="J79" s="55"/>
      <c r="K79" s="55"/>
      <c r="L79" s="59"/>
      <c r="M79" s="55"/>
      <c r="N79" s="55"/>
      <c r="O79" s="55"/>
      <c r="P79" s="55"/>
      <c r="Q79" s="55"/>
      <c r="R79" s="60"/>
      <c r="S79" s="60"/>
      <c r="T79" s="55"/>
      <c r="U79" s="60"/>
      <c r="V79" s="55"/>
      <c r="W79" s="55"/>
    </row>
    <row r="80">
      <c r="A80" s="56"/>
      <c r="B80" s="57"/>
      <c r="C80" s="55"/>
      <c r="D80" s="58"/>
      <c r="E80" s="55"/>
      <c r="F80" s="55"/>
      <c r="G80" s="55"/>
      <c r="H80" s="55"/>
      <c r="I80" s="55"/>
      <c r="J80" s="55"/>
      <c r="K80" s="55"/>
      <c r="L80" s="59"/>
      <c r="M80" s="55"/>
      <c r="N80" s="55"/>
      <c r="O80" s="55"/>
      <c r="P80" s="55"/>
      <c r="Q80" s="55"/>
      <c r="R80" s="60"/>
      <c r="S80" s="60"/>
      <c r="T80" s="55"/>
      <c r="U80" s="60"/>
      <c r="V80" s="55"/>
      <c r="W80" s="55"/>
    </row>
    <row r="81">
      <c r="A81" s="56"/>
      <c r="B81" s="57"/>
      <c r="C81" s="55"/>
      <c r="D81" s="58"/>
      <c r="E81" s="55"/>
      <c r="F81" s="55"/>
      <c r="G81" s="55"/>
      <c r="H81" s="55"/>
      <c r="I81" s="55"/>
      <c r="J81" s="55"/>
      <c r="K81" s="55"/>
      <c r="L81" s="59"/>
      <c r="M81" s="55"/>
      <c r="N81" s="55"/>
      <c r="O81" s="55"/>
      <c r="P81" s="55"/>
      <c r="Q81" s="55"/>
      <c r="R81" s="60"/>
      <c r="S81" s="60"/>
      <c r="T81" s="55"/>
      <c r="U81" s="60"/>
      <c r="V81" s="55"/>
      <c r="W81" s="55"/>
    </row>
    <row r="82">
      <c r="A82" s="56"/>
      <c r="B82" s="57"/>
      <c r="C82" s="55"/>
      <c r="D82" s="58"/>
      <c r="E82" s="55"/>
      <c r="F82" s="55"/>
      <c r="G82" s="55"/>
      <c r="H82" s="55"/>
      <c r="I82" s="55"/>
      <c r="J82" s="55"/>
      <c r="K82" s="55"/>
      <c r="L82" s="59"/>
      <c r="M82" s="55"/>
      <c r="N82" s="55"/>
      <c r="O82" s="55"/>
      <c r="P82" s="55"/>
      <c r="Q82" s="55"/>
      <c r="R82" s="60"/>
      <c r="S82" s="60"/>
      <c r="T82" s="55"/>
      <c r="U82" s="60"/>
      <c r="V82" s="55"/>
      <c r="W82" s="55"/>
    </row>
    <row r="83">
      <c r="A83" s="56"/>
      <c r="B83" s="57"/>
      <c r="C83" s="55"/>
      <c r="D83" s="58"/>
      <c r="E83" s="55"/>
      <c r="F83" s="55"/>
      <c r="G83" s="55"/>
      <c r="H83" s="55"/>
      <c r="I83" s="55"/>
      <c r="J83" s="55"/>
      <c r="K83" s="55"/>
      <c r="L83" s="59"/>
      <c r="M83" s="55"/>
      <c r="N83" s="55"/>
      <c r="O83" s="55"/>
      <c r="P83" s="55"/>
      <c r="Q83" s="55"/>
      <c r="R83" s="60"/>
      <c r="S83" s="60"/>
      <c r="T83" s="55"/>
      <c r="U83" s="60"/>
      <c r="V83" s="55"/>
      <c r="W83" s="55"/>
    </row>
    <row r="84">
      <c r="A84" s="56"/>
      <c r="B84" s="57"/>
      <c r="C84" s="55"/>
      <c r="D84" s="58"/>
      <c r="E84" s="55"/>
      <c r="F84" s="55"/>
      <c r="G84" s="55"/>
      <c r="H84" s="55"/>
      <c r="I84" s="55"/>
      <c r="J84" s="55"/>
      <c r="K84" s="55"/>
      <c r="L84" s="59"/>
      <c r="M84" s="55"/>
      <c r="N84" s="55"/>
      <c r="O84" s="55"/>
      <c r="P84" s="55"/>
      <c r="Q84" s="55"/>
      <c r="R84" s="60"/>
      <c r="S84" s="60"/>
      <c r="T84" s="55"/>
      <c r="U84" s="60"/>
      <c r="V84" s="55"/>
      <c r="W84" s="55"/>
    </row>
    <row r="85">
      <c r="A85" s="56"/>
      <c r="B85" s="57"/>
      <c r="C85" s="55"/>
      <c r="D85" s="58"/>
      <c r="E85" s="55"/>
      <c r="F85" s="55"/>
      <c r="G85" s="55"/>
      <c r="H85" s="55"/>
      <c r="I85" s="55"/>
      <c r="J85" s="55"/>
      <c r="K85" s="55"/>
      <c r="L85" s="59"/>
      <c r="M85" s="55"/>
      <c r="N85" s="55"/>
      <c r="O85" s="55"/>
      <c r="P85" s="55"/>
      <c r="Q85" s="55"/>
      <c r="R85" s="60"/>
      <c r="S85" s="60"/>
      <c r="T85" s="55"/>
      <c r="U85" s="60"/>
      <c r="V85" s="55"/>
      <c r="W85" s="55"/>
    </row>
    <row r="86">
      <c r="A86" s="56"/>
      <c r="B86" s="57"/>
      <c r="C86" s="55"/>
      <c r="D86" s="58"/>
      <c r="E86" s="55"/>
      <c r="F86" s="55"/>
      <c r="G86" s="55"/>
      <c r="H86" s="55"/>
      <c r="I86" s="55"/>
      <c r="J86" s="55"/>
      <c r="K86" s="55"/>
      <c r="L86" s="59"/>
      <c r="M86" s="55"/>
      <c r="N86" s="55"/>
      <c r="O86" s="55"/>
      <c r="P86" s="55"/>
      <c r="Q86" s="55"/>
      <c r="R86" s="60"/>
      <c r="S86" s="60"/>
      <c r="T86" s="55"/>
      <c r="U86" s="60"/>
      <c r="V86" s="55"/>
      <c r="W86" s="55"/>
    </row>
    <row r="87">
      <c r="A87" s="56"/>
      <c r="B87" s="57"/>
      <c r="C87" s="55"/>
      <c r="D87" s="58"/>
      <c r="E87" s="55"/>
      <c r="F87" s="55"/>
      <c r="G87" s="55"/>
      <c r="H87" s="55"/>
      <c r="I87" s="55"/>
      <c r="J87" s="55"/>
      <c r="K87" s="55"/>
      <c r="L87" s="59"/>
      <c r="M87" s="55"/>
      <c r="N87" s="55"/>
      <c r="O87" s="55"/>
      <c r="P87" s="55"/>
      <c r="Q87" s="55"/>
      <c r="R87" s="60"/>
      <c r="S87" s="60"/>
      <c r="T87" s="55"/>
      <c r="U87" s="60"/>
      <c r="V87" s="55"/>
      <c r="W87" s="55"/>
    </row>
    <row r="88">
      <c r="A88" s="56"/>
      <c r="B88" s="57"/>
      <c r="C88" s="55"/>
      <c r="D88" s="58"/>
      <c r="E88" s="55"/>
      <c r="F88" s="55"/>
      <c r="G88" s="55"/>
      <c r="H88" s="55"/>
      <c r="I88" s="55"/>
      <c r="J88" s="55"/>
      <c r="K88" s="55"/>
      <c r="L88" s="59"/>
      <c r="M88" s="55"/>
      <c r="N88" s="55"/>
      <c r="O88" s="55"/>
      <c r="P88" s="55"/>
      <c r="Q88" s="55"/>
      <c r="R88" s="60"/>
      <c r="S88" s="60"/>
      <c r="T88" s="55"/>
      <c r="U88" s="60"/>
      <c r="V88" s="55"/>
      <c r="W88" s="55"/>
    </row>
    <row r="89">
      <c r="A89" s="56"/>
      <c r="B89" s="57"/>
      <c r="C89" s="55"/>
      <c r="D89" s="58"/>
      <c r="E89" s="55"/>
      <c r="F89" s="55"/>
      <c r="G89" s="55"/>
      <c r="H89" s="55"/>
      <c r="I89" s="55"/>
      <c r="J89" s="55"/>
      <c r="K89" s="55"/>
      <c r="L89" s="59"/>
      <c r="M89" s="55"/>
      <c r="N89" s="55"/>
      <c r="O89" s="55"/>
      <c r="P89" s="55"/>
      <c r="Q89" s="55"/>
      <c r="R89" s="60"/>
      <c r="S89" s="60"/>
      <c r="T89" s="55"/>
      <c r="U89" s="60"/>
      <c r="V89" s="55"/>
      <c r="W89" s="55"/>
    </row>
    <row r="90">
      <c r="A90" s="56"/>
      <c r="B90" s="57"/>
      <c r="C90" s="55"/>
      <c r="D90" s="58"/>
      <c r="E90" s="55"/>
      <c r="F90" s="55"/>
      <c r="G90" s="55"/>
      <c r="H90" s="55"/>
      <c r="I90" s="55"/>
      <c r="J90" s="55"/>
      <c r="K90" s="55"/>
      <c r="L90" s="59"/>
      <c r="M90" s="55"/>
      <c r="N90" s="55"/>
      <c r="O90" s="55"/>
      <c r="P90" s="55"/>
      <c r="Q90" s="55"/>
      <c r="R90" s="60"/>
      <c r="S90" s="60"/>
      <c r="T90" s="55"/>
      <c r="U90" s="60"/>
      <c r="V90" s="55"/>
      <c r="W90" s="55"/>
    </row>
    <row r="91">
      <c r="A91" s="56"/>
      <c r="B91" s="57"/>
      <c r="C91" s="55"/>
      <c r="D91" s="58"/>
      <c r="E91" s="55"/>
      <c r="F91" s="55"/>
      <c r="G91" s="55"/>
      <c r="H91" s="55"/>
      <c r="I91" s="55"/>
      <c r="J91" s="55"/>
      <c r="K91" s="55"/>
      <c r="L91" s="59"/>
      <c r="M91" s="55"/>
      <c r="N91" s="55"/>
      <c r="O91" s="55"/>
      <c r="P91" s="55"/>
      <c r="Q91" s="55"/>
      <c r="R91" s="60"/>
      <c r="S91" s="60"/>
      <c r="T91" s="55"/>
      <c r="U91" s="60"/>
      <c r="V91" s="55"/>
      <c r="W91" s="55"/>
    </row>
    <row r="92">
      <c r="A92" s="56"/>
      <c r="B92" s="57"/>
      <c r="C92" s="55"/>
      <c r="D92" s="58"/>
      <c r="E92" s="55"/>
      <c r="F92" s="55"/>
      <c r="G92" s="55"/>
      <c r="H92" s="55"/>
      <c r="I92" s="55"/>
      <c r="J92" s="55"/>
      <c r="K92" s="55"/>
      <c r="L92" s="59"/>
      <c r="M92" s="55"/>
      <c r="N92" s="55"/>
      <c r="O92" s="55"/>
      <c r="P92" s="55"/>
      <c r="Q92" s="55"/>
      <c r="R92" s="60"/>
      <c r="S92" s="60"/>
      <c r="T92" s="55"/>
      <c r="U92" s="60"/>
      <c r="V92" s="55"/>
      <c r="W92" s="55"/>
    </row>
    <row r="93">
      <c r="A93" s="56"/>
      <c r="B93" s="57"/>
      <c r="C93" s="55"/>
      <c r="D93" s="58"/>
      <c r="E93" s="55"/>
      <c r="F93" s="55"/>
      <c r="G93" s="55"/>
      <c r="H93" s="55"/>
      <c r="I93" s="55"/>
      <c r="J93" s="55"/>
      <c r="K93" s="55"/>
      <c r="L93" s="59"/>
      <c r="M93" s="55"/>
      <c r="N93" s="55"/>
      <c r="O93" s="55"/>
      <c r="P93" s="55"/>
      <c r="Q93" s="55"/>
      <c r="R93" s="60"/>
      <c r="S93" s="60"/>
      <c r="T93" s="55"/>
      <c r="U93" s="60"/>
      <c r="V93" s="55"/>
      <c r="W93" s="55"/>
    </row>
    <row r="94">
      <c r="A94" s="56"/>
      <c r="B94" s="57"/>
      <c r="C94" s="55"/>
      <c r="D94" s="58"/>
      <c r="E94" s="55"/>
      <c r="F94" s="55"/>
      <c r="G94" s="55"/>
      <c r="H94" s="55"/>
      <c r="I94" s="55"/>
      <c r="J94" s="55"/>
      <c r="K94" s="55"/>
      <c r="L94" s="59"/>
      <c r="M94" s="55"/>
      <c r="N94" s="55"/>
      <c r="O94" s="55"/>
      <c r="P94" s="55"/>
      <c r="Q94" s="55"/>
      <c r="R94" s="60"/>
      <c r="S94" s="60"/>
      <c r="T94" s="55"/>
      <c r="U94" s="60"/>
      <c r="V94" s="55"/>
      <c r="W94" s="55"/>
    </row>
    <row r="95">
      <c r="A95" s="56"/>
      <c r="B95" s="57"/>
      <c r="C95" s="55"/>
      <c r="D95" s="58"/>
      <c r="E95" s="55"/>
      <c r="F95" s="55"/>
      <c r="G95" s="55"/>
      <c r="H95" s="55"/>
      <c r="I95" s="55"/>
      <c r="J95" s="55"/>
      <c r="K95" s="55"/>
      <c r="L95" s="59"/>
      <c r="M95" s="55"/>
      <c r="N95" s="55"/>
      <c r="O95" s="55"/>
      <c r="P95" s="55"/>
      <c r="Q95" s="55"/>
      <c r="R95" s="60"/>
      <c r="S95" s="60"/>
      <c r="T95" s="55"/>
      <c r="U95" s="60"/>
      <c r="V95" s="55"/>
      <c r="W95" s="55"/>
    </row>
    <row r="96">
      <c r="A96" s="56"/>
      <c r="B96" s="57"/>
      <c r="C96" s="55"/>
      <c r="D96" s="58"/>
      <c r="E96" s="55"/>
      <c r="F96" s="55"/>
      <c r="G96" s="55"/>
      <c r="H96" s="55"/>
      <c r="I96" s="55"/>
      <c r="J96" s="55"/>
      <c r="K96" s="55"/>
      <c r="L96" s="59"/>
      <c r="M96" s="55"/>
      <c r="N96" s="55"/>
      <c r="O96" s="55"/>
      <c r="P96" s="55"/>
      <c r="Q96" s="55"/>
      <c r="R96" s="60"/>
      <c r="S96" s="60"/>
      <c r="T96" s="55"/>
      <c r="U96" s="60"/>
      <c r="V96" s="55"/>
      <c r="W96" s="55"/>
    </row>
    <row r="97">
      <c r="A97" s="56"/>
      <c r="B97" s="57"/>
      <c r="C97" s="55"/>
      <c r="D97" s="58"/>
      <c r="E97" s="55"/>
      <c r="F97" s="55"/>
      <c r="G97" s="55"/>
      <c r="H97" s="55"/>
      <c r="I97" s="55"/>
      <c r="J97" s="55"/>
      <c r="K97" s="55"/>
      <c r="L97" s="59"/>
      <c r="M97" s="55"/>
      <c r="N97" s="55"/>
      <c r="O97" s="55"/>
      <c r="P97" s="55"/>
      <c r="Q97" s="55"/>
      <c r="R97" s="60"/>
      <c r="S97" s="60"/>
      <c r="T97" s="55"/>
      <c r="U97" s="60"/>
      <c r="V97" s="55"/>
      <c r="W97" s="55"/>
    </row>
    <row r="98">
      <c r="A98" s="56"/>
      <c r="B98" s="57"/>
      <c r="C98" s="55"/>
      <c r="D98" s="58"/>
      <c r="E98" s="55"/>
      <c r="F98" s="55"/>
      <c r="G98" s="55"/>
      <c r="H98" s="55"/>
      <c r="I98" s="55"/>
      <c r="J98" s="55"/>
      <c r="K98" s="55"/>
      <c r="L98" s="59"/>
      <c r="M98" s="55"/>
      <c r="N98" s="55"/>
      <c r="O98" s="55"/>
      <c r="P98" s="55"/>
      <c r="Q98" s="55"/>
      <c r="R98" s="60"/>
      <c r="S98" s="60"/>
      <c r="T98" s="55"/>
      <c r="U98" s="60"/>
      <c r="V98" s="55"/>
      <c r="W98" s="55"/>
    </row>
    <row r="99">
      <c r="A99" s="56"/>
      <c r="B99" s="57"/>
      <c r="C99" s="55"/>
      <c r="D99" s="58"/>
      <c r="E99" s="55"/>
      <c r="F99" s="55"/>
      <c r="G99" s="55"/>
      <c r="H99" s="55"/>
      <c r="I99" s="55"/>
      <c r="J99" s="55"/>
      <c r="K99" s="55"/>
      <c r="L99" s="59"/>
      <c r="M99" s="55"/>
      <c r="N99" s="55"/>
      <c r="O99" s="55"/>
      <c r="P99" s="55"/>
      <c r="Q99" s="55"/>
      <c r="R99" s="60"/>
      <c r="S99" s="60"/>
      <c r="T99" s="55"/>
      <c r="U99" s="60"/>
      <c r="V99" s="55"/>
      <c r="W99" s="55"/>
    </row>
    <row r="100">
      <c r="A100" s="56"/>
      <c r="B100" s="57"/>
      <c r="C100" s="55"/>
      <c r="D100" s="58"/>
      <c r="E100" s="55"/>
      <c r="F100" s="55"/>
      <c r="G100" s="55"/>
      <c r="H100" s="55"/>
      <c r="I100" s="55"/>
      <c r="J100" s="55"/>
      <c r="K100" s="55"/>
      <c r="L100" s="59"/>
      <c r="M100" s="55"/>
      <c r="N100" s="55"/>
      <c r="O100" s="55"/>
      <c r="P100" s="55"/>
      <c r="Q100" s="55"/>
      <c r="R100" s="60"/>
      <c r="S100" s="60"/>
      <c r="T100" s="55"/>
      <c r="U100" s="60"/>
      <c r="V100" s="55"/>
      <c r="W100" s="55"/>
    </row>
    <row r="101">
      <c r="A101" s="56"/>
      <c r="B101" s="57"/>
      <c r="C101" s="55"/>
      <c r="D101" s="58"/>
      <c r="E101" s="55"/>
      <c r="F101" s="55"/>
      <c r="G101" s="55"/>
      <c r="H101" s="55"/>
      <c r="I101" s="55"/>
      <c r="J101" s="55"/>
      <c r="K101" s="55"/>
      <c r="L101" s="59"/>
      <c r="M101" s="55"/>
      <c r="N101" s="55"/>
      <c r="O101" s="55"/>
      <c r="P101" s="55"/>
      <c r="Q101" s="55"/>
      <c r="R101" s="60"/>
      <c r="S101" s="60"/>
      <c r="T101" s="55"/>
      <c r="U101" s="60"/>
      <c r="V101" s="55"/>
      <c r="W101" s="55"/>
    </row>
    <row r="102">
      <c r="A102" s="56"/>
      <c r="B102" s="57"/>
      <c r="C102" s="55"/>
      <c r="D102" s="58"/>
      <c r="E102" s="55"/>
      <c r="F102" s="55"/>
      <c r="G102" s="55"/>
      <c r="H102" s="55"/>
      <c r="I102" s="55"/>
      <c r="J102" s="55"/>
      <c r="K102" s="55"/>
      <c r="L102" s="59"/>
      <c r="M102" s="55"/>
      <c r="N102" s="55"/>
      <c r="O102" s="55"/>
      <c r="P102" s="55"/>
      <c r="Q102" s="55"/>
      <c r="R102" s="60"/>
      <c r="S102" s="60"/>
      <c r="T102" s="55"/>
      <c r="U102" s="60"/>
      <c r="V102" s="55"/>
      <c r="W102" s="55"/>
    </row>
    <row r="103">
      <c r="A103" s="56"/>
      <c r="B103" s="57"/>
      <c r="C103" s="55"/>
      <c r="D103" s="58"/>
      <c r="E103" s="55"/>
      <c r="F103" s="55"/>
      <c r="G103" s="55"/>
      <c r="H103" s="55"/>
      <c r="I103" s="55"/>
      <c r="J103" s="55"/>
      <c r="K103" s="55"/>
      <c r="L103" s="59"/>
      <c r="M103" s="55"/>
      <c r="N103" s="55"/>
      <c r="O103" s="55"/>
      <c r="P103" s="55"/>
      <c r="Q103" s="55"/>
      <c r="R103" s="60"/>
      <c r="S103" s="60"/>
      <c r="T103" s="55"/>
      <c r="U103" s="60"/>
      <c r="V103" s="55"/>
      <c r="W103" s="55"/>
    </row>
    <row r="104">
      <c r="A104" s="56"/>
      <c r="B104" s="57"/>
      <c r="C104" s="55"/>
      <c r="D104" s="58"/>
      <c r="E104" s="55"/>
      <c r="F104" s="55"/>
      <c r="G104" s="55"/>
      <c r="H104" s="55"/>
      <c r="I104" s="55"/>
      <c r="J104" s="55"/>
      <c r="K104" s="55"/>
      <c r="L104" s="59"/>
      <c r="M104" s="55"/>
      <c r="N104" s="55"/>
      <c r="O104" s="55"/>
      <c r="P104" s="55"/>
      <c r="Q104" s="55"/>
      <c r="R104" s="60"/>
      <c r="S104" s="60"/>
      <c r="T104" s="55"/>
      <c r="U104" s="60"/>
      <c r="V104" s="55"/>
      <c r="W104" s="55"/>
    </row>
    <row r="105">
      <c r="A105" s="56"/>
      <c r="B105" s="57"/>
      <c r="C105" s="55"/>
      <c r="D105" s="58"/>
      <c r="E105" s="55"/>
      <c r="F105" s="55"/>
      <c r="G105" s="55"/>
      <c r="H105" s="55"/>
      <c r="I105" s="55"/>
      <c r="J105" s="55"/>
      <c r="K105" s="55"/>
      <c r="L105" s="59"/>
      <c r="M105" s="55"/>
      <c r="N105" s="55"/>
      <c r="O105" s="55"/>
      <c r="P105" s="55"/>
      <c r="Q105" s="55"/>
      <c r="R105" s="60"/>
      <c r="S105" s="60"/>
      <c r="T105" s="55"/>
      <c r="U105" s="60"/>
      <c r="V105" s="55"/>
      <c r="W105" s="55"/>
    </row>
    <row r="106">
      <c r="A106" s="56"/>
      <c r="B106" s="57"/>
      <c r="C106" s="55"/>
      <c r="D106" s="58"/>
      <c r="E106" s="55"/>
      <c r="F106" s="55"/>
      <c r="G106" s="55"/>
      <c r="H106" s="55"/>
      <c r="I106" s="55"/>
      <c r="J106" s="55"/>
      <c r="K106" s="55"/>
      <c r="L106" s="59"/>
      <c r="M106" s="55"/>
      <c r="N106" s="55"/>
      <c r="O106" s="55"/>
      <c r="P106" s="55"/>
      <c r="Q106" s="55"/>
      <c r="R106" s="60"/>
      <c r="S106" s="60"/>
      <c r="T106" s="55"/>
      <c r="U106" s="60"/>
      <c r="V106" s="55"/>
      <c r="W106" s="55"/>
    </row>
    <row r="107">
      <c r="A107" s="56"/>
      <c r="B107" s="57"/>
      <c r="C107" s="55"/>
      <c r="D107" s="58"/>
      <c r="E107" s="55"/>
      <c r="F107" s="55"/>
      <c r="G107" s="55"/>
      <c r="H107" s="55"/>
      <c r="I107" s="55"/>
      <c r="J107" s="55"/>
      <c r="K107" s="55"/>
      <c r="L107" s="59"/>
      <c r="M107" s="55"/>
      <c r="N107" s="55"/>
      <c r="O107" s="55"/>
      <c r="P107" s="55"/>
      <c r="Q107" s="55"/>
      <c r="R107" s="55"/>
      <c r="S107" s="55"/>
      <c r="T107" s="55"/>
      <c r="U107" s="60"/>
      <c r="V107" s="55"/>
      <c r="W107" s="55"/>
    </row>
    <row r="108">
      <c r="A108" s="56"/>
      <c r="B108" s="57"/>
      <c r="C108" s="55"/>
      <c r="D108" s="58"/>
      <c r="E108" s="55"/>
      <c r="F108" s="55"/>
      <c r="G108" s="55"/>
      <c r="H108" s="55"/>
      <c r="I108" s="55"/>
      <c r="J108" s="55"/>
      <c r="K108" s="55"/>
      <c r="L108" s="59"/>
      <c r="M108" s="55"/>
      <c r="N108" s="55"/>
      <c r="O108" s="55"/>
      <c r="P108" s="55"/>
      <c r="Q108" s="55"/>
      <c r="R108" s="55"/>
      <c r="S108" s="55"/>
      <c r="T108" s="55"/>
      <c r="U108" s="60"/>
      <c r="V108" s="55"/>
      <c r="W108" s="55"/>
    </row>
    <row r="109">
      <c r="A109" s="56"/>
      <c r="B109" s="57"/>
      <c r="C109" s="55"/>
      <c r="D109" s="58"/>
      <c r="E109" s="55"/>
      <c r="F109" s="55"/>
      <c r="G109" s="55"/>
      <c r="H109" s="55"/>
      <c r="I109" s="55"/>
      <c r="J109" s="55"/>
      <c r="K109" s="55"/>
      <c r="L109" s="59"/>
      <c r="M109" s="55"/>
      <c r="N109" s="55"/>
      <c r="O109" s="55"/>
      <c r="P109" s="55"/>
      <c r="Q109" s="55"/>
      <c r="R109" s="55"/>
      <c r="S109" s="55"/>
      <c r="T109" s="55"/>
      <c r="U109" s="60"/>
      <c r="V109" s="55"/>
      <c r="W109" s="55"/>
    </row>
    <row r="110">
      <c r="A110" s="56"/>
      <c r="B110" s="57"/>
      <c r="C110" s="55"/>
      <c r="D110" s="58"/>
      <c r="E110" s="55"/>
      <c r="F110" s="55"/>
      <c r="G110" s="55"/>
      <c r="H110" s="55"/>
      <c r="I110" s="55"/>
      <c r="J110" s="55"/>
      <c r="K110" s="55"/>
      <c r="L110" s="59"/>
      <c r="M110" s="55"/>
      <c r="N110" s="55"/>
      <c r="O110" s="55"/>
      <c r="P110" s="55"/>
      <c r="Q110" s="55"/>
      <c r="R110" s="55"/>
      <c r="S110" s="55"/>
      <c r="T110" s="55"/>
      <c r="U110" s="60"/>
      <c r="V110" s="55"/>
      <c r="W110" s="55"/>
    </row>
    <row r="111">
      <c r="A111" s="56"/>
      <c r="B111" s="57"/>
      <c r="C111" s="55"/>
      <c r="D111" s="58"/>
      <c r="E111" s="55"/>
      <c r="F111" s="55"/>
      <c r="G111" s="55"/>
      <c r="H111" s="55"/>
      <c r="I111" s="55"/>
      <c r="J111" s="55"/>
      <c r="K111" s="55"/>
      <c r="L111" s="59"/>
      <c r="M111" s="55"/>
      <c r="N111" s="55"/>
      <c r="O111" s="55"/>
      <c r="P111" s="55"/>
      <c r="Q111" s="55"/>
      <c r="R111" s="55"/>
      <c r="S111" s="55"/>
      <c r="T111" s="55"/>
      <c r="U111" s="60"/>
      <c r="V111" s="55"/>
      <c r="W111" s="55"/>
    </row>
    <row r="112">
      <c r="A112" s="56"/>
      <c r="B112" s="57"/>
      <c r="C112" s="55"/>
      <c r="D112" s="58"/>
      <c r="E112" s="55"/>
      <c r="F112" s="55"/>
      <c r="G112" s="55"/>
      <c r="H112" s="55"/>
      <c r="I112" s="55"/>
      <c r="J112" s="55"/>
      <c r="K112" s="55"/>
      <c r="L112" s="59"/>
      <c r="M112" s="55"/>
      <c r="N112" s="55"/>
      <c r="O112" s="55"/>
      <c r="P112" s="55"/>
      <c r="Q112" s="55"/>
      <c r="R112" s="55"/>
      <c r="S112" s="55"/>
      <c r="T112" s="55"/>
      <c r="U112" s="60"/>
      <c r="V112" s="55"/>
      <c r="W112" s="55"/>
    </row>
    <row r="113">
      <c r="A113" s="56"/>
      <c r="B113" s="57"/>
      <c r="C113" s="55"/>
      <c r="D113" s="58"/>
      <c r="E113" s="55"/>
      <c r="F113" s="55"/>
      <c r="G113" s="55"/>
      <c r="H113" s="55"/>
      <c r="I113" s="55"/>
      <c r="J113" s="55"/>
      <c r="K113" s="55"/>
      <c r="L113" s="59"/>
      <c r="M113" s="55"/>
      <c r="N113" s="55"/>
      <c r="O113" s="55"/>
      <c r="P113" s="55"/>
      <c r="Q113" s="55"/>
      <c r="R113" s="55"/>
      <c r="S113" s="55"/>
      <c r="T113" s="55"/>
      <c r="U113" s="60"/>
      <c r="V113" s="55"/>
      <c r="W113" s="55"/>
    </row>
    <row r="114">
      <c r="A114" s="56"/>
      <c r="B114" s="57"/>
      <c r="C114" s="55"/>
      <c r="D114" s="58"/>
      <c r="E114" s="55"/>
      <c r="F114" s="55"/>
      <c r="G114" s="55"/>
      <c r="H114" s="55"/>
      <c r="I114" s="55"/>
      <c r="J114" s="55"/>
      <c r="K114" s="55"/>
      <c r="L114" s="59"/>
      <c r="M114" s="55"/>
      <c r="N114" s="55"/>
      <c r="O114" s="55"/>
      <c r="P114" s="55"/>
      <c r="Q114" s="55"/>
      <c r="R114" s="55"/>
      <c r="S114" s="55"/>
      <c r="T114" s="55"/>
      <c r="U114" s="60"/>
      <c r="V114" s="55"/>
      <c r="W114" s="55"/>
    </row>
    <row r="115">
      <c r="A115" s="56"/>
      <c r="B115" s="57"/>
      <c r="C115" s="55"/>
      <c r="D115" s="58"/>
      <c r="E115" s="55"/>
      <c r="F115" s="55"/>
      <c r="G115" s="55"/>
      <c r="H115" s="55"/>
      <c r="I115" s="55"/>
      <c r="J115" s="55"/>
      <c r="K115" s="55"/>
      <c r="L115" s="59"/>
      <c r="M115" s="55"/>
      <c r="N115" s="55"/>
      <c r="O115" s="55"/>
      <c r="P115" s="55"/>
      <c r="Q115" s="55"/>
      <c r="R115" s="55"/>
      <c r="S115" s="55"/>
      <c r="T115" s="55"/>
      <c r="U115" s="60"/>
      <c r="V115" s="55"/>
      <c r="W115" s="55"/>
    </row>
    <row r="116">
      <c r="A116" s="56"/>
      <c r="B116" s="57"/>
      <c r="C116" s="55"/>
      <c r="D116" s="58"/>
      <c r="E116" s="55"/>
      <c r="F116" s="55"/>
      <c r="G116" s="55"/>
      <c r="H116" s="55"/>
      <c r="I116" s="55"/>
      <c r="J116" s="55"/>
      <c r="K116" s="55"/>
      <c r="L116" s="59"/>
      <c r="M116" s="55"/>
      <c r="N116" s="55"/>
      <c r="O116" s="55"/>
      <c r="P116" s="55"/>
      <c r="Q116" s="55"/>
      <c r="R116" s="55"/>
      <c r="S116" s="55"/>
      <c r="T116" s="55"/>
      <c r="U116" s="60"/>
      <c r="V116" s="55"/>
      <c r="W116" s="55"/>
    </row>
    <row r="117">
      <c r="A117" s="56"/>
      <c r="B117" s="57"/>
      <c r="C117" s="55"/>
      <c r="D117" s="58"/>
      <c r="E117" s="55"/>
      <c r="F117" s="55"/>
      <c r="G117" s="55"/>
      <c r="H117" s="55"/>
      <c r="I117" s="55"/>
      <c r="J117" s="55"/>
      <c r="K117" s="55"/>
      <c r="L117" s="59"/>
      <c r="M117" s="55"/>
      <c r="N117" s="55"/>
      <c r="O117" s="55"/>
      <c r="P117" s="55"/>
      <c r="Q117" s="55"/>
      <c r="R117" s="55"/>
      <c r="S117" s="55"/>
      <c r="T117" s="55"/>
      <c r="U117" s="60"/>
      <c r="V117" s="55"/>
      <c r="W117" s="55"/>
    </row>
    <row r="118">
      <c r="A118" s="56"/>
      <c r="B118" s="57"/>
      <c r="C118" s="55"/>
      <c r="D118" s="58"/>
      <c r="E118" s="55"/>
      <c r="F118" s="55"/>
      <c r="G118" s="55"/>
      <c r="H118" s="55"/>
      <c r="I118" s="55"/>
      <c r="J118" s="55"/>
      <c r="K118" s="55"/>
      <c r="L118" s="59"/>
      <c r="M118" s="55"/>
      <c r="N118" s="55"/>
      <c r="O118" s="55"/>
      <c r="P118" s="55"/>
      <c r="Q118" s="55"/>
      <c r="R118" s="55"/>
      <c r="S118" s="55"/>
      <c r="T118" s="55"/>
      <c r="U118" s="60"/>
      <c r="V118" s="55"/>
      <c r="W118" s="55"/>
    </row>
    <row r="119">
      <c r="A119" s="56"/>
      <c r="B119" s="57"/>
      <c r="C119" s="55"/>
      <c r="D119" s="58"/>
      <c r="E119" s="55"/>
      <c r="F119" s="55"/>
      <c r="G119" s="55"/>
      <c r="H119" s="55"/>
      <c r="I119" s="55"/>
      <c r="J119" s="55"/>
      <c r="K119" s="55"/>
      <c r="L119" s="59"/>
      <c r="M119" s="55"/>
      <c r="N119" s="55"/>
      <c r="O119" s="55"/>
      <c r="P119" s="55"/>
      <c r="Q119" s="55"/>
      <c r="R119" s="55"/>
      <c r="S119" s="55"/>
      <c r="T119" s="55"/>
      <c r="U119" s="60"/>
      <c r="V119" s="55"/>
      <c r="W119" s="55"/>
    </row>
    <row r="120">
      <c r="A120" s="56"/>
      <c r="B120" s="57"/>
      <c r="C120" s="55"/>
      <c r="D120" s="58"/>
      <c r="E120" s="55"/>
      <c r="F120" s="55"/>
      <c r="G120" s="55"/>
      <c r="H120" s="55"/>
      <c r="I120" s="55"/>
      <c r="J120" s="55"/>
      <c r="K120" s="55"/>
      <c r="L120" s="59"/>
      <c r="M120" s="55"/>
      <c r="N120" s="55"/>
      <c r="O120" s="55"/>
      <c r="P120" s="55"/>
      <c r="Q120" s="55"/>
      <c r="R120" s="55"/>
      <c r="S120" s="55"/>
      <c r="T120" s="55"/>
      <c r="U120" s="60"/>
      <c r="V120" s="55"/>
      <c r="W120" s="55"/>
    </row>
    <row r="121">
      <c r="A121" s="56"/>
      <c r="B121" s="57"/>
      <c r="C121" s="55"/>
      <c r="D121" s="58"/>
      <c r="E121" s="55"/>
      <c r="F121" s="55"/>
      <c r="G121" s="55"/>
      <c r="H121" s="55"/>
      <c r="I121" s="55"/>
      <c r="J121" s="55"/>
      <c r="K121" s="55"/>
      <c r="L121" s="59"/>
      <c r="M121" s="55"/>
      <c r="N121" s="55"/>
      <c r="O121" s="55"/>
      <c r="P121" s="55"/>
      <c r="Q121" s="55"/>
      <c r="R121" s="55"/>
      <c r="S121" s="55"/>
      <c r="T121" s="55"/>
      <c r="U121" s="60"/>
      <c r="V121" s="55"/>
      <c r="W121" s="55"/>
    </row>
    <row r="122">
      <c r="A122" s="56"/>
      <c r="B122" s="57"/>
      <c r="C122" s="55"/>
      <c r="D122" s="58"/>
      <c r="E122" s="55"/>
      <c r="F122" s="55"/>
      <c r="G122" s="55"/>
      <c r="H122" s="55"/>
      <c r="I122" s="55"/>
      <c r="J122" s="55"/>
      <c r="K122" s="55"/>
      <c r="L122" s="59"/>
      <c r="M122" s="55"/>
      <c r="N122" s="55"/>
      <c r="O122" s="55"/>
      <c r="P122" s="55"/>
      <c r="Q122" s="55"/>
      <c r="R122" s="55"/>
      <c r="S122" s="55"/>
      <c r="T122" s="55"/>
      <c r="U122" s="60"/>
      <c r="V122" s="55"/>
      <c r="W122" s="55"/>
    </row>
    <row r="123">
      <c r="A123" s="56"/>
      <c r="B123" s="57"/>
      <c r="C123" s="55"/>
      <c r="D123" s="58"/>
      <c r="E123" s="55"/>
      <c r="F123" s="55"/>
      <c r="G123" s="55"/>
      <c r="H123" s="55"/>
      <c r="I123" s="55"/>
      <c r="J123" s="55"/>
      <c r="K123" s="55"/>
      <c r="L123" s="59"/>
      <c r="M123" s="55"/>
      <c r="N123" s="55"/>
      <c r="O123" s="55"/>
      <c r="P123" s="55"/>
      <c r="Q123" s="55"/>
      <c r="R123" s="55"/>
      <c r="S123" s="55"/>
      <c r="T123" s="55"/>
      <c r="U123" s="60"/>
      <c r="V123" s="55"/>
      <c r="W123" s="55"/>
    </row>
    <row r="124">
      <c r="A124" s="56"/>
      <c r="B124" s="57"/>
      <c r="C124" s="55"/>
      <c r="D124" s="58"/>
      <c r="E124" s="55"/>
      <c r="F124" s="55"/>
      <c r="G124" s="55"/>
      <c r="H124" s="55"/>
      <c r="I124" s="55"/>
      <c r="J124" s="55"/>
      <c r="K124" s="55"/>
      <c r="L124" s="59"/>
      <c r="M124" s="55"/>
      <c r="N124" s="55"/>
      <c r="O124" s="55"/>
      <c r="P124" s="55"/>
      <c r="Q124" s="55"/>
      <c r="R124" s="55"/>
      <c r="S124" s="55"/>
      <c r="T124" s="55"/>
      <c r="U124" s="60"/>
      <c r="V124" s="55"/>
      <c r="W124" s="55"/>
    </row>
    <row r="125">
      <c r="A125" s="56"/>
      <c r="B125" s="57"/>
      <c r="C125" s="55"/>
      <c r="D125" s="58"/>
      <c r="E125" s="55"/>
      <c r="F125" s="55"/>
      <c r="G125" s="55"/>
      <c r="H125" s="55"/>
      <c r="I125" s="55"/>
      <c r="J125" s="55"/>
      <c r="K125" s="55"/>
      <c r="L125" s="59"/>
      <c r="M125" s="55"/>
      <c r="N125" s="55"/>
      <c r="O125" s="55"/>
      <c r="P125" s="55"/>
      <c r="Q125" s="55"/>
      <c r="R125" s="55"/>
      <c r="S125" s="55"/>
      <c r="T125" s="55"/>
      <c r="U125" s="60"/>
      <c r="V125" s="55"/>
      <c r="W125" s="55"/>
    </row>
    <row r="126">
      <c r="A126" s="56"/>
      <c r="B126" s="57"/>
      <c r="C126" s="55"/>
      <c r="D126" s="58"/>
      <c r="E126" s="55"/>
      <c r="F126" s="55"/>
      <c r="G126" s="55"/>
      <c r="H126" s="55"/>
      <c r="I126" s="55"/>
      <c r="J126" s="55"/>
      <c r="K126" s="55"/>
      <c r="L126" s="59"/>
      <c r="M126" s="55"/>
      <c r="N126" s="55"/>
      <c r="O126" s="55"/>
      <c r="P126" s="55"/>
      <c r="Q126" s="55"/>
      <c r="R126" s="55"/>
      <c r="S126" s="55"/>
      <c r="T126" s="55"/>
      <c r="U126" s="60"/>
      <c r="V126" s="55"/>
      <c r="W126" s="55"/>
    </row>
    <row r="127">
      <c r="A127" s="56"/>
      <c r="B127" s="57"/>
      <c r="C127" s="55"/>
      <c r="D127" s="58"/>
      <c r="E127" s="55"/>
      <c r="F127" s="55"/>
      <c r="G127" s="55"/>
      <c r="H127" s="55"/>
      <c r="I127" s="55"/>
      <c r="J127" s="55"/>
      <c r="K127" s="55"/>
      <c r="L127" s="59"/>
      <c r="M127" s="55"/>
      <c r="N127" s="55"/>
      <c r="O127" s="55"/>
      <c r="P127" s="55"/>
      <c r="Q127" s="55"/>
      <c r="R127" s="55"/>
      <c r="S127" s="55"/>
      <c r="T127" s="55"/>
      <c r="U127" s="60"/>
      <c r="V127" s="55"/>
      <c r="W127" s="55"/>
    </row>
    <row r="128">
      <c r="A128" s="56"/>
      <c r="B128" s="57"/>
      <c r="C128" s="55"/>
      <c r="D128" s="58"/>
      <c r="E128" s="55"/>
      <c r="F128" s="55"/>
      <c r="G128" s="55"/>
      <c r="H128" s="55"/>
      <c r="I128" s="55"/>
      <c r="J128" s="55"/>
      <c r="K128" s="55"/>
      <c r="L128" s="59"/>
      <c r="M128" s="55"/>
      <c r="N128" s="55"/>
      <c r="O128" s="55"/>
      <c r="P128" s="55"/>
      <c r="Q128" s="55"/>
      <c r="R128" s="55"/>
      <c r="S128" s="55"/>
      <c r="T128" s="55"/>
      <c r="U128" s="60"/>
      <c r="V128" s="55"/>
      <c r="W128" s="55"/>
    </row>
    <row r="129">
      <c r="A129" s="56"/>
      <c r="B129" s="57"/>
      <c r="C129" s="55"/>
      <c r="D129" s="58"/>
      <c r="E129" s="55"/>
      <c r="F129" s="55"/>
      <c r="G129" s="55"/>
      <c r="H129" s="55"/>
      <c r="I129" s="55"/>
      <c r="J129" s="55"/>
      <c r="K129" s="55"/>
      <c r="L129" s="59"/>
      <c r="M129" s="55"/>
      <c r="N129" s="55"/>
      <c r="O129" s="55"/>
      <c r="P129" s="55"/>
      <c r="Q129" s="55"/>
      <c r="R129" s="55"/>
      <c r="S129" s="55"/>
      <c r="T129" s="55"/>
      <c r="U129" s="60"/>
      <c r="V129" s="55"/>
      <c r="W129" s="55"/>
    </row>
    <row r="130">
      <c r="A130" s="56"/>
      <c r="B130" s="57"/>
      <c r="C130" s="55"/>
      <c r="D130" s="58"/>
      <c r="E130" s="55"/>
      <c r="F130" s="55"/>
      <c r="G130" s="55"/>
      <c r="H130" s="55"/>
      <c r="I130" s="55"/>
      <c r="J130" s="55"/>
      <c r="K130" s="55"/>
      <c r="L130" s="59"/>
      <c r="M130" s="55"/>
      <c r="N130" s="55"/>
      <c r="O130" s="55"/>
      <c r="P130" s="55"/>
      <c r="Q130" s="55"/>
      <c r="R130" s="55"/>
      <c r="S130" s="55"/>
      <c r="T130" s="55"/>
      <c r="U130" s="60"/>
      <c r="V130" s="55"/>
      <c r="W130" s="55"/>
    </row>
    <row r="131">
      <c r="A131" s="56"/>
      <c r="B131" s="57"/>
      <c r="C131" s="55"/>
      <c r="D131" s="58"/>
      <c r="E131" s="55"/>
      <c r="F131" s="55"/>
      <c r="G131" s="55"/>
      <c r="H131" s="55"/>
      <c r="I131" s="55"/>
      <c r="J131" s="55"/>
      <c r="K131" s="55"/>
      <c r="L131" s="59"/>
      <c r="M131" s="55"/>
      <c r="N131" s="55"/>
      <c r="O131" s="55"/>
      <c r="P131" s="55"/>
      <c r="Q131" s="55"/>
      <c r="R131" s="55"/>
      <c r="S131" s="55"/>
      <c r="T131" s="55"/>
      <c r="U131" s="60"/>
      <c r="V131" s="55"/>
      <c r="W131" s="55"/>
    </row>
    <row r="132">
      <c r="A132" s="56"/>
      <c r="B132" s="57"/>
      <c r="C132" s="55"/>
      <c r="D132" s="58"/>
      <c r="E132" s="55"/>
      <c r="F132" s="55"/>
      <c r="G132" s="55"/>
      <c r="H132" s="55"/>
      <c r="I132" s="55"/>
      <c r="J132" s="55"/>
      <c r="K132" s="55"/>
      <c r="L132" s="59"/>
      <c r="M132" s="55"/>
      <c r="N132" s="55"/>
      <c r="O132" s="55"/>
      <c r="P132" s="55"/>
      <c r="Q132" s="55"/>
      <c r="R132" s="55"/>
      <c r="S132" s="55"/>
      <c r="T132" s="55"/>
      <c r="U132" s="60"/>
      <c r="V132" s="55"/>
      <c r="W132" s="55"/>
    </row>
    <row r="133">
      <c r="A133" s="56"/>
      <c r="B133" s="57"/>
      <c r="C133" s="55"/>
      <c r="D133" s="58"/>
      <c r="E133" s="55"/>
      <c r="F133" s="55"/>
      <c r="G133" s="55"/>
      <c r="H133" s="55"/>
      <c r="I133" s="55"/>
      <c r="J133" s="55"/>
      <c r="K133" s="55"/>
      <c r="L133" s="59"/>
      <c r="M133" s="55"/>
      <c r="N133" s="55"/>
      <c r="O133" s="55"/>
      <c r="P133" s="55"/>
      <c r="Q133" s="55"/>
      <c r="R133" s="55"/>
      <c r="S133" s="55"/>
      <c r="T133" s="55"/>
      <c r="U133" s="60"/>
      <c r="V133" s="55"/>
      <c r="W133" s="55"/>
    </row>
    <row r="134">
      <c r="A134" s="56"/>
      <c r="B134" s="57"/>
      <c r="C134" s="55"/>
      <c r="D134" s="58"/>
      <c r="E134" s="55"/>
      <c r="F134" s="55"/>
      <c r="G134" s="55"/>
      <c r="H134" s="55"/>
      <c r="I134" s="55"/>
      <c r="J134" s="55"/>
      <c r="K134" s="55"/>
      <c r="L134" s="59"/>
      <c r="M134" s="55"/>
      <c r="N134" s="55"/>
      <c r="O134" s="55"/>
      <c r="P134" s="55"/>
      <c r="Q134" s="55"/>
      <c r="R134" s="55"/>
      <c r="S134" s="55"/>
      <c r="T134" s="55"/>
      <c r="U134" s="60"/>
      <c r="V134" s="55"/>
      <c r="W134" s="55"/>
    </row>
    <row r="135">
      <c r="A135" s="56"/>
      <c r="B135" s="57"/>
      <c r="C135" s="55"/>
      <c r="D135" s="58"/>
      <c r="E135" s="55"/>
      <c r="F135" s="55"/>
      <c r="G135" s="55"/>
      <c r="H135" s="55"/>
      <c r="I135" s="55"/>
      <c r="J135" s="55"/>
      <c r="K135" s="55"/>
      <c r="L135" s="59"/>
      <c r="M135" s="55"/>
      <c r="N135" s="55"/>
      <c r="O135" s="55"/>
      <c r="P135" s="55"/>
      <c r="Q135" s="55"/>
      <c r="R135" s="55"/>
      <c r="S135" s="55"/>
      <c r="T135" s="55"/>
      <c r="U135" s="60"/>
      <c r="V135" s="55"/>
      <c r="W135" s="55"/>
    </row>
    <row r="136">
      <c r="A136" s="56"/>
      <c r="B136" s="57"/>
      <c r="C136" s="55"/>
      <c r="D136" s="58"/>
      <c r="E136" s="55"/>
      <c r="F136" s="55"/>
      <c r="G136" s="55"/>
      <c r="H136" s="55"/>
      <c r="I136" s="55"/>
      <c r="J136" s="55"/>
      <c r="K136" s="55"/>
      <c r="L136" s="59"/>
      <c r="M136" s="55"/>
      <c r="N136" s="55"/>
      <c r="O136" s="55"/>
      <c r="P136" s="55"/>
      <c r="Q136" s="55"/>
      <c r="R136" s="55"/>
      <c r="S136" s="55"/>
      <c r="T136" s="55"/>
      <c r="U136" s="60"/>
      <c r="V136" s="55"/>
      <c r="W136" s="55"/>
    </row>
    <row r="137">
      <c r="A137" s="56"/>
      <c r="B137" s="57"/>
      <c r="C137" s="55"/>
      <c r="D137" s="58"/>
      <c r="E137" s="55"/>
      <c r="F137" s="55"/>
      <c r="G137" s="55"/>
      <c r="H137" s="55"/>
      <c r="I137" s="55"/>
      <c r="J137" s="55"/>
      <c r="K137" s="55"/>
      <c r="L137" s="59"/>
      <c r="M137" s="55"/>
      <c r="N137" s="55"/>
      <c r="O137" s="55"/>
      <c r="P137" s="55"/>
      <c r="Q137" s="55"/>
      <c r="R137" s="55"/>
      <c r="S137" s="55"/>
      <c r="T137" s="55"/>
      <c r="U137" s="60"/>
      <c r="V137" s="55"/>
      <c r="W137" s="55"/>
    </row>
    <row r="138">
      <c r="A138" s="56"/>
      <c r="B138" s="57"/>
      <c r="C138" s="55"/>
      <c r="D138" s="58"/>
      <c r="E138" s="55"/>
      <c r="F138" s="55"/>
      <c r="G138" s="55"/>
      <c r="H138" s="55"/>
      <c r="I138" s="55"/>
      <c r="J138" s="55"/>
      <c r="K138" s="55"/>
      <c r="L138" s="59"/>
      <c r="M138" s="55"/>
      <c r="N138" s="55"/>
      <c r="O138" s="55"/>
      <c r="P138" s="55"/>
      <c r="Q138" s="55"/>
      <c r="R138" s="55"/>
      <c r="S138" s="55"/>
      <c r="T138" s="55"/>
      <c r="U138" s="60"/>
      <c r="V138" s="55"/>
      <c r="W138" s="55"/>
    </row>
    <row r="139">
      <c r="A139" s="56"/>
      <c r="B139" s="57"/>
      <c r="C139" s="55"/>
      <c r="D139" s="58"/>
      <c r="E139" s="55"/>
      <c r="F139" s="55"/>
      <c r="G139" s="55"/>
      <c r="H139" s="55"/>
      <c r="I139" s="55"/>
      <c r="J139" s="55"/>
      <c r="K139" s="55"/>
      <c r="L139" s="59"/>
      <c r="M139" s="55"/>
      <c r="N139" s="55"/>
      <c r="O139" s="55"/>
      <c r="P139" s="55"/>
      <c r="Q139" s="55"/>
      <c r="R139" s="55"/>
      <c r="S139" s="55"/>
      <c r="T139" s="55"/>
      <c r="U139" s="60"/>
      <c r="V139" s="55"/>
      <c r="W139" s="55"/>
    </row>
    <row r="140">
      <c r="A140" s="56"/>
      <c r="B140" s="57"/>
      <c r="C140" s="55"/>
      <c r="D140" s="58"/>
      <c r="E140" s="55"/>
      <c r="F140" s="55"/>
      <c r="G140" s="55"/>
      <c r="H140" s="55"/>
      <c r="I140" s="55"/>
      <c r="J140" s="55"/>
      <c r="K140" s="55"/>
      <c r="L140" s="59"/>
      <c r="M140" s="55"/>
      <c r="N140" s="55"/>
      <c r="O140" s="55"/>
      <c r="P140" s="55"/>
      <c r="Q140" s="55"/>
      <c r="R140" s="55"/>
      <c r="S140" s="55"/>
      <c r="T140" s="55"/>
      <c r="U140" s="60"/>
      <c r="V140" s="55"/>
      <c r="W140" s="55"/>
    </row>
    <row r="141">
      <c r="A141" s="56"/>
      <c r="B141" s="57"/>
      <c r="C141" s="55"/>
      <c r="D141" s="58"/>
      <c r="E141" s="55"/>
      <c r="F141" s="55"/>
      <c r="G141" s="55"/>
      <c r="H141" s="55"/>
      <c r="I141" s="55"/>
      <c r="J141" s="55"/>
      <c r="K141" s="55"/>
      <c r="L141" s="59"/>
      <c r="M141" s="55"/>
      <c r="N141" s="55"/>
      <c r="O141" s="55"/>
      <c r="P141" s="55"/>
      <c r="Q141" s="55"/>
      <c r="R141" s="55"/>
      <c r="S141" s="55"/>
      <c r="T141" s="55"/>
      <c r="U141" s="60"/>
      <c r="V141" s="55"/>
      <c r="W141" s="55"/>
    </row>
    <row r="142">
      <c r="A142" s="56"/>
      <c r="B142" s="57"/>
      <c r="C142" s="55"/>
      <c r="D142" s="58"/>
      <c r="E142" s="55"/>
      <c r="F142" s="55"/>
      <c r="G142" s="55"/>
      <c r="H142" s="55"/>
      <c r="I142" s="55"/>
      <c r="J142" s="55"/>
      <c r="K142" s="55"/>
      <c r="L142" s="59"/>
      <c r="M142" s="55"/>
      <c r="N142" s="55"/>
      <c r="O142" s="55"/>
      <c r="P142" s="55"/>
      <c r="Q142" s="55"/>
      <c r="R142" s="55"/>
      <c r="S142" s="55"/>
      <c r="T142" s="55"/>
      <c r="U142" s="60"/>
      <c r="V142" s="55"/>
      <c r="W142" s="55"/>
    </row>
    <row r="143">
      <c r="A143" s="56"/>
      <c r="B143" s="57"/>
      <c r="C143" s="55"/>
      <c r="D143" s="58"/>
      <c r="E143" s="55"/>
      <c r="F143" s="55"/>
      <c r="G143" s="55"/>
      <c r="H143" s="55"/>
      <c r="I143" s="55"/>
      <c r="J143" s="55"/>
      <c r="K143" s="55"/>
      <c r="L143" s="59"/>
      <c r="M143" s="55"/>
      <c r="N143" s="55"/>
      <c r="O143" s="55"/>
      <c r="P143" s="55"/>
      <c r="Q143" s="55"/>
      <c r="R143" s="55"/>
      <c r="S143" s="55"/>
      <c r="T143" s="55"/>
      <c r="U143" s="60"/>
      <c r="V143" s="55"/>
      <c r="W143" s="55"/>
    </row>
    <row r="144">
      <c r="A144" s="56"/>
      <c r="B144" s="57"/>
      <c r="C144" s="55"/>
      <c r="D144" s="58"/>
      <c r="E144" s="55"/>
      <c r="F144" s="55"/>
      <c r="G144" s="55"/>
      <c r="H144" s="55"/>
      <c r="I144" s="55"/>
      <c r="J144" s="55"/>
      <c r="K144" s="55"/>
      <c r="L144" s="59"/>
      <c r="M144" s="55"/>
      <c r="N144" s="55"/>
      <c r="O144" s="55"/>
      <c r="P144" s="55"/>
      <c r="Q144" s="55"/>
      <c r="R144" s="55"/>
      <c r="S144" s="55"/>
      <c r="T144" s="55"/>
      <c r="U144" s="60"/>
      <c r="V144" s="55"/>
      <c r="W144" s="55"/>
    </row>
    <row r="145">
      <c r="A145" s="56"/>
      <c r="B145" s="57"/>
      <c r="C145" s="55"/>
      <c r="D145" s="58"/>
      <c r="E145" s="55"/>
      <c r="F145" s="55"/>
      <c r="G145" s="55"/>
      <c r="H145" s="55"/>
      <c r="I145" s="55"/>
      <c r="J145" s="55"/>
      <c r="K145" s="55"/>
      <c r="L145" s="59"/>
      <c r="M145" s="55"/>
      <c r="N145" s="55"/>
      <c r="O145" s="55"/>
      <c r="P145" s="55"/>
      <c r="Q145" s="55"/>
      <c r="R145" s="55"/>
      <c r="S145" s="55"/>
      <c r="T145" s="55"/>
      <c r="U145" s="60"/>
      <c r="V145" s="55"/>
      <c r="W145" s="55"/>
    </row>
    <row r="146">
      <c r="A146" s="56"/>
      <c r="B146" s="57"/>
      <c r="C146" s="55"/>
      <c r="D146" s="58"/>
      <c r="E146" s="55"/>
      <c r="F146" s="55"/>
      <c r="G146" s="55"/>
      <c r="H146" s="55"/>
      <c r="I146" s="55"/>
      <c r="J146" s="55"/>
      <c r="K146" s="55"/>
      <c r="L146" s="59"/>
      <c r="M146" s="55"/>
      <c r="N146" s="55"/>
      <c r="O146" s="55"/>
      <c r="P146" s="55"/>
      <c r="Q146" s="55"/>
      <c r="R146" s="55"/>
      <c r="S146" s="55"/>
      <c r="T146" s="55"/>
      <c r="U146" s="60"/>
      <c r="V146" s="55"/>
      <c r="W146" s="55"/>
    </row>
    <row r="147">
      <c r="A147" s="56"/>
      <c r="B147" s="57"/>
      <c r="C147" s="55"/>
      <c r="D147" s="58"/>
      <c r="E147" s="55"/>
      <c r="F147" s="55"/>
      <c r="G147" s="55"/>
      <c r="H147" s="55"/>
      <c r="I147" s="55"/>
      <c r="J147" s="55"/>
      <c r="K147" s="55"/>
      <c r="L147" s="59"/>
      <c r="M147" s="55"/>
      <c r="N147" s="55"/>
      <c r="O147" s="55"/>
      <c r="P147" s="55"/>
      <c r="Q147" s="55"/>
      <c r="R147" s="55"/>
      <c r="S147" s="55"/>
      <c r="T147" s="55"/>
      <c r="U147" s="60"/>
      <c r="V147" s="55"/>
      <c r="W147" s="55"/>
    </row>
    <row r="148">
      <c r="A148" s="56"/>
      <c r="B148" s="57"/>
      <c r="C148" s="55"/>
      <c r="D148" s="58"/>
      <c r="E148" s="55"/>
      <c r="F148" s="55"/>
      <c r="G148" s="55"/>
      <c r="H148" s="55"/>
      <c r="I148" s="55"/>
      <c r="J148" s="55"/>
      <c r="K148" s="55"/>
      <c r="L148" s="59"/>
      <c r="M148" s="55"/>
      <c r="N148" s="55"/>
      <c r="O148" s="55"/>
      <c r="P148" s="55"/>
      <c r="Q148" s="55"/>
      <c r="R148" s="55"/>
      <c r="S148" s="55"/>
      <c r="T148" s="55"/>
      <c r="U148" s="60"/>
      <c r="V148" s="55"/>
      <c r="W148" s="55"/>
    </row>
    <row r="149">
      <c r="A149" s="56"/>
      <c r="B149" s="57"/>
      <c r="C149" s="55"/>
      <c r="D149" s="58"/>
      <c r="E149" s="55"/>
      <c r="F149" s="55"/>
      <c r="G149" s="55"/>
      <c r="H149" s="55"/>
      <c r="I149" s="55"/>
      <c r="J149" s="55"/>
      <c r="K149" s="55"/>
      <c r="L149" s="59"/>
      <c r="M149" s="55"/>
      <c r="N149" s="55"/>
      <c r="O149" s="55"/>
      <c r="P149" s="55"/>
      <c r="Q149" s="55"/>
      <c r="R149" s="55"/>
      <c r="S149" s="55"/>
      <c r="T149" s="55"/>
      <c r="U149" s="60"/>
      <c r="V149" s="55"/>
      <c r="W149" s="55"/>
    </row>
    <row r="150">
      <c r="A150" s="56"/>
      <c r="B150" s="57"/>
      <c r="C150" s="55"/>
      <c r="D150" s="58"/>
      <c r="E150" s="55"/>
      <c r="F150" s="55"/>
      <c r="G150" s="55"/>
      <c r="H150" s="55"/>
      <c r="I150" s="55"/>
      <c r="J150" s="55"/>
      <c r="K150" s="55"/>
      <c r="L150" s="59"/>
      <c r="M150" s="55"/>
      <c r="N150" s="55"/>
      <c r="O150" s="55"/>
      <c r="P150" s="55"/>
      <c r="Q150" s="55"/>
      <c r="R150" s="55"/>
      <c r="S150" s="55"/>
      <c r="T150" s="55"/>
      <c r="U150" s="60"/>
      <c r="V150" s="55"/>
      <c r="W150" s="55"/>
    </row>
    <row r="151">
      <c r="A151" s="56"/>
      <c r="B151" s="57"/>
      <c r="C151" s="55"/>
      <c r="D151" s="58"/>
      <c r="E151" s="55"/>
      <c r="F151" s="55"/>
      <c r="G151" s="55"/>
      <c r="H151" s="55"/>
      <c r="I151" s="55"/>
      <c r="J151" s="55"/>
      <c r="K151" s="55"/>
      <c r="L151" s="59"/>
      <c r="M151" s="55"/>
      <c r="N151" s="55"/>
      <c r="O151" s="55"/>
      <c r="P151" s="55"/>
      <c r="Q151" s="55"/>
      <c r="R151" s="55"/>
      <c r="S151" s="55"/>
      <c r="T151" s="55"/>
      <c r="U151" s="60"/>
      <c r="V151" s="55"/>
      <c r="W151" s="55"/>
    </row>
    <row r="152">
      <c r="A152" s="56"/>
      <c r="B152" s="57"/>
      <c r="C152" s="55"/>
      <c r="D152" s="58"/>
      <c r="E152" s="55"/>
      <c r="F152" s="55"/>
      <c r="G152" s="55"/>
      <c r="H152" s="55"/>
      <c r="I152" s="55"/>
      <c r="J152" s="55"/>
      <c r="K152" s="55"/>
      <c r="L152" s="59"/>
      <c r="M152" s="55"/>
      <c r="N152" s="55"/>
      <c r="O152" s="55"/>
      <c r="P152" s="55"/>
      <c r="Q152" s="55"/>
      <c r="R152" s="55"/>
      <c r="S152" s="55"/>
      <c r="T152" s="55"/>
      <c r="U152" s="60"/>
      <c r="V152" s="55"/>
      <c r="W152" s="55"/>
    </row>
    <row r="153">
      <c r="A153" s="56"/>
      <c r="B153" s="57"/>
      <c r="C153" s="55"/>
      <c r="D153" s="58"/>
      <c r="E153" s="55"/>
      <c r="F153" s="55"/>
      <c r="G153" s="55"/>
      <c r="H153" s="55"/>
      <c r="I153" s="55"/>
      <c r="J153" s="55"/>
      <c r="K153" s="55"/>
      <c r="L153" s="59"/>
      <c r="M153" s="55"/>
      <c r="N153" s="55"/>
      <c r="O153" s="55"/>
      <c r="P153" s="55"/>
      <c r="Q153" s="55"/>
      <c r="R153" s="55"/>
      <c r="S153" s="55"/>
      <c r="T153" s="55"/>
      <c r="U153" s="60"/>
      <c r="V153" s="55"/>
      <c r="W153" s="55"/>
    </row>
    <row r="154">
      <c r="A154" s="56"/>
      <c r="B154" s="57"/>
      <c r="C154" s="55"/>
      <c r="D154" s="58"/>
      <c r="E154" s="55"/>
      <c r="F154" s="55"/>
      <c r="G154" s="55"/>
      <c r="H154" s="55"/>
      <c r="I154" s="55"/>
      <c r="J154" s="55"/>
      <c r="K154" s="55"/>
      <c r="L154" s="59"/>
      <c r="M154" s="55"/>
      <c r="N154" s="55"/>
      <c r="O154" s="55"/>
      <c r="P154" s="55"/>
      <c r="Q154" s="55"/>
      <c r="R154" s="55"/>
      <c r="S154" s="55"/>
      <c r="T154" s="55"/>
      <c r="U154" s="60"/>
      <c r="V154" s="55"/>
      <c r="W154" s="55"/>
    </row>
    <row r="155">
      <c r="A155" s="56"/>
      <c r="B155" s="57"/>
      <c r="C155" s="55"/>
      <c r="D155" s="58"/>
      <c r="E155" s="55"/>
      <c r="F155" s="55"/>
      <c r="G155" s="55"/>
      <c r="H155" s="55"/>
      <c r="I155" s="55"/>
      <c r="J155" s="55"/>
      <c r="K155" s="55"/>
      <c r="L155" s="59"/>
      <c r="M155" s="55"/>
      <c r="N155" s="55"/>
      <c r="O155" s="55"/>
      <c r="P155" s="55"/>
      <c r="Q155" s="55"/>
      <c r="R155" s="55"/>
      <c r="S155" s="55"/>
      <c r="T155" s="55"/>
      <c r="U155" s="60"/>
      <c r="V155" s="55"/>
      <c r="W155" s="55"/>
    </row>
    <row r="156">
      <c r="A156" s="56"/>
      <c r="B156" s="57"/>
      <c r="C156" s="55"/>
      <c r="D156" s="58"/>
      <c r="E156" s="55"/>
      <c r="F156" s="55"/>
      <c r="G156" s="55"/>
      <c r="H156" s="55"/>
      <c r="I156" s="55"/>
      <c r="J156" s="55"/>
      <c r="K156" s="55"/>
      <c r="L156" s="59"/>
      <c r="M156" s="55"/>
      <c r="N156" s="55"/>
      <c r="O156" s="55"/>
      <c r="P156" s="55"/>
      <c r="Q156" s="55"/>
      <c r="R156" s="55"/>
      <c r="S156" s="55"/>
      <c r="T156" s="55"/>
      <c r="U156" s="60"/>
      <c r="V156" s="55"/>
      <c r="W156" s="55"/>
    </row>
    <row r="157">
      <c r="A157" s="56"/>
      <c r="B157" s="57"/>
      <c r="C157" s="55"/>
      <c r="D157" s="58"/>
      <c r="E157" s="55"/>
      <c r="F157" s="55"/>
      <c r="G157" s="55"/>
      <c r="H157" s="55"/>
      <c r="I157" s="55"/>
      <c r="J157" s="55"/>
      <c r="K157" s="55"/>
      <c r="L157" s="59"/>
      <c r="M157" s="55"/>
      <c r="N157" s="55"/>
      <c r="O157" s="55"/>
      <c r="P157" s="55"/>
      <c r="Q157" s="55"/>
      <c r="R157" s="55"/>
      <c r="S157" s="55"/>
      <c r="T157" s="55"/>
      <c r="U157" s="60"/>
      <c r="V157" s="55"/>
      <c r="W157" s="55"/>
    </row>
    <row r="158">
      <c r="A158" s="56"/>
      <c r="B158" s="57"/>
      <c r="C158" s="55"/>
      <c r="D158" s="58"/>
      <c r="E158" s="55"/>
      <c r="F158" s="55"/>
      <c r="G158" s="55"/>
      <c r="H158" s="55"/>
      <c r="I158" s="55"/>
      <c r="J158" s="55"/>
      <c r="K158" s="55"/>
      <c r="L158" s="59"/>
      <c r="M158" s="55"/>
      <c r="N158" s="55"/>
      <c r="O158" s="55"/>
      <c r="P158" s="55"/>
      <c r="Q158" s="55"/>
      <c r="R158" s="55"/>
      <c r="S158" s="55"/>
      <c r="T158" s="55"/>
      <c r="U158" s="60"/>
      <c r="V158" s="55"/>
      <c r="W158" s="55"/>
    </row>
    <row r="159">
      <c r="A159" s="56"/>
      <c r="B159" s="57"/>
      <c r="C159" s="55"/>
      <c r="D159" s="58"/>
      <c r="E159" s="55"/>
      <c r="F159" s="55"/>
      <c r="G159" s="55"/>
      <c r="H159" s="55"/>
      <c r="I159" s="55"/>
      <c r="J159" s="55"/>
      <c r="K159" s="55"/>
      <c r="L159" s="59"/>
      <c r="M159" s="55"/>
      <c r="N159" s="55"/>
      <c r="O159" s="55"/>
      <c r="P159" s="55"/>
      <c r="Q159" s="55"/>
      <c r="R159" s="55"/>
      <c r="S159" s="55"/>
      <c r="T159" s="55"/>
      <c r="U159" s="60"/>
      <c r="V159" s="55"/>
      <c r="W159" s="55"/>
    </row>
    <row r="160">
      <c r="A160" s="56"/>
      <c r="B160" s="57"/>
      <c r="C160" s="55"/>
      <c r="D160" s="58"/>
      <c r="E160" s="55"/>
      <c r="F160" s="55"/>
      <c r="G160" s="55"/>
      <c r="H160" s="55"/>
      <c r="I160" s="55"/>
      <c r="J160" s="55"/>
      <c r="K160" s="55"/>
      <c r="L160" s="59"/>
      <c r="M160" s="55"/>
      <c r="N160" s="55"/>
      <c r="O160" s="55"/>
      <c r="P160" s="55"/>
      <c r="Q160" s="55"/>
      <c r="R160" s="55"/>
      <c r="S160" s="55"/>
      <c r="T160" s="55"/>
      <c r="U160" s="60"/>
      <c r="V160" s="55"/>
      <c r="W160" s="55"/>
    </row>
    <row r="161">
      <c r="A161" s="56"/>
      <c r="B161" s="57"/>
      <c r="C161" s="55"/>
      <c r="D161" s="58"/>
      <c r="E161" s="55"/>
      <c r="F161" s="55"/>
      <c r="G161" s="55"/>
      <c r="H161" s="55"/>
      <c r="I161" s="55"/>
      <c r="J161" s="55"/>
      <c r="K161" s="55"/>
      <c r="L161" s="59"/>
      <c r="M161" s="55"/>
      <c r="N161" s="55"/>
      <c r="O161" s="55"/>
      <c r="P161" s="55"/>
      <c r="Q161" s="55"/>
      <c r="R161" s="55"/>
      <c r="S161" s="55"/>
      <c r="T161" s="55"/>
      <c r="U161" s="60"/>
      <c r="V161" s="55"/>
      <c r="W161" s="55"/>
    </row>
    <row r="162">
      <c r="A162" s="56"/>
      <c r="B162" s="57"/>
      <c r="C162" s="55"/>
      <c r="D162" s="58"/>
      <c r="E162" s="55"/>
      <c r="F162" s="55"/>
      <c r="G162" s="55"/>
      <c r="H162" s="55"/>
      <c r="I162" s="55"/>
      <c r="J162" s="55"/>
      <c r="K162" s="55"/>
      <c r="L162" s="59"/>
      <c r="M162" s="55"/>
      <c r="N162" s="55"/>
      <c r="O162" s="55"/>
      <c r="P162" s="55"/>
      <c r="Q162" s="55"/>
      <c r="R162" s="55"/>
      <c r="S162" s="55"/>
      <c r="T162" s="55"/>
      <c r="U162" s="60"/>
      <c r="V162" s="55"/>
      <c r="W162" s="55"/>
    </row>
    <row r="163">
      <c r="A163" s="56"/>
      <c r="B163" s="57"/>
      <c r="C163" s="55"/>
      <c r="D163" s="58"/>
      <c r="E163" s="55"/>
      <c r="F163" s="55"/>
      <c r="G163" s="55"/>
      <c r="H163" s="55"/>
      <c r="I163" s="55"/>
      <c r="J163" s="55"/>
      <c r="K163" s="55"/>
      <c r="L163" s="59"/>
      <c r="M163" s="55"/>
      <c r="N163" s="55"/>
      <c r="O163" s="55"/>
      <c r="P163" s="55"/>
      <c r="Q163" s="55"/>
      <c r="R163" s="55"/>
      <c r="S163" s="55"/>
      <c r="T163" s="55"/>
      <c r="U163" s="60"/>
      <c r="V163" s="55"/>
      <c r="W163" s="55"/>
    </row>
    <row r="164">
      <c r="A164" s="56"/>
      <c r="B164" s="57"/>
      <c r="C164" s="55"/>
      <c r="D164" s="58"/>
      <c r="E164" s="55"/>
      <c r="F164" s="55"/>
      <c r="G164" s="55"/>
      <c r="H164" s="55"/>
      <c r="I164" s="55"/>
      <c r="J164" s="55"/>
      <c r="K164" s="55"/>
      <c r="L164" s="59"/>
      <c r="M164" s="55"/>
      <c r="N164" s="55"/>
      <c r="O164" s="55"/>
      <c r="P164" s="55"/>
      <c r="Q164" s="55"/>
      <c r="R164" s="55"/>
      <c r="S164" s="55"/>
      <c r="T164" s="55"/>
      <c r="U164" s="60"/>
      <c r="V164" s="55"/>
      <c r="W164" s="55"/>
    </row>
    <row r="165">
      <c r="A165" s="56"/>
      <c r="B165" s="57"/>
      <c r="C165" s="55"/>
      <c r="D165" s="58"/>
      <c r="E165" s="55"/>
      <c r="F165" s="55"/>
      <c r="G165" s="55"/>
      <c r="H165" s="55"/>
      <c r="I165" s="55"/>
      <c r="J165" s="55"/>
      <c r="K165" s="55"/>
      <c r="L165" s="59"/>
      <c r="M165" s="55"/>
      <c r="N165" s="55"/>
      <c r="O165" s="55"/>
      <c r="P165" s="55"/>
      <c r="Q165" s="55"/>
      <c r="R165" s="55"/>
      <c r="S165" s="55"/>
      <c r="T165" s="55"/>
      <c r="U165" s="60"/>
      <c r="V165" s="55"/>
      <c r="W165" s="55"/>
    </row>
    <row r="166">
      <c r="A166" s="56"/>
      <c r="B166" s="57"/>
      <c r="C166" s="55"/>
      <c r="D166" s="58"/>
      <c r="E166" s="55"/>
      <c r="F166" s="55"/>
      <c r="G166" s="55"/>
      <c r="H166" s="55"/>
      <c r="I166" s="55"/>
      <c r="J166" s="55"/>
      <c r="K166" s="55"/>
      <c r="L166" s="59"/>
      <c r="M166" s="55"/>
      <c r="N166" s="55"/>
      <c r="O166" s="55"/>
      <c r="P166" s="55"/>
      <c r="Q166" s="55"/>
      <c r="R166" s="55"/>
      <c r="S166" s="55"/>
      <c r="T166" s="55"/>
      <c r="U166" s="60"/>
      <c r="V166" s="55"/>
      <c r="W166" s="55"/>
    </row>
    <row r="167">
      <c r="A167" s="56"/>
      <c r="B167" s="57"/>
      <c r="C167" s="55"/>
      <c r="D167" s="58"/>
      <c r="E167" s="55"/>
      <c r="F167" s="55"/>
      <c r="G167" s="55"/>
      <c r="H167" s="55"/>
      <c r="I167" s="55"/>
      <c r="J167" s="55"/>
      <c r="K167" s="55"/>
      <c r="L167" s="59"/>
      <c r="M167" s="55"/>
      <c r="N167" s="55"/>
      <c r="O167" s="55"/>
      <c r="P167" s="55"/>
      <c r="Q167" s="55"/>
      <c r="R167" s="55"/>
      <c r="S167" s="55"/>
      <c r="T167" s="55"/>
      <c r="U167" s="60"/>
      <c r="V167" s="55"/>
      <c r="W167" s="55"/>
    </row>
    <row r="168">
      <c r="A168" s="56"/>
      <c r="B168" s="57"/>
      <c r="C168" s="55"/>
      <c r="D168" s="58"/>
      <c r="E168" s="55"/>
      <c r="F168" s="55"/>
      <c r="G168" s="55"/>
      <c r="H168" s="55"/>
      <c r="I168" s="55"/>
      <c r="J168" s="55"/>
      <c r="K168" s="55"/>
      <c r="L168" s="59"/>
      <c r="M168" s="55"/>
      <c r="N168" s="55"/>
      <c r="O168" s="55"/>
      <c r="P168" s="55"/>
      <c r="Q168" s="55"/>
      <c r="R168" s="55"/>
      <c r="S168" s="55"/>
      <c r="T168" s="55"/>
      <c r="U168" s="60"/>
      <c r="V168" s="55"/>
      <c r="W168" s="55"/>
    </row>
    <row r="169">
      <c r="A169" s="56"/>
      <c r="B169" s="57"/>
      <c r="C169" s="55"/>
      <c r="D169" s="58"/>
      <c r="E169" s="55"/>
      <c r="F169" s="55"/>
      <c r="G169" s="55"/>
      <c r="H169" s="55"/>
      <c r="I169" s="55"/>
      <c r="J169" s="55"/>
      <c r="K169" s="55"/>
      <c r="L169" s="59"/>
      <c r="M169" s="55"/>
      <c r="N169" s="55"/>
      <c r="O169" s="55"/>
      <c r="P169" s="55"/>
      <c r="Q169" s="55"/>
      <c r="R169" s="55"/>
      <c r="S169" s="55"/>
      <c r="T169" s="55"/>
      <c r="U169" s="60"/>
      <c r="V169" s="55"/>
      <c r="W169" s="55"/>
    </row>
    <row r="170">
      <c r="A170" s="56"/>
      <c r="B170" s="57"/>
      <c r="C170" s="55"/>
      <c r="D170" s="58"/>
      <c r="E170" s="55"/>
      <c r="F170" s="55"/>
      <c r="G170" s="55"/>
      <c r="H170" s="55"/>
      <c r="I170" s="55"/>
      <c r="J170" s="55"/>
      <c r="K170" s="55"/>
      <c r="L170" s="59"/>
      <c r="M170" s="55"/>
      <c r="N170" s="55"/>
      <c r="O170" s="55"/>
      <c r="P170" s="55"/>
      <c r="Q170" s="55"/>
      <c r="R170" s="55"/>
      <c r="S170" s="55"/>
      <c r="T170" s="55"/>
      <c r="U170" s="60"/>
      <c r="V170" s="55"/>
      <c r="W170" s="55"/>
    </row>
    <row r="171">
      <c r="A171" s="56"/>
      <c r="B171" s="57"/>
      <c r="C171" s="55"/>
      <c r="D171" s="58"/>
      <c r="E171" s="55"/>
      <c r="F171" s="55"/>
      <c r="G171" s="55"/>
      <c r="H171" s="55"/>
      <c r="I171" s="55"/>
      <c r="J171" s="55"/>
      <c r="K171" s="55"/>
      <c r="L171" s="59"/>
      <c r="M171" s="55"/>
      <c r="N171" s="55"/>
      <c r="O171" s="55"/>
      <c r="P171" s="55"/>
      <c r="Q171" s="55"/>
      <c r="R171" s="55"/>
      <c r="S171" s="55"/>
      <c r="T171" s="55"/>
      <c r="U171" s="60"/>
      <c r="V171" s="55"/>
      <c r="W171" s="55"/>
    </row>
    <row r="172">
      <c r="A172" s="56"/>
      <c r="B172" s="57"/>
      <c r="C172" s="55"/>
      <c r="D172" s="58"/>
      <c r="E172" s="55"/>
      <c r="F172" s="55"/>
      <c r="G172" s="55"/>
      <c r="H172" s="55"/>
      <c r="I172" s="55"/>
      <c r="J172" s="55"/>
      <c r="K172" s="55"/>
      <c r="L172" s="59"/>
      <c r="M172" s="55"/>
      <c r="N172" s="55"/>
      <c r="O172" s="55"/>
      <c r="P172" s="55"/>
      <c r="Q172" s="55"/>
      <c r="R172" s="55"/>
      <c r="S172" s="55"/>
      <c r="T172" s="55"/>
      <c r="U172" s="60"/>
      <c r="V172" s="55"/>
      <c r="W172" s="55"/>
    </row>
    <row r="173">
      <c r="A173" s="56"/>
      <c r="B173" s="57"/>
      <c r="C173" s="55"/>
      <c r="D173" s="58"/>
      <c r="E173" s="55"/>
      <c r="F173" s="55"/>
      <c r="G173" s="55"/>
      <c r="H173" s="55"/>
      <c r="I173" s="55"/>
      <c r="J173" s="55"/>
      <c r="K173" s="55"/>
      <c r="L173" s="59"/>
      <c r="M173" s="55"/>
      <c r="N173" s="55"/>
      <c r="O173" s="55"/>
      <c r="P173" s="55"/>
      <c r="Q173" s="55"/>
      <c r="R173" s="55"/>
      <c r="S173" s="55"/>
      <c r="T173" s="55"/>
      <c r="U173" s="60"/>
      <c r="V173" s="55"/>
      <c r="W173" s="55"/>
    </row>
    <row r="174">
      <c r="A174" s="56"/>
      <c r="B174" s="57"/>
      <c r="C174" s="55"/>
      <c r="D174" s="58"/>
      <c r="E174" s="55"/>
      <c r="F174" s="55"/>
      <c r="G174" s="55"/>
      <c r="H174" s="55"/>
      <c r="I174" s="55"/>
      <c r="J174" s="55"/>
      <c r="K174" s="55"/>
      <c r="L174" s="59"/>
      <c r="M174" s="55"/>
      <c r="N174" s="55"/>
      <c r="O174" s="55"/>
      <c r="P174" s="55"/>
      <c r="Q174" s="55"/>
      <c r="R174" s="55"/>
      <c r="S174" s="55"/>
      <c r="T174" s="55"/>
      <c r="U174" s="60"/>
      <c r="V174" s="55"/>
      <c r="W174" s="55"/>
    </row>
    <row r="175">
      <c r="A175" s="56"/>
      <c r="B175" s="57"/>
      <c r="C175" s="55"/>
      <c r="D175" s="58"/>
      <c r="E175" s="55"/>
      <c r="F175" s="55"/>
      <c r="G175" s="55"/>
      <c r="H175" s="55"/>
      <c r="I175" s="55"/>
      <c r="J175" s="55"/>
      <c r="K175" s="55"/>
      <c r="L175" s="59"/>
      <c r="M175" s="55"/>
      <c r="N175" s="55"/>
      <c r="O175" s="55"/>
      <c r="P175" s="55"/>
      <c r="Q175" s="55"/>
      <c r="R175" s="55"/>
      <c r="S175" s="55"/>
      <c r="T175" s="55"/>
      <c r="U175" s="60"/>
      <c r="V175" s="55"/>
      <c r="W175" s="55"/>
    </row>
    <row r="176">
      <c r="A176" s="56"/>
      <c r="B176" s="57"/>
      <c r="C176" s="55"/>
      <c r="D176" s="58"/>
      <c r="E176" s="55"/>
      <c r="F176" s="55"/>
      <c r="G176" s="55"/>
      <c r="H176" s="55"/>
      <c r="I176" s="55"/>
      <c r="J176" s="55"/>
      <c r="K176" s="55"/>
      <c r="L176" s="59"/>
      <c r="M176" s="55"/>
      <c r="N176" s="55"/>
      <c r="O176" s="55"/>
      <c r="P176" s="55"/>
      <c r="Q176" s="55"/>
      <c r="R176" s="55"/>
      <c r="S176" s="55"/>
      <c r="T176" s="55"/>
      <c r="U176" s="60"/>
      <c r="V176" s="55"/>
      <c r="W176" s="55"/>
    </row>
    <row r="177">
      <c r="A177" s="56"/>
      <c r="B177" s="57"/>
      <c r="C177" s="55"/>
      <c r="D177" s="58"/>
      <c r="E177" s="55"/>
      <c r="F177" s="55"/>
      <c r="G177" s="55"/>
      <c r="H177" s="55"/>
      <c r="I177" s="55"/>
      <c r="J177" s="55"/>
      <c r="K177" s="55"/>
      <c r="L177" s="59"/>
      <c r="M177" s="55"/>
      <c r="N177" s="55"/>
      <c r="O177" s="55"/>
      <c r="P177" s="55"/>
      <c r="Q177" s="55"/>
      <c r="R177" s="55"/>
      <c r="S177" s="55"/>
      <c r="T177" s="55"/>
      <c r="U177" s="60"/>
      <c r="V177" s="55"/>
      <c r="W177" s="55"/>
    </row>
    <row r="178">
      <c r="A178" s="56"/>
      <c r="B178" s="57"/>
      <c r="C178" s="55"/>
      <c r="D178" s="58"/>
      <c r="E178" s="55"/>
      <c r="F178" s="55"/>
      <c r="G178" s="55"/>
      <c r="H178" s="55"/>
      <c r="I178" s="55"/>
      <c r="J178" s="55"/>
      <c r="K178" s="55"/>
      <c r="L178" s="59"/>
      <c r="M178" s="55"/>
      <c r="N178" s="55"/>
      <c r="O178" s="55"/>
      <c r="P178" s="55"/>
      <c r="Q178" s="55"/>
      <c r="R178" s="55"/>
      <c r="S178" s="55"/>
      <c r="T178" s="55"/>
      <c r="U178" s="60"/>
      <c r="V178" s="55"/>
      <c r="W178" s="55"/>
    </row>
    <row r="179">
      <c r="A179" s="56"/>
      <c r="B179" s="57"/>
      <c r="C179" s="55"/>
      <c r="D179" s="58"/>
      <c r="E179" s="55"/>
      <c r="F179" s="55"/>
      <c r="G179" s="55"/>
      <c r="H179" s="55"/>
      <c r="I179" s="55"/>
      <c r="J179" s="55"/>
      <c r="K179" s="55"/>
      <c r="L179" s="59"/>
      <c r="M179" s="55"/>
      <c r="N179" s="55"/>
      <c r="O179" s="55"/>
      <c r="P179" s="55"/>
      <c r="Q179" s="55"/>
      <c r="R179" s="55"/>
      <c r="S179" s="55"/>
      <c r="T179" s="55"/>
      <c r="U179" s="60"/>
      <c r="V179" s="55"/>
      <c r="W179" s="55"/>
    </row>
    <row r="180">
      <c r="A180" s="56"/>
      <c r="B180" s="57"/>
      <c r="C180" s="55"/>
      <c r="D180" s="58"/>
      <c r="E180" s="55"/>
      <c r="F180" s="55"/>
      <c r="G180" s="55"/>
      <c r="H180" s="55"/>
      <c r="I180" s="55"/>
      <c r="J180" s="55"/>
      <c r="K180" s="55"/>
      <c r="L180" s="59"/>
      <c r="M180" s="55"/>
      <c r="N180" s="55"/>
      <c r="O180" s="55"/>
      <c r="P180" s="55"/>
      <c r="Q180" s="55"/>
      <c r="R180" s="55"/>
      <c r="S180" s="55"/>
      <c r="T180" s="55"/>
      <c r="U180" s="60"/>
      <c r="V180" s="55"/>
      <c r="W180" s="55"/>
    </row>
    <row r="181">
      <c r="A181" s="56"/>
      <c r="B181" s="57"/>
      <c r="C181" s="55"/>
      <c r="D181" s="58"/>
      <c r="E181" s="55"/>
      <c r="F181" s="55"/>
      <c r="G181" s="55"/>
      <c r="H181" s="55"/>
      <c r="I181" s="55"/>
      <c r="J181" s="55"/>
      <c r="K181" s="55"/>
      <c r="L181" s="59"/>
      <c r="M181" s="55"/>
      <c r="N181" s="55"/>
      <c r="O181" s="55"/>
      <c r="P181" s="55"/>
      <c r="Q181" s="55"/>
      <c r="R181" s="55"/>
      <c r="S181" s="55"/>
      <c r="T181" s="55"/>
      <c r="U181" s="60"/>
      <c r="V181" s="55"/>
      <c r="W181" s="55"/>
    </row>
    <row r="182">
      <c r="A182" s="56"/>
      <c r="B182" s="57"/>
      <c r="C182" s="55"/>
      <c r="D182" s="58"/>
      <c r="E182" s="55"/>
      <c r="F182" s="55"/>
      <c r="G182" s="55"/>
      <c r="H182" s="55"/>
      <c r="I182" s="55"/>
      <c r="J182" s="55"/>
      <c r="K182" s="55"/>
      <c r="L182" s="59"/>
      <c r="M182" s="55"/>
      <c r="N182" s="55"/>
      <c r="O182" s="55"/>
      <c r="P182" s="55"/>
      <c r="Q182" s="55"/>
      <c r="R182" s="55"/>
      <c r="S182" s="55"/>
      <c r="T182" s="55"/>
      <c r="U182" s="60"/>
      <c r="V182" s="55"/>
      <c r="W182" s="55"/>
    </row>
    <row r="183">
      <c r="A183" s="56"/>
      <c r="B183" s="57"/>
      <c r="C183" s="55"/>
      <c r="D183" s="58"/>
      <c r="E183" s="55"/>
      <c r="F183" s="55"/>
      <c r="G183" s="55"/>
      <c r="H183" s="55"/>
      <c r="I183" s="55"/>
      <c r="J183" s="55"/>
      <c r="K183" s="55"/>
      <c r="L183" s="59"/>
      <c r="M183" s="55"/>
      <c r="N183" s="55"/>
      <c r="O183" s="55"/>
      <c r="P183" s="55"/>
      <c r="Q183" s="55"/>
      <c r="R183" s="55"/>
      <c r="S183" s="55"/>
      <c r="T183" s="55"/>
      <c r="U183" s="60"/>
      <c r="V183" s="55"/>
      <c r="W183" s="55"/>
    </row>
    <row r="184">
      <c r="A184" s="56"/>
      <c r="B184" s="57"/>
      <c r="C184" s="55"/>
      <c r="D184" s="58"/>
      <c r="E184" s="55"/>
      <c r="F184" s="55"/>
      <c r="G184" s="55"/>
      <c r="H184" s="55"/>
      <c r="I184" s="55"/>
      <c r="J184" s="55"/>
      <c r="K184" s="55"/>
      <c r="L184" s="59"/>
      <c r="M184" s="55"/>
      <c r="N184" s="55"/>
      <c r="O184" s="55"/>
      <c r="P184" s="55"/>
      <c r="Q184" s="55"/>
      <c r="R184" s="55"/>
      <c r="S184" s="55"/>
      <c r="T184" s="55"/>
      <c r="U184" s="60"/>
      <c r="V184" s="55"/>
      <c r="W184" s="55"/>
    </row>
    <row r="185">
      <c r="A185" s="56"/>
      <c r="B185" s="57"/>
      <c r="C185" s="55"/>
      <c r="D185" s="58"/>
      <c r="E185" s="55"/>
      <c r="F185" s="55"/>
      <c r="G185" s="55"/>
      <c r="H185" s="55"/>
      <c r="I185" s="55"/>
      <c r="J185" s="55"/>
      <c r="K185" s="55"/>
      <c r="L185" s="59"/>
      <c r="M185" s="55"/>
      <c r="N185" s="55"/>
      <c r="O185" s="55"/>
      <c r="P185" s="55"/>
      <c r="Q185" s="55"/>
      <c r="R185" s="55"/>
      <c r="S185" s="55"/>
      <c r="T185" s="55"/>
      <c r="U185" s="60"/>
      <c r="V185" s="55"/>
      <c r="W185" s="55"/>
    </row>
    <row r="186">
      <c r="A186" s="56"/>
      <c r="B186" s="57"/>
      <c r="C186" s="55"/>
      <c r="D186" s="58"/>
      <c r="E186" s="55"/>
      <c r="F186" s="55"/>
      <c r="G186" s="55"/>
      <c r="H186" s="55"/>
      <c r="I186" s="55"/>
      <c r="J186" s="55"/>
      <c r="K186" s="55"/>
      <c r="L186" s="59"/>
      <c r="M186" s="55"/>
      <c r="N186" s="55"/>
      <c r="O186" s="55"/>
      <c r="P186" s="55"/>
      <c r="Q186" s="55"/>
      <c r="R186" s="55"/>
      <c r="S186" s="55"/>
      <c r="T186" s="55"/>
      <c r="U186" s="60"/>
      <c r="V186" s="55"/>
      <c r="W186" s="55"/>
    </row>
    <row r="187">
      <c r="A187" s="56"/>
      <c r="B187" s="57"/>
      <c r="C187" s="55"/>
      <c r="D187" s="58"/>
      <c r="E187" s="55"/>
      <c r="F187" s="55"/>
      <c r="G187" s="55"/>
      <c r="H187" s="55"/>
      <c r="I187" s="55"/>
      <c r="J187" s="55"/>
      <c r="K187" s="55"/>
      <c r="L187" s="59"/>
      <c r="M187" s="55"/>
      <c r="N187" s="55"/>
      <c r="O187" s="55"/>
      <c r="P187" s="55"/>
      <c r="Q187" s="55"/>
      <c r="R187" s="55"/>
      <c r="S187" s="55"/>
      <c r="T187" s="55"/>
      <c r="U187" s="60"/>
      <c r="V187" s="55"/>
      <c r="W187" s="55"/>
    </row>
    <row r="188">
      <c r="A188" s="56"/>
      <c r="B188" s="57"/>
      <c r="C188" s="55"/>
      <c r="D188" s="58"/>
      <c r="E188" s="55"/>
      <c r="F188" s="55"/>
      <c r="G188" s="55"/>
      <c r="H188" s="55"/>
      <c r="I188" s="55"/>
      <c r="J188" s="55"/>
      <c r="K188" s="55"/>
      <c r="L188" s="59"/>
      <c r="M188" s="55"/>
      <c r="N188" s="55"/>
      <c r="O188" s="55"/>
      <c r="P188" s="55"/>
      <c r="Q188" s="55"/>
      <c r="R188" s="55"/>
      <c r="S188" s="55"/>
      <c r="T188" s="55"/>
      <c r="U188" s="60"/>
      <c r="V188" s="55"/>
      <c r="W188" s="55"/>
    </row>
    <row r="189">
      <c r="A189" s="61"/>
      <c r="B189" s="62"/>
      <c r="L189" s="63"/>
    </row>
    <row r="190">
      <c r="A190" s="61"/>
      <c r="B190" s="62"/>
      <c r="L190" s="63"/>
    </row>
    <row r="191">
      <c r="A191" s="61"/>
      <c r="B191" s="62"/>
      <c r="L191" s="63"/>
    </row>
    <row r="192">
      <c r="A192" s="61"/>
      <c r="B192" s="62"/>
      <c r="L192" s="63"/>
    </row>
    <row r="193">
      <c r="A193" s="61"/>
      <c r="B193" s="62"/>
      <c r="L193" s="63"/>
    </row>
    <row r="194">
      <c r="A194" s="61"/>
      <c r="B194" s="62"/>
      <c r="L194" s="63"/>
    </row>
    <row r="195">
      <c r="A195" s="61"/>
      <c r="B195" s="62"/>
      <c r="L195" s="63"/>
    </row>
    <row r="196">
      <c r="A196" s="61"/>
      <c r="B196" s="62"/>
      <c r="L196" s="63"/>
    </row>
    <row r="197">
      <c r="A197" s="61"/>
      <c r="B197" s="62"/>
      <c r="L197" s="63"/>
    </row>
  </sheetData>
  <mergeCells count="21">
    <mergeCell ref="A1:A2"/>
    <mergeCell ref="B1:B2"/>
    <mergeCell ref="C1:C2"/>
    <mergeCell ref="D1:D2"/>
    <mergeCell ref="E1:E2"/>
    <mergeCell ref="F1:F2"/>
    <mergeCell ref="G1:G2"/>
    <mergeCell ref="O1:P1"/>
    <mergeCell ref="Q1:Q2"/>
    <mergeCell ref="R1:R2"/>
    <mergeCell ref="S1:S2"/>
    <mergeCell ref="T1:T2"/>
    <mergeCell ref="U1:U2"/>
    <mergeCell ref="V1:V2"/>
    <mergeCell ref="H1:H2"/>
    <mergeCell ref="I1:I2"/>
    <mergeCell ref="J1:J2"/>
    <mergeCell ref="K1:K2"/>
    <mergeCell ref="L1:L2"/>
    <mergeCell ref="M1:M2"/>
    <mergeCell ref="N1:N2"/>
  </mergeCells>
  <dataValidations>
    <dataValidation type="list" allowBlank="1" sqref="R3:R65">
      <formula1>"Action,IC,BRD,Ner,CV,CMS"</formula1>
    </dataValidation>
    <dataValidation type="list" allowBlank="1" sqref="S3:S65">
      <formula1>"Out of scope,Processing,Fixed,To be processed"</formula1>
    </dataValidation>
    <dataValidation type="list" allowBlank="1" sqref="O3:O65">
      <formula1>"Succeeded,Failed,Out of scope,Not sure,Trash"</formula1>
    </dataValidation>
    <dataValidation type="list" allowBlank="1" sqref="T3:T65">
      <formula1>"Ok,Not as expected,Not ok"</formula1>
    </dataValidation>
    <dataValidation type="list" allowBlank="1" sqref="Q3:Q65">
      <formula1>"Succeeded,As expected,Failed,Out of scope,Not sure,Trash"</formula1>
    </dataValidation>
  </dataValidations>
  <hyperlinks>
    <hyperlink r:id="rId1" ref="E6"/>
    <hyperlink r:id="rId2" ref="E11"/>
    <hyperlink r:id="rId3" ref="E17"/>
    <hyperlink r:id="rId4" ref="E21"/>
    <hyperlink r:id="rId5" ref="E24"/>
    <hyperlink r:id="rId6" ref="E27"/>
    <hyperlink r:id="rId7" ref="E28"/>
    <hyperlink r:id="rId8" ref="E39"/>
    <hyperlink r:id="rId9" ref="E41"/>
    <hyperlink r:id="rId10" ref="E44"/>
    <hyperlink r:id="rId11" ref="E47"/>
    <hyperlink r:id="rId12" ref="E49"/>
    <hyperlink r:id="rId13" ref="E51"/>
  </hyperlinks>
  <drawing r:id="rId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5.14"/>
    <col customWidth="1" min="2" max="2" width="9.14"/>
    <col customWidth="1" min="3" max="3" width="18.57"/>
    <col customWidth="1" min="4" max="4" width="20.71"/>
    <col customWidth="1" min="5" max="5" width="27.0"/>
    <col customWidth="1" min="6" max="6" width="11.86"/>
    <col customWidth="1" min="8" max="9" width="24.14"/>
    <col hidden="1" min="10" max="10" width="14.43"/>
    <col customWidth="1" min="11" max="11" width="26.0"/>
    <col customWidth="1" min="12" max="12" width="24.29"/>
    <col customWidth="1" min="14" max="14" width="10.0"/>
    <col customWidth="1" min="16" max="16" width="11.71"/>
  </cols>
  <sheetData>
    <row r="1" ht="12.75" customHeight="1">
      <c r="A1" s="1" t="s">
        <v>0</v>
      </c>
      <c r="B1" s="2" t="s">
        <v>1</v>
      </c>
      <c r="C1" s="1" t="s">
        <v>2</v>
      </c>
      <c r="D1" s="3" t="s">
        <v>3</v>
      </c>
      <c r="E1" s="1" t="s">
        <v>4</v>
      </c>
      <c r="F1" s="1" t="s">
        <v>5</v>
      </c>
      <c r="G1" s="1" t="s">
        <v>6</v>
      </c>
      <c r="H1" s="1" t="s">
        <v>7</v>
      </c>
      <c r="I1" s="1" t="s">
        <v>8</v>
      </c>
      <c r="J1" s="1" t="s">
        <v>9</v>
      </c>
      <c r="K1" s="4" t="s">
        <v>10</v>
      </c>
      <c r="L1" s="1" t="s">
        <v>11</v>
      </c>
      <c r="M1" s="1" t="s">
        <v>12</v>
      </c>
      <c r="N1" s="1" t="s">
        <v>13</v>
      </c>
      <c r="O1" s="5" t="s">
        <v>14</v>
      </c>
      <c r="P1" s="6"/>
      <c r="Q1" s="1" t="s">
        <v>15</v>
      </c>
      <c r="R1" s="7" t="s">
        <v>16</v>
      </c>
      <c r="S1" s="7" t="s">
        <v>17</v>
      </c>
      <c r="T1" s="1" t="s">
        <v>18</v>
      </c>
      <c r="U1" s="7" t="s">
        <v>19</v>
      </c>
      <c r="V1" s="7" t="s">
        <v>20</v>
      </c>
      <c r="W1" s="8"/>
      <c r="X1" s="8"/>
      <c r="Y1" s="8"/>
      <c r="Z1" s="8"/>
      <c r="AA1" s="8"/>
    </row>
    <row r="2" ht="12.75" customHeight="1">
      <c r="A2" s="9"/>
      <c r="B2" s="9"/>
      <c r="C2" s="9"/>
      <c r="D2" s="9"/>
      <c r="E2" s="9"/>
      <c r="F2" s="9"/>
      <c r="G2" s="9"/>
      <c r="H2" s="9"/>
      <c r="I2" s="9"/>
      <c r="J2" s="9"/>
      <c r="K2" s="9"/>
      <c r="L2" s="9"/>
      <c r="M2" s="9"/>
      <c r="N2" s="9"/>
      <c r="O2" s="10" t="s">
        <v>21</v>
      </c>
      <c r="P2" s="10" t="s">
        <v>22</v>
      </c>
      <c r="Q2" s="9"/>
      <c r="R2" s="9"/>
      <c r="S2" s="9"/>
      <c r="T2" s="9"/>
      <c r="U2" s="9"/>
      <c r="V2" s="9"/>
      <c r="W2" s="8"/>
      <c r="X2" s="8"/>
      <c r="Y2" s="8"/>
      <c r="Z2" s="8"/>
      <c r="AA2" s="8"/>
    </row>
    <row r="3" ht="28.5" customHeight="1">
      <c r="A3" s="11">
        <v>1.0</v>
      </c>
      <c r="B3" s="12" t="s">
        <v>23</v>
      </c>
      <c r="C3" s="13">
        <v>43977.7390625</v>
      </c>
      <c r="D3" s="14" t="s">
        <v>266</v>
      </c>
      <c r="E3" s="15" t="s">
        <v>267</v>
      </c>
      <c r="F3" s="16" t="str">
        <f>image("")</f>
        <v/>
      </c>
      <c r="G3" s="17" t="s">
        <v>26</v>
      </c>
      <c r="H3" s="17" t="s">
        <v>268</v>
      </c>
      <c r="I3" s="17" t="s">
        <v>45</v>
      </c>
      <c r="J3" s="19" t="s">
        <v>39</v>
      </c>
      <c r="K3" s="20" t="s">
        <v>269</v>
      </c>
      <c r="L3" s="21"/>
      <c r="M3" s="18"/>
      <c r="N3" s="16"/>
      <c r="O3" s="17" t="s">
        <v>41</v>
      </c>
      <c r="P3" s="16"/>
      <c r="Q3" s="17" t="s">
        <v>42</v>
      </c>
      <c r="R3" s="16"/>
      <c r="S3" s="16"/>
      <c r="T3" s="16"/>
      <c r="U3" s="17"/>
      <c r="V3" s="16"/>
      <c r="W3" s="22"/>
      <c r="X3" s="22"/>
      <c r="Y3" s="22"/>
      <c r="Z3" s="22"/>
      <c r="AA3" s="22"/>
    </row>
    <row r="4" ht="101.25" customHeight="1">
      <c r="A4" s="10">
        <f t="shared" ref="A4:A45" si="1">if(left(D4,16)=left(D3,16),A3,A3+1)</f>
        <v>2</v>
      </c>
      <c r="B4" s="24" t="s">
        <v>23</v>
      </c>
      <c r="C4" s="25">
        <v>43977.70997685185</v>
      </c>
      <c r="D4" s="26" t="s">
        <v>270</v>
      </c>
      <c r="E4" s="48" t="s">
        <v>271</v>
      </c>
      <c r="F4" s="28" t="str">
        <f>image("https://scontent.xx.fbcdn.net/v/t1.15752-9/100529418_3094621183909309_9141350178819670016_n.jpg?_nc_cat=108&amp;_nc_sid=b96e70&amp;_nc_ohc=bf83hAyH-mwAX8tY-l8&amp;_nc_ad=z-m&amp;_nc_cid=0&amp;_nc_zor=9&amp;_nc_ht=scontent.xx&amp;oh=eaefdd47f6880f2286e6375651f5cc8d&amp;oe=5EF2499A")</f>
        <v/>
      </c>
      <c r="G4" s="29" t="s">
        <v>71</v>
      </c>
      <c r="H4" s="34" t="s">
        <v>272</v>
      </c>
      <c r="I4" s="29" t="s">
        <v>211</v>
      </c>
      <c r="J4" s="33" t="s">
        <v>102</v>
      </c>
      <c r="K4" s="27" t="s">
        <v>212</v>
      </c>
      <c r="L4" s="28"/>
      <c r="M4" s="28"/>
      <c r="N4" s="28"/>
      <c r="O4" s="29" t="s">
        <v>41</v>
      </c>
      <c r="P4" s="28"/>
      <c r="Q4" s="29" t="s">
        <v>30</v>
      </c>
      <c r="R4" s="28"/>
      <c r="S4" s="28"/>
      <c r="T4" s="28"/>
      <c r="U4" s="28"/>
      <c r="V4" s="28"/>
      <c r="W4" s="22"/>
      <c r="X4" s="22"/>
      <c r="Y4" s="22"/>
      <c r="Z4" s="22"/>
      <c r="AA4" s="22"/>
    </row>
    <row r="5" ht="28.5" customHeight="1">
      <c r="A5" s="10">
        <f t="shared" si="1"/>
        <v>2</v>
      </c>
      <c r="B5" s="24" t="s">
        <v>23</v>
      </c>
      <c r="C5" s="25">
        <v>43977.71040509259</v>
      </c>
      <c r="D5" s="26" t="s">
        <v>270</v>
      </c>
      <c r="E5" s="27" t="s">
        <v>273</v>
      </c>
      <c r="F5" s="28" t="str">
        <f t="shared" ref="F5:F6" si="2">image("")</f>
        <v/>
      </c>
      <c r="G5" s="29" t="s">
        <v>26</v>
      </c>
      <c r="H5" s="29" t="s">
        <v>274</v>
      </c>
      <c r="I5" s="29" t="s">
        <v>45</v>
      </c>
      <c r="J5" s="29" t="s">
        <v>46</v>
      </c>
      <c r="K5" s="31" t="s">
        <v>47</v>
      </c>
      <c r="L5" s="29" t="s">
        <v>275</v>
      </c>
      <c r="M5" s="34" t="s">
        <v>276</v>
      </c>
      <c r="N5" s="28"/>
      <c r="O5" s="29" t="s">
        <v>30</v>
      </c>
      <c r="P5" s="29"/>
      <c r="Q5" s="29" t="s">
        <v>30</v>
      </c>
      <c r="R5" s="29" t="s">
        <v>161</v>
      </c>
      <c r="S5" s="28"/>
      <c r="T5" s="28"/>
      <c r="U5" s="29" t="s">
        <v>277</v>
      </c>
      <c r="V5" s="28"/>
      <c r="W5" s="22"/>
      <c r="X5" s="22"/>
      <c r="Y5" s="22"/>
      <c r="Z5" s="22"/>
      <c r="AA5" s="22"/>
    </row>
    <row r="6" ht="30.0" customHeight="1">
      <c r="A6" s="10">
        <f t="shared" si="1"/>
        <v>2</v>
      </c>
      <c r="B6" s="24" t="s">
        <v>23</v>
      </c>
      <c r="C6" s="25">
        <v>43977.710694444446</v>
      </c>
      <c r="D6" s="26" t="s">
        <v>270</v>
      </c>
      <c r="E6" s="27" t="s">
        <v>278</v>
      </c>
      <c r="F6" s="28" t="str">
        <f t="shared" si="2"/>
        <v/>
      </c>
      <c r="G6" s="29" t="s">
        <v>26</v>
      </c>
      <c r="H6" s="29" t="s">
        <v>279</v>
      </c>
      <c r="I6" s="29" t="s">
        <v>27</v>
      </c>
      <c r="J6" s="33" t="s">
        <v>34</v>
      </c>
      <c r="K6" s="31" t="s">
        <v>29</v>
      </c>
      <c r="L6" s="30"/>
      <c r="M6" s="28"/>
      <c r="N6" s="28"/>
      <c r="O6" s="29" t="s">
        <v>30</v>
      </c>
      <c r="P6" s="28"/>
      <c r="Q6" s="29" t="s">
        <v>30</v>
      </c>
      <c r="R6" s="28"/>
      <c r="S6" s="28"/>
      <c r="T6" s="28"/>
      <c r="U6" s="28"/>
      <c r="V6" s="28"/>
      <c r="W6" s="22"/>
      <c r="X6" s="22"/>
      <c r="Y6" s="22"/>
      <c r="Z6" s="22"/>
      <c r="AA6" s="22"/>
    </row>
    <row r="7" ht="101.25" customHeight="1">
      <c r="A7" s="10">
        <f t="shared" si="1"/>
        <v>2</v>
      </c>
      <c r="B7" s="24" t="s">
        <v>23</v>
      </c>
      <c r="C7" s="25">
        <v>43977.71150462963</v>
      </c>
      <c r="D7" s="26" t="s">
        <v>270</v>
      </c>
      <c r="E7" s="48" t="s">
        <v>271</v>
      </c>
      <c r="F7" s="28" t="str">
        <f>image("https://scontent.xx.fbcdn.net/v/t1.15752-9/100529418_3094621183909309_9141350178819670016_n.jpg?_nc_cat=108&amp;_nc_sid=b96e70&amp;_nc_ohc=bf83hAyH-mwAX8tY-l8&amp;_nc_ad=z-m&amp;_nc_cid=0&amp;_nc_zor=9&amp;_nc_ht=scontent.xx&amp;oh=eaefdd47f6880f2286e6375651f5cc8d&amp;oe=5EF2499A")</f>
        <v/>
      </c>
      <c r="G7" s="29" t="s">
        <v>71</v>
      </c>
      <c r="H7" s="34" t="s">
        <v>272</v>
      </c>
      <c r="I7" s="29" t="s">
        <v>73</v>
      </c>
      <c r="J7" s="33" t="s">
        <v>74</v>
      </c>
      <c r="K7" s="31" t="s">
        <v>280</v>
      </c>
      <c r="L7" s="35" t="s">
        <v>275</v>
      </c>
      <c r="M7" s="34" t="s">
        <v>276</v>
      </c>
      <c r="N7" s="28"/>
      <c r="O7" s="29" t="s">
        <v>30</v>
      </c>
      <c r="P7" s="28"/>
      <c r="Q7" s="29" t="s">
        <v>30</v>
      </c>
      <c r="R7" s="28"/>
      <c r="S7" s="28"/>
      <c r="T7" s="28"/>
      <c r="U7" s="28"/>
      <c r="V7" s="28"/>
      <c r="W7" s="22"/>
      <c r="X7" s="22"/>
      <c r="Y7" s="22"/>
      <c r="Z7" s="22"/>
      <c r="AA7" s="22"/>
    </row>
    <row r="8" ht="28.5" customHeight="1">
      <c r="A8" s="10">
        <f t="shared" si="1"/>
        <v>2</v>
      </c>
      <c r="B8" s="24" t="s">
        <v>23</v>
      </c>
      <c r="C8" s="25">
        <v>43977.7115162037</v>
      </c>
      <c r="D8" s="26" t="s">
        <v>270</v>
      </c>
      <c r="E8" s="27" t="s">
        <v>281</v>
      </c>
      <c r="F8" s="28" t="str">
        <f t="shared" ref="F8:F9" si="3">image("")</f>
        <v/>
      </c>
      <c r="G8" s="29" t="s">
        <v>26</v>
      </c>
      <c r="H8" s="34" t="s">
        <v>274</v>
      </c>
      <c r="I8" s="29" t="s">
        <v>33</v>
      </c>
      <c r="J8" s="33" t="s">
        <v>34</v>
      </c>
      <c r="K8" s="27" t="s">
        <v>282</v>
      </c>
      <c r="L8" s="64"/>
      <c r="M8" s="28"/>
      <c r="N8" s="28"/>
      <c r="O8" s="29" t="s">
        <v>30</v>
      </c>
      <c r="P8" s="28"/>
      <c r="Q8" s="29" t="s">
        <v>30</v>
      </c>
      <c r="R8" s="28"/>
      <c r="S8" s="28"/>
      <c r="T8" s="28"/>
      <c r="U8" s="28"/>
      <c r="V8" s="28"/>
      <c r="W8" s="22"/>
      <c r="X8" s="22"/>
      <c r="Y8" s="22"/>
      <c r="Z8" s="22"/>
      <c r="AA8" s="22"/>
    </row>
    <row r="9" ht="28.5" customHeight="1">
      <c r="A9" s="11">
        <f t="shared" si="1"/>
        <v>3</v>
      </c>
      <c r="B9" s="12" t="s">
        <v>23</v>
      </c>
      <c r="C9" s="13">
        <v>43977.690046296295</v>
      </c>
      <c r="D9" s="14" t="s">
        <v>283</v>
      </c>
      <c r="E9" s="15" t="s">
        <v>36</v>
      </c>
      <c r="F9" s="16" t="str">
        <f t="shared" si="3"/>
        <v/>
      </c>
      <c r="G9" s="17" t="s">
        <v>37</v>
      </c>
      <c r="H9" s="18"/>
      <c r="I9" s="17" t="s">
        <v>38</v>
      </c>
      <c r="J9" s="19" t="s">
        <v>39</v>
      </c>
      <c r="K9" s="20" t="s">
        <v>284</v>
      </c>
      <c r="L9" s="21"/>
      <c r="M9" s="18"/>
      <c r="N9" s="16"/>
      <c r="O9" s="17" t="s">
        <v>41</v>
      </c>
      <c r="P9" s="16"/>
      <c r="Q9" s="17" t="s">
        <v>42</v>
      </c>
      <c r="R9" s="17"/>
      <c r="S9" s="16"/>
      <c r="T9" s="17"/>
      <c r="U9" s="65"/>
      <c r="V9" s="16"/>
      <c r="W9" s="22"/>
      <c r="X9" s="22"/>
      <c r="Y9" s="22"/>
      <c r="Z9" s="22"/>
      <c r="AA9" s="22"/>
    </row>
    <row r="10" ht="28.5" customHeight="1">
      <c r="A10" s="11">
        <f t="shared" si="1"/>
        <v>3</v>
      </c>
      <c r="B10" s="12" t="s">
        <v>23</v>
      </c>
      <c r="C10" s="13">
        <v>43977.69075231482</v>
      </c>
      <c r="D10" s="14" t="s">
        <v>283</v>
      </c>
      <c r="E10" s="45" t="s">
        <v>285</v>
      </c>
      <c r="F10" s="16" t="str">
        <f>image("https://scontent.xx.fbcdn.net/v/t1.15752-9/99150389_251539699592841_8127657027024453632_n.jpg?_nc_cat=108&amp;_nc_sid=b96e70&amp;_nc_ohc=DJ8lTD4O4LEAX-u634-&amp;_nc_ad=z-m&amp;_nc_cid=0&amp;_nc_zor=9&amp;_nc_ht=scontent.xx&amp;oh=797c6de662f357d845e6e22611d30bd3&amp;oe=5EF285D9")</f>
        <v/>
      </c>
      <c r="G10" s="17" t="s">
        <v>71</v>
      </c>
      <c r="H10" s="17" t="s">
        <v>286</v>
      </c>
      <c r="I10" s="17" t="s">
        <v>211</v>
      </c>
      <c r="J10" s="19" t="s">
        <v>102</v>
      </c>
      <c r="K10" s="20" t="s">
        <v>212</v>
      </c>
      <c r="L10" s="21"/>
      <c r="M10" s="16"/>
      <c r="N10" s="16"/>
      <c r="O10" s="17" t="s">
        <v>41</v>
      </c>
      <c r="P10" s="17"/>
      <c r="Q10" s="17" t="s">
        <v>42</v>
      </c>
      <c r="R10" s="17"/>
      <c r="S10" s="17"/>
      <c r="T10" s="16"/>
      <c r="U10" s="17"/>
      <c r="V10" s="16"/>
      <c r="W10" s="22"/>
      <c r="X10" s="22"/>
      <c r="Y10" s="22"/>
      <c r="Z10" s="22"/>
      <c r="AA10" s="22"/>
    </row>
    <row r="11" ht="28.5" customHeight="1">
      <c r="A11" s="11">
        <f t="shared" si="1"/>
        <v>3</v>
      </c>
      <c r="B11" s="12" t="s">
        <v>23</v>
      </c>
      <c r="C11" s="13">
        <v>43977.69076388889</v>
      </c>
      <c r="D11" s="14" t="s">
        <v>283</v>
      </c>
      <c r="E11" s="43" t="s">
        <v>287</v>
      </c>
      <c r="F11" s="16" t="str">
        <f t="shared" ref="F11:F12" si="4">image("")</f>
        <v/>
      </c>
      <c r="G11" s="17" t="s">
        <v>82</v>
      </c>
      <c r="H11" s="19" t="s">
        <v>288</v>
      </c>
      <c r="I11" s="17" t="s">
        <v>84</v>
      </c>
      <c r="J11" s="19" t="s">
        <v>46</v>
      </c>
      <c r="K11" s="47"/>
      <c r="L11" s="16"/>
      <c r="M11" s="16"/>
      <c r="N11" s="16"/>
      <c r="O11" s="17" t="s">
        <v>41</v>
      </c>
      <c r="P11" s="16"/>
      <c r="Q11" s="17" t="s">
        <v>42</v>
      </c>
      <c r="R11" s="16"/>
      <c r="S11" s="16"/>
      <c r="T11" s="16"/>
      <c r="U11" s="16"/>
      <c r="V11" s="16"/>
      <c r="W11" s="22"/>
      <c r="X11" s="22"/>
      <c r="Y11" s="22"/>
      <c r="Z11" s="22"/>
      <c r="AA11" s="22"/>
    </row>
    <row r="12" ht="28.5" customHeight="1">
      <c r="A12" s="10">
        <f t="shared" si="1"/>
        <v>4</v>
      </c>
      <c r="B12" s="24" t="s">
        <v>23</v>
      </c>
      <c r="C12" s="25">
        <v>43977.61069444445</v>
      </c>
      <c r="D12" s="26" t="s">
        <v>289</v>
      </c>
      <c r="E12" s="27" t="s">
        <v>36</v>
      </c>
      <c r="F12" s="28" t="str">
        <f t="shared" si="4"/>
        <v/>
      </c>
      <c r="G12" s="29" t="s">
        <v>37</v>
      </c>
      <c r="H12" s="30"/>
      <c r="I12" s="29" t="s">
        <v>38</v>
      </c>
      <c r="J12" s="33" t="s">
        <v>39</v>
      </c>
      <c r="K12" s="27" t="s">
        <v>290</v>
      </c>
      <c r="L12" s="30"/>
      <c r="M12" s="30"/>
      <c r="N12" s="28"/>
      <c r="O12" s="29" t="s">
        <v>41</v>
      </c>
      <c r="P12" s="28"/>
      <c r="Q12" s="29" t="s">
        <v>42</v>
      </c>
      <c r="R12" s="28"/>
      <c r="S12" s="28"/>
      <c r="T12" s="28"/>
      <c r="U12" s="29"/>
      <c r="V12" s="28"/>
      <c r="W12" s="22"/>
      <c r="X12" s="22"/>
      <c r="Y12" s="22"/>
      <c r="Z12" s="22"/>
      <c r="AA12" s="22"/>
    </row>
    <row r="13" ht="180.0" customHeight="1">
      <c r="A13" s="10">
        <f t="shared" si="1"/>
        <v>4</v>
      </c>
      <c r="B13" s="24" t="s">
        <v>23</v>
      </c>
      <c r="C13" s="25">
        <v>43977.6121875</v>
      </c>
      <c r="D13" s="26" t="s">
        <v>289</v>
      </c>
      <c r="E13" s="32" t="s">
        <v>291</v>
      </c>
      <c r="F13" s="28" t="str">
        <f>image("https://scontent.xx.fbcdn.net/v/t1.15752-9/100514865_2613689965568855_10626470644809728_n.png?_nc_cat=100&amp;_nc_sid=b96e70&amp;_nc_ohc=rGgWrfdmzuQAX_DwQnj&amp;_nc_ad=z-m&amp;_nc_cid=0&amp;_nc_zor=9&amp;_nc_ht=scontent.xx&amp;oh=35531da5af79b70ae5c283cd086d098b&amp;oe=5EF257E7")</f>
        <v/>
      </c>
      <c r="G13" s="29" t="s">
        <v>26</v>
      </c>
      <c r="H13" s="29" t="s">
        <v>292</v>
      </c>
      <c r="I13" s="29" t="s">
        <v>45</v>
      </c>
      <c r="J13" s="29" t="s">
        <v>46</v>
      </c>
      <c r="K13" s="31" t="s">
        <v>293</v>
      </c>
      <c r="L13" s="34" t="s">
        <v>294</v>
      </c>
      <c r="M13" s="34" t="s">
        <v>295</v>
      </c>
      <c r="N13" s="28"/>
      <c r="O13" s="29" t="s">
        <v>160</v>
      </c>
      <c r="P13" s="28"/>
      <c r="Q13" s="29" t="s">
        <v>42</v>
      </c>
      <c r="R13" s="29" t="s">
        <v>296</v>
      </c>
      <c r="S13" s="28"/>
      <c r="T13" s="28"/>
      <c r="U13" s="29" t="s">
        <v>297</v>
      </c>
      <c r="V13" s="28"/>
      <c r="W13" s="22"/>
      <c r="X13" s="22"/>
      <c r="Y13" s="22"/>
      <c r="Z13" s="22"/>
      <c r="AA13" s="22"/>
    </row>
    <row r="14" ht="28.5" customHeight="1">
      <c r="A14" s="10">
        <f t="shared" si="1"/>
        <v>4</v>
      </c>
      <c r="B14" s="24" t="s">
        <v>23</v>
      </c>
      <c r="C14" s="25">
        <v>43977.613229166665</v>
      </c>
      <c r="D14" s="26" t="s">
        <v>289</v>
      </c>
      <c r="E14" s="27" t="s">
        <v>298</v>
      </c>
      <c r="F14" s="28" t="str">
        <f t="shared" ref="F14:F16" si="5">image("")</f>
        <v/>
      </c>
      <c r="G14" s="29" t="s">
        <v>26</v>
      </c>
      <c r="H14" s="34" t="s">
        <v>299</v>
      </c>
      <c r="I14" s="29" t="s">
        <v>45</v>
      </c>
      <c r="J14" s="33" t="s">
        <v>46</v>
      </c>
      <c r="K14" s="27" t="s">
        <v>300</v>
      </c>
      <c r="L14" s="34" t="s">
        <v>301</v>
      </c>
      <c r="M14" s="28"/>
      <c r="N14" s="28"/>
      <c r="O14" s="29" t="s">
        <v>41</v>
      </c>
      <c r="P14" s="28"/>
      <c r="Q14" s="29" t="s">
        <v>42</v>
      </c>
      <c r="R14" s="28"/>
      <c r="S14" s="28"/>
      <c r="T14" s="28"/>
      <c r="U14" s="28"/>
      <c r="V14" s="28"/>
      <c r="W14" s="22"/>
      <c r="X14" s="22"/>
      <c r="Y14" s="22"/>
      <c r="Z14" s="22"/>
      <c r="AA14" s="22"/>
    </row>
    <row r="15" ht="28.5" customHeight="1">
      <c r="A15" s="10">
        <f t="shared" si="1"/>
        <v>4</v>
      </c>
      <c r="B15" s="24" t="s">
        <v>23</v>
      </c>
      <c r="C15" s="25">
        <v>43977.61413194444</v>
      </c>
      <c r="D15" s="26" t="s">
        <v>289</v>
      </c>
      <c r="E15" s="27" t="s">
        <v>302</v>
      </c>
      <c r="F15" s="28" t="str">
        <f t="shared" si="5"/>
        <v/>
      </c>
      <c r="G15" s="29" t="s">
        <v>99</v>
      </c>
      <c r="H15" s="29" t="s">
        <v>303</v>
      </c>
      <c r="I15" s="29" t="s">
        <v>101</v>
      </c>
      <c r="J15" s="33" t="s">
        <v>102</v>
      </c>
      <c r="K15" s="27" t="s">
        <v>103</v>
      </c>
      <c r="L15" s="30"/>
      <c r="M15" s="30"/>
      <c r="N15" s="28"/>
      <c r="O15" s="29" t="s">
        <v>41</v>
      </c>
      <c r="P15" s="28"/>
      <c r="Q15" s="29" t="s">
        <v>42</v>
      </c>
      <c r="R15" s="28"/>
      <c r="S15" s="28"/>
      <c r="T15" s="28"/>
      <c r="U15" s="29"/>
      <c r="V15" s="28"/>
      <c r="W15" s="22"/>
      <c r="X15" s="22"/>
      <c r="Y15" s="22"/>
      <c r="Z15" s="22"/>
      <c r="AA15" s="22"/>
    </row>
    <row r="16" ht="28.5" customHeight="1">
      <c r="A16" s="10">
        <f t="shared" si="1"/>
        <v>4</v>
      </c>
      <c r="B16" s="24" t="s">
        <v>23</v>
      </c>
      <c r="C16" s="25">
        <v>43977.614583333336</v>
      </c>
      <c r="D16" s="26" t="s">
        <v>289</v>
      </c>
      <c r="E16" s="27" t="s">
        <v>304</v>
      </c>
      <c r="F16" s="28" t="str">
        <f t="shared" si="5"/>
        <v/>
      </c>
      <c r="G16" s="29" t="s">
        <v>26</v>
      </c>
      <c r="H16" s="34" t="s">
        <v>305</v>
      </c>
      <c r="I16" s="29" t="s">
        <v>45</v>
      </c>
      <c r="J16" s="33" t="s">
        <v>46</v>
      </c>
      <c r="K16" s="27" t="s">
        <v>300</v>
      </c>
      <c r="L16" s="34" t="s">
        <v>301</v>
      </c>
      <c r="M16" s="28"/>
      <c r="N16" s="28"/>
      <c r="O16" s="29" t="s">
        <v>41</v>
      </c>
      <c r="P16" s="28"/>
      <c r="Q16" s="29" t="s">
        <v>42</v>
      </c>
      <c r="R16" s="28"/>
      <c r="S16" s="28"/>
      <c r="T16" s="28"/>
      <c r="U16" s="28"/>
      <c r="V16" s="28"/>
      <c r="W16" s="22"/>
      <c r="X16" s="22"/>
      <c r="Y16" s="22"/>
      <c r="Z16" s="22"/>
      <c r="AA16" s="22"/>
    </row>
    <row r="17" ht="46.5" customHeight="1">
      <c r="A17" s="10">
        <f t="shared" si="1"/>
        <v>4</v>
      </c>
      <c r="B17" s="24" t="s">
        <v>23</v>
      </c>
      <c r="C17" s="25">
        <v>43977.61574074074</v>
      </c>
      <c r="D17" s="26" t="s">
        <v>289</v>
      </c>
      <c r="E17" s="36" t="s">
        <v>306</v>
      </c>
      <c r="F17" s="28" t="str">
        <f>image("https://scontent.xx.fbcdn.net/v/t1.15752-9/100515745_2651243398530460_4038429371856322560_n.png?_nc_cat=100&amp;_nc_sid=b96e70&amp;_nc_ohc=0nUKXTfJJscAX9uc32S&amp;_nc_ad=z-m&amp;_nc_cid=0&amp;_nc_zor=9&amp;_nc_ht=scontent.xx&amp;oh=3dc249684cc4ffec60fba277a3d4e175&amp;oe=5EF3DF58")</f>
        <v/>
      </c>
      <c r="G17" s="29" t="s">
        <v>26</v>
      </c>
      <c r="H17" s="34" t="s">
        <v>307</v>
      </c>
      <c r="I17" s="29" t="s">
        <v>45</v>
      </c>
      <c r="J17" s="33" t="s">
        <v>46</v>
      </c>
      <c r="K17" s="27" t="s">
        <v>308</v>
      </c>
      <c r="L17" s="35" t="s">
        <v>309</v>
      </c>
      <c r="M17" s="34" t="s">
        <v>310</v>
      </c>
      <c r="N17" s="28"/>
      <c r="O17" s="29" t="s">
        <v>41</v>
      </c>
      <c r="P17" s="28"/>
      <c r="Q17" s="29" t="s">
        <v>42</v>
      </c>
      <c r="R17" s="29"/>
      <c r="S17" s="28"/>
      <c r="T17" s="28"/>
      <c r="U17" s="29"/>
      <c r="V17" s="28"/>
      <c r="W17" s="22"/>
      <c r="X17" s="22"/>
      <c r="Y17" s="22"/>
      <c r="Z17" s="22"/>
      <c r="AA17" s="22"/>
    </row>
    <row r="18" ht="86.25" customHeight="1">
      <c r="A18" s="10">
        <f t="shared" si="1"/>
        <v>4</v>
      </c>
      <c r="B18" s="24" t="s">
        <v>23</v>
      </c>
      <c r="C18" s="25">
        <v>43977.61645833333</v>
      </c>
      <c r="D18" s="26" t="s">
        <v>289</v>
      </c>
      <c r="E18" s="32" t="s">
        <v>311</v>
      </c>
      <c r="F18" s="28" t="str">
        <f>image("https://scontent.xx.fbcdn.net/v/t1.15752-9/100583625_648514529062830_3906149704898969600_n.png?_nc_cat=102&amp;_nc_sid=b96e70&amp;_nc_ohc=goD2f7VOQCoAX-EQNd6&amp;_nc_ad=z-m&amp;_nc_cid=0&amp;_nc_zor=9&amp;_nc_ht=scontent.xx&amp;oh=98eef6d732f94c383add408aca977a7b&amp;oe=5EF1156F")</f>
        <v/>
      </c>
      <c r="G18" s="29" t="s">
        <v>26</v>
      </c>
      <c r="H18" s="34" t="s">
        <v>312</v>
      </c>
      <c r="I18" s="29" t="s">
        <v>45</v>
      </c>
      <c r="J18" s="33" t="s">
        <v>46</v>
      </c>
      <c r="K18" s="27" t="s">
        <v>308</v>
      </c>
      <c r="L18" s="35" t="s">
        <v>309</v>
      </c>
      <c r="M18" s="34" t="s">
        <v>310</v>
      </c>
      <c r="N18" s="28"/>
      <c r="O18" s="29" t="s">
        <v>41</v>
      </c>
      <c r="P18" s="28"/>
      <c r="Q18" s="29" t="s">
        <v>42</v>
      </c>
      <c r="R18" s="28"/>
      <c r="S18" s="28"/>
      <c r="T18" s="28"/>
      <c r="U18" s="29" t="s">
        <v>313</v>
      </c>
      <c r="V18" s="28"/>
      <c r="W18" s="22"/>
      <c r="X18" s="22"/>
      <c r="Y18" s="22"/>
      <c r="Z18" s="22"/>
      <c r="AA18" s="22"/>
    </row>
    <row r="19" ht="28.5" customHeight="1">
      <c r="A19" s="10">
        <f t="shared" si="1"/>
        <v>4</v>
      </c>
      <c r="B19" s="24" t="s">
        <v>23</v>
      </c>
      <c r="C19" s="25">
        <v>43977.61646990741</v>
      </c>
      <c r="D19" s="26" t="s">
        <v>289</v>
      </c>
      <c r="E19" s="66" t="s">
        <v>314</v>
      </c>
      <c r="F19" s="28" t="str">
        <f t="shared" ref="F19:F29" si="6">image("")</f>
        <v/>
      </c>
      <c r="G19" s="29" t="s">
        <v>82</v>
      </c>
      <c r="H19" s="29" t="s">
        <v>315</v>
      </c>
      <c r="I19" s="29" t="s">
        <v>84</v>
      </c>
      <c r="J19" s="33" t="s">
        <v>46</v>
      </c>
      <c r="K19" s="38"/>
      <c r="L19" s="28"/>
      <c r="M19" s="28"/>
      <c r="N19" s="28"/>
      <c r="O19" s="29" t="s">
        <v>41</v>
      </c>
      <c r="P19" s="28"/>
      <c r="Q19" s="29" t="s">
        <v>42</v>
      </c>
      <c r="R19" s="28"/>
      <c r="S19" s="28"/>
      <c r="T19" s="28"/>
      <c r="U19" s="29"/>
      <c r="V19" s="28"/>
      <c r="W19" s="22"/>
      <c r="X19" s="22"/>
      <c r="Y19" s="22"/>
      <c r="Z19" s="22"/>
      <c r="AA19" s="22"/>
    </row>
    <row r="20" ht="28.5" customHeight="1">
      <c r="A20" s="11">
        <f t="shared" si="1"/>
        <v>5</v>
      </c>
      <c r="B20" s="12" t="s">
        <v>23</v>
      </c>
      <c r="C20" s="13">
        <v>43977.5893287037</v>
      </c>
      <c r="D20" s="14" t="s">
        <v>316</v>
      </c>
      <c r="E20" s="20" t="s">
        <v>36</v>
      </c>
      <c r="F20" s="16" t="str">
        <f t="shared" si="6"/>
        <v/>
      </c>
      <c r="G20" s="17" t="s">
        <v>37</v>
      </c>
      <c r="H20" s="16"/>
      <c r="I20" s="17" t="s">
        <v>38</v>
      </c>
      <c r="J20" s="19" t="s">
        <v>39</v>
      </c>
      <c r="K20" s="44" t="s">
        <v>317</v>
      </c>
      <c r="L20" s="16"/>
      <c r="M20" s="16"/>
      <c r="N20" s="16"/>
      <c r="O20" s="17" t="s">
        <v>41</v>
      </c>
      <c r="P20" s="16"/>
      <c r="Q20" s="17" t="s">
        <v>42</v>
      </c>
      <c r="R20" s="16"/>
      <c r="S20" s="16"/>
      <c r="T20" s="16"/>
      <c r="U20" s="16"/>
      <c r="V20" s="16"/>
      <c r="W20" s="22"/>
      <c r="X20" s="22"/>
      <c r="Y20" s="22"/>
      <c r="Z20" s="22"/>
      <c r="AA20" s="22"/>
    </row>
    <row r="21" ht="28.5" customHeight="1">
      <c r="A21" s="11">
        <f t="shared" si="1"/>
        <v>5</v>
      </c>
      <c r="B21" s="12" t="s">
        <v>23</v>
      </c>
      <c r="C21" s="13">
        <v>43977.5893287037</v>
      </c>
      <c r="D21" s="14" t="s">
        <v>316</v>
      </c>
      <c r="E21" s="20" t="s">
        <v>318</v>
      </c>
      <c r="F21" s="16" t="str">
        <f t="shared" si="6"/>
        <v/>
      </c>
      <c r="G21" s="17" t="s">
        <v>26</v>
      </c>
      <c r="H21" s="40" t="s">
        <v>319</v>
      </c>
      <c r="I21" s="17" t="s">
        <v>76</v>
      </c>
      <c r="J21" s="19" t="s">
        <v>77</v>
      </c>
      <c r="K21" s="44" t="s">
        <v>320</v>
      </c>
      <c r="L21" s="41" t="s">
        <v>321</v>
      </c>
      <c r="M21" s="16"/>
      <c r="N21" s="16"/>
      <c r="O21" s="17" t="s">
        <v>41</v>
      </c>
      <c r="P21" s="16"/>
      <c r="Q21" s="17" t="s">
        <v>42</v>
      </c>
      <c r="R21" s="16"/>
      <c r="S21" s="16"/>
      <c r="T21" s="16"/>
      <c r="U21" s="17" t="s">
        <v>322</v>
      </c>
      <c r="V21" s="16"/>
      <c r="W21" s="22"/>
      <c r="X21" s="22"/>
      <c r="Y21" s="22"/>
      <c r="Z21" s="22"/>
      <c r="AA21" s="22"/>
    </row>
    <row r="22" ht="28.5" customHeight="1">
      <c r="A22" s="10">
        <f t="shared" si="1"/>
        <v>6</v>
      </c>
      <c r="B22" s="24" t="s">
        <v>23</v>
      </c>
      <c r="C22" s="25">
        <v>43977.507835648146</v>
      </c>
      <c r="D22" s="26" t="s">
        <v>323</v>
      </c>
      <c r="E22" s="27" t="s">
        <v>36</v>
      </c>
      <c r="F22" s="28" t="str">
        <f t="shared" si="6"/>
        <v/>
      </c>
      <c r="G22" s="29" t="s">
        <v>37</v>
      </c>
      <c r="H22" s="28"/>
      <c r="I22" s="29" t="s">
        <v>38</v>
      </c>
      <c r="J22" s="33" t="s">
        <v>39</v>
      </c>
      <c r="K22" s="27" t="s">
        <v>324</v>
      </c>
      <c r="L22" s="28"/>
      <c r="M22" s="28"/>
      <c r="N22" s="28"/>
      <c r="O22" s="29" t="s">
        <v>41</v>
      </c>
      <c r="P22" s="28"/>
      <c r="Q22" s="29" t="s">
        <v>30</v>
      </c>
      <c r="R22" s="28"/>
      <c r="S22" s="28"/>
      <c r="T22" s="28"/>
      <c r="U22" s="28"/>
      <c r="V22" s="28"/>
      <c r="W22" s="22"/>
      <c r="X22" s="22"/>
      <c r="Y22" s="22"/>
      <c r="Z22" s="22"/>
      <c r="AA22" s="22"/>
    </row>
    <row r="23" ht="28.5" customHeight="1">
      <c r="A23" s="10">
        <f t="shared" si="1"/>
        <v>6</v>
      </c>
      <c r="B23" s="24" t="s">
        <v>23</v>
      </c>
      <c r="C23" s="25">
        <v>43977.50848379629</v>
      </c>
      <c r="D23" s="26" t="s">
        <v>323</v>
      </c>
      <c r="E23" s="27" t="s">
        <v>87</v>
      </c>
      <c r="F23" s="28" t="str">
        <f t="shared" si="6"/>
        <v/>
      </c>
      <c r="G23" s="29" t="s">
        <v>88</v>
      </c>
      <c r="H23" s="30"/>
      <c r="I23" s="29" t="s">
        <v>89</v>
      </c>
      <c r="J23" s="33" t="s">
        <v>46</v>
      </c>
      <c r="K23" s="31" t="s">
        <v>90</v>
      </c>
      <c r="L23" s="28"/>
      <c r="M23" s="28"/>
      <c r="N23" s="28"/>
      <c r="O23" s="29" t="s">
        <v>41</v>
      </c>
      <c r="P23" s="28"/>
      <c r="Q23" s="29" t="s">
        <v>30</v>
      </c>
      <c r="R23" s="28"/>
      <c r="S23" s="29"/>
      <c r="T23" s="28"/>
      <c r="U23" s="29"/>
      <c r="V23" s="28"/>
      <c r="W23" s="22"/>
      <c r="X23" s="22"/>
      <c r="Y23" s="22"/>
      <c r="Z23" s="22"/>
      <c r="AA23" s="22"/>
    </row>
    <row r="24" ht="28.5" customHeight="1">
      <c r="A24" s="10">
        <f t="shared" si="1"/>
        <v>6</v>
      </c>
      <c r="B24" s="24" t="s">
        <v>23</v>
      </c>
      <c r="C24" s="25">
        <v>43977.50865740741</v>
      </c>
      <c r="D24" s="26" t="s">
        <v>323</v>
      </c>
      <c r="E24" s="48" t="s">
        <v>325</v>
      </c>
      <c r="F24" s="28" t="str">
        <f t="shared" si="6"/>
        <v/>
      </c>
      <c r="G24" s="29" t="s">
        <v>26</v>
      </c>
      <c r="H24" s="29" t="s">
        <v>326</v>
      </c>
      <c r="I24" s="29" t="s">
        <v>76</v>
      </c>
      <c r="J24" s="33" t="s">
        <v>77</v>
      </c>
      <c r="K24" s="27" t="s">
        <v>327</v>
      </c>
      <c r="L24" s="29" t="s">
        <v>328</v>
      </c>
      <c r="M24" s="28"/>
      <c r="N24" s="28"/>
      <c r="O24" s="29" t="s">
        <v>30</v>
      </c>
      <c r="P24" s="28"/>
      <c r="Q24" s="29" t="s">
        <v>30</v>
      </c>
      <c r="R24" s="28"/>
      <c r="S24" s="28"/>
      <c r="T24" s="28"/>
      <c r="U24" s="28"/>
      <c r="V24" s="28"/>
      <c r="W24" s="22"/>
      <c r="X24" s="22"/>
      <c r="Y24" s="22"/>
      <c r="Z24" s="22"/>
      <c r="AA24" s="22"/>
    </row>
    <row r="25" ht="28.5" customHeight="1">
      <c r="A25" s="10">
        <f t="shared" si="1"/>
        <v>6</v>
      </c>
      <c r="B25" s="24" t="s">
        <v>23</v>
      </c>
      <c r="C25" s="25">
        <v>43977.50915509259</v>
      </c>
      <c r="D25" s="26" t="s">
        <v>323</v>
      </c>
      <c r="E25" s="36" t="s">
        <v>329</v>
      </c>
      <c r="F25" s="28" t="str">
        <f t="shared" si="6"/>
        <v/>
      </c>
      <c r="G25" s="29" t="s">
        <v>143</v>
      </c>
      <c r="H25" s="29" t="s">
        <v>330</v>
      </c>
      <c r="I25" s="29" t="s">
        <v>45</v>
      </c>
      <c r="J25" s="33" t="s">
        <v>102</v>
      </c>
      <c r="K25" s="27" t="s">
        <v>331</v>
      </c>
      <c r="L25" s="29" t="s">
        <v>332</v>
      </c>
      <c r="M25" s="30"/>
      <c r="N25" s="28"/>
      <c r="O25" s="29" t="s">
        <v>41</v>
      </c>
      <c r="P25" s="28"/>
      <c r="Q25" s="29" t="s">
        <v>30</v>
      </c>
      <c r="R25" s="28"/>
      <c r="S25" s="28"/>
      <c r="T25" s="28"/>
      <c r="U25" s="28"/>
      <c r="V25" s="28"/>
      <c r="W25" s="22"/>
      <c r="X25" s="22"/>
      <c r="Y25" s="22"/>
      <c r="Z25" s="22"/>
      <c r="AA25" s="22"/>
    </row>
    <row r="26" ht="28.5" customHeight="1">
      <c r="A26" s="10">
        <f t="shared" si="1"/>
        <v>6</v>
      </c>
      <c r="B26" s="24" t="s">
        <v>23</v>
      </c>
      <c r="C26" s="25">
        <v>43977.5093287037</v>
      </c>
      <c r="D26" s="26" t="s">
        <v>323</v>
      </c>
      <c r="E26" s="27" t="s">
        <v>333</v>
      </c>
      <c r="F26" s="28" t="str">
        <f t="shared" si="6"/>
        <v/>
      </c>
      <c r="G26" s="29" t="s">
        <v>26</v>
      </c>
      <c r="H26" s="29" t="s">
        <v>334</v>
      </c>
      <c r="I26" s="29" t="s">
        <v>76</v>
      </c>
      <c r="J26" s="29" t="s">
        <v>77</v>
      </c>
      <c r="K26" s="27" t="s">
        <v>335</v>
      </c>
      <c r="L26" s="29" t="s">
        <v>336</v>
      </c>
      <c r="M26" s="30"/>
      <c r="N26" s="28"/>
      <c r="O26" s="29" t="s">
        <v>41</v>
      </c>
      <c r="P26" s="28"/>
      <c r="Q26" s="29" t="s">
        <v>30</v>
      </c>
      <c r="R26" s="28"/>
      <c r="S26" s="28"/>
      <c r="T26" s="28"/>
      <c r="U26" s="28"/>
      <c r="V26" s="28"/>
      <c r="W26" s="22"/>
      <c r="X26" s="22"/>
      <c r="Y26" s="22"/>
      <c r="Z26" s="22"/>
      <c r="AA26" s="22"/>
    </row>
    <row r="27" ht="28.5" customHeight="1">
      <c r="A27" s="10">
        <f t="shared" si="1"/>
        <v>6</v>
      </c>
      <c r="B27" s="24" t="s">
        <v>23</v>
      </c>
      <c r="C27" s="25">
        <v>43977.509791666664</v>
      </c>
      <c r="D27" s="26" t="s">
        <v>323</v>
      </c>
      <c r="E27" s="27" t="s">
        <v>337</v>
      </c>
      <c r="F27" s="28" t="str">
        <f t="shared" si="6"/>
        <v/>
      </c>
      <c r="G27" s="29" t="s">
        <v>143</v>
      </c>
      <c r="H27" s="29" t="s">
        <v>338</v>
      </c>
      <c r="I27" s="29" t="s">
        <v>45</v>
      </c>
      <c r="J27" s="33" t="s">
        <v>102</v>
      </c>
      <c r="K27" s="27" t="s">
        <v>47</v>
      </c>
      <c r="L27" s="34" t="s">
        <v>339</v>
      </c>
      <c r="M27" s="28"/>
      <c r="N27" s="28"/>
      <c r="O27" s="29" t="s">
        <v>41</v>
      </c>
      <c r="P27" s="28"/>
      <c r="Q27" s="29" t="s">
        <v>30</v>
      </c>
      <c r="R27" s="28"/>
      <c r="S27" s="28"/>
      <c r="T27" s="28"/>
      <c r="U27" s="28"/>
      <c r="V27" s="28"/>
      <c r="W27" s="22"/>
      <c r="X27" s="22"/>
      <c r="Y27" s="22"/>
      <c r="Z27" s="22"/>
      <c r="AA27" s="22"/>
    </row>
    <row r="28" ht="28.5" customHeight="1">
      <c r="A28" s="10">
        <f t="shared" si="1"/>
        <v>6</v>
      </c>
      <c r="B28" s="24" t="s">
        <v>23</v>
      </c>
      <c r="C28" s="25">
        <v>43977.50990740741</v>
      </c>
      <c r="D28" s="26" t="s">
        <v>323</v>
      </c>
      <c r="E28" s="27" t="s">
        <v>340</v>
      </c>
      <c r="F28" s="28" t="str">
        <f t="shared" si="6"/>
        <v/>
      </c>
      <c r="G28" s="29" t="s">
        <v>26</v>
      </c>
      <c r="H28" s="34" t="s">
        <v>341</v>
      </c>
      <c r="I28" s="29" t="s">
        <v>76</v>
      </c>
      <c r="J28" s="33" t="s">
        <v>77</v>
      </c>
      <c r="K28" s="46"/>
      <c r="L28" s="34" t="s">
        <v>342</v>
      </c>
      <c r="M28" s="28"/>
      <c r="N28" s="28"/>
      <c r="O28" s="29" t="s">
        <v>41</v>
      </c>
      <c r="P28" s="28"/>
      <c r="Q28" s="29" t="s">
        <v>30</v>
      </c>
      <c r="R28" s="28"/>
      <c r="S28" s="28"/>
      <c r="T28" s="28"/>
      <c r="U28" s="28"/>
      <c r="V28" s="28"/>
      <c r="W28" s="22"/>
      <c r="X28" s="22"/>
      <c r="Y28" s="22"/>
      <c r="Z28" s="22"/>
      <c r="AA28" s="22"/>
    </row>
    <row r="29" ht="28.5" customHeight="1">
      <c r="A29" s="10">
        <f t="shared" si="1"/>
        <v>6</v>
      </c>
      <c r="B29" s="24" t="s">
        <v>23</v>
      </c>
      <c r="C29" s="25">
        <v>43977.50990740741</v>
      </c>
      <c r="D29" s="26" t="s">
        <v>323</v>
      </c>
      <c r="E29" s="27" t="s">
        <v>343</v>
      </c>
      <c r="F29" s="28" t="str">
        <f t="shared" si="6"/>
        <v/>
      </c>
      <c r="G29" s="29" t="s">
        <v>143</v>
      </c>
      <c r="H29" s="29" t="s">
        <v>344</v>
      </c>
      <c r="I29" s="29" t="s">
        <v>45</v>
      </c>
      <c r="J29" s="33" t="s">
        <v>102</v>
      </c>
      <c r="K29" s="31" t="s">
        <v>345</v>
      </c>
      <c r="L29" s="33" t="s">
        <v>346</v>
      </c>
      <c r="M29" s="28"/>
      <c r="N29" s="28"/>
      <c r="O29" s="29" t="s">
        <v>41</v>
      </c>
      <c r="P29" s="28"/>
      <c r="Q29" s="29" t="s">
        <v>30</v>
      </c>
      <c r="R29" s="29" t="s">
        <v>296</v>
      </c>
      <c r="S29" s="28"/>
      <c r="T29" s="28"/>
      <c r="U29" s="29" t="s">
        <v>347</v>
      </c>
      <c r="V29" s="28"/>
      <c r="W29" s="22"/>
      <c r="X29" s="22"/>
      <c r="Y29" s="22"/>
      <c r="Z29" s="22"/>
      <c r="AA29" s="22"/>
    </row>
    <row r="30" ht="102.75" customHeight="1">
      <c r="A30" s="11">
        <f t="shared" si="1"/>
        <v>7</v>
      </c>
      <c r="B30" s="12" t="s">
        <v>23</v>
      </c>
      <c r="C30" s="13">
        <v>43977.49116898148</v>
      </c>
      <c r="D30" s="14" t="s">
        <v>348</v>
      </c>
      <c r="E30" s="39" t="s">
        <v>349</v>
      </c>
      <c r="F30" s="16" t="str">
        <f>image("https://scontent.xx.fbcdn.net/v/t1.15752-9/100604342_236042824350416_7110519534796144640_n.jpg?_nc_cat=103&amp;_nc_sid=b96e70&amp;_nc_ohc=lMcvUrY7lVgAX8XXvZD&amp;_nc_ad=z-m&amp;_nc_cid=0&amp;_nc_zor=9&amp;_nc_ht=scontent.xx&amp;oh=7adbc43f63c2e5282da8c9d9876fc26f&amp;oe=5EF20D1C")</f>
        <v/>
      </c>
      <c r="G30" s="17" t="s">
        <v>26</v>
      </c>
      <c r="H30" s="17" t="s">
        <v>350</v>
      </c>
      <c r="I30" s="17" t="s">
        <v>45</v>
      </c>
      <c r="J30" s="19" t="s">
        <v>46</v>
      </c>
      <c r="K30" s="44" t="s">
        <v>351</v>
      </c>
      <c r="L30" s="40" t="s">
        <v>221</v>
      </c>
      <c r="M30" s="40" t="s">
        <v>222</v>
      </c>
      <c r="N30" s="16"/>
      <c r="O30" s="17" t="s">
        <v>41</v>
      </c>
      <c r="P30" s="16"/>
      <c r="Q30" s="17" t="s">
        <v>42</v>
      </c>
      <c r="R30" s="17" t="s">
        <v>296</v>
      </c>
      <c r="S30" s="16"/>
      <c r="T30" s="16"/>
      <c r="U30" s="17" t="s">
        <v>347</v>
      </c>
      <c r="V30" s="16"/>
      <c r="W30" s="22"/>
      <c r="X30" s="22"/>
      <c r="Y30" s="22"/>
      <c r="Z30" s="22"/>
      <c r="AA30" s="22"/>
    </row>
    <row r="31" ht="28.5" customHeight="1">
      <c r="A31" s="10">
        <f t="shared" si="1"/>
        <v>8</v>
      </c>
      <c r="B31" s="24" t="s">
        <v>23</v>
      </c>
      <c r="C31" s="25">
        <v>43977.466365740744</v>
      </c>
      <c r="D31" s="26" t="s">
        <v>352</v>
      </c>
      <c r="E31" s="27" t="s">
        <v>36</v>
      </c>
      <c r="F31" s="28" t="str">
        <f t="shared" ref="F31:F45" si="7">image("")</f>
        <v/>
      </c>
      <c r="G31" s="29" t="s">
        <v>37</v>
      </c>
      <c r="H31" s="64"/>
      <c r="I31" s="33" t="s">
        <v>38</v>
      </c>
      <c r="J31" s="33" t="s">
        <v>39</v>
      </c>
      <c r="K31" s="31" t="s">
        <v>353</v>
      </c>
      <c r="L31" s="28"/>
      <c r="M31" s="28"/>
      <c r="N31" s="28"/>
      <c r="O31" s="29" t="s">
        <v>41</v>
      </c>
      <c r="P31" s="28"/>
      <c r="Q31" s="29" t="s">
        <v>42</v>
      </c>
      <c r="R31" s="28"/>
      <c r="S31" s="28"/>
      <c r="T31" s="28"/>
      <c r="U31" s="28"/>
      <c r="V31" s="28"/>
      <c r="W31" s="22"/>
      <c r="X31" s="22"/>
      <c r="Y31" s="22"/>
      <c r="Z31" s="22"/>
      <c r="AA31" s="22"/>
    </row>
    <row r="32" ht="53.25" customHeight="1">
      <c r="A32" s="10">
        <f t="shared" si="1"/>
        <v>8</v>
      </c>
      <c r="B32" s="24" t="s">
        <v>23</v>
      </c>
      <c r="C32" s="25">
        <v>43977.46674768518</v>
      </c>
      <c r="D32" s="26" t="s">
        <v>352</v>
      </c>
      <c r="E32" s="27" t="s">
        <v>354</v>
      </c>
      <c r="F32" s="28" t="str">
        <f t="shared" si="7"/>
        <v/>
      </c>
      <c r="G32" s="29" t="s">
        <v>26</v>
      </c>
      <c r="H32" s="29" t="s">
        <v>355</v>
      </c>
      <c r="I32" s="29" t="s">
        <v>76</v>
      </c>
      <c r="J32" s="33" t="s">
        <v>77</v>
      </c>
      <c r="K32" s="38"/>
      <c r="L32" s="29" t="s">
        <v>356</v>
      </c>
      <c r="M32" s="30"/>
      <c r="N32" s="28"/>
      <c r="O32" s="29" t="s">
        <v>41</v>
      </c>
      <c r="P32" s="28"/>
      <c r="Q32" s="29" t="s">
        <v>42</v>
      </c>
      <c r="R32" s="28"/>
      <c r="S32" s="28"/>
      <c r="T32" s="28"/>
      <c r="U32" s="29"/>
      <c r="V32" s="28"/>
      <c r="W32" s="22"/>
      <c r="X32" s="22"/>
      <c r="Y32" s="22"/>
      <c r="Z32" s="22"/>
      <c r="AA32" s="22"/>
    </row>
    <row r="33" ht="28.5" customHeight="1">
      <c r="A33" s="10">
        <f t="shared" si="1"/>
        <v>8</v>
      </c>
      <c r="B33" s="24" t="s">
        <v>23</v>
      </c>
      <c r="C33" s="25">
        <v>43977.467256944445</v>
      </c>
      <c r="D33" s="26" t="s">
        <v>352</v>
      </c>
      <c r="E33" s="27" t="s">
        <v>357</v>
      </c>
      <c r="F33" s="28" t="str">
        <f t="shared" si="7"/>
        <v/>
      </c>
      <c r="G33" s="29" t="s">
        <v>88</v>
      </c>
      <c r="H33" s="33" t="s">
        <v>358</v>
      </c>
      <c r="I33" s="29" t="s">
        <v>89</v>
      </c>
      <c r="J33" s="33" t="s">
        <v>46</v>
      </c>
      <c r="K33" s="27" t="s">
        <v>90</v>
      </c>
      <c r="L33" s="28"/>
      <c r="M33" s="28"/>
      <c r="N33" s="28"/>
      <c r="O33" s="29" t="s">
        <v>41</v>
      </c>
      <c r="P33" s="28"/>
      <c r="Q33" s="29" t="s">
        <v>42</v>
      </c>
      <c r="R33" s="28"/>
      <c r="S33" s="28"/>
      <c r="T33" s="28"/>
      <c r="U33" s="28"/>
      <c r="V33" s="28"/>
      <c r="W33" s="22"/>
      <c r="X33" s="22"/>
      <c r="Y33" s="22"/>
      <c r="Z33" s="22"/>
      <c r="AA33" s="22"/>
    </row>
    <row r="34" ht="68.25" customHeight="1">
      <c r="A34" s="10">
        <f t="shared" si="1"/>
        <v>8</v>
      </c>
      <c r="B34" s="24" t="s">
        <v>23</v>
      </c>
      <c r="C34" s="25">
        <v>43977.46795138889</v>
      </c>
      <c r="D34" s="26" t="s">
        <v>352</v>
      </c>
      <c r="E34" s="66" t="s">
        <v>359</v>
      </c>
      <c r="F34" s="28" t="str">
        <f t="shared" si="7"/>
        <v/>
      </c>
      <c r="G34" s="29" t="s">
        <v>26</v>
      </c>
      <c r="H34" s="29" t="s">
        <v>360</v>
      </c>
      <c r="I34" s="29" t="s">
        <v>45</v>
      </c>
      <c r="J34" s="33" t="s">
        <v>46</v>
      </c>
      <c r="K34" s="27" t="s">
        <v>361</v>
      </c>
      <c r="L34" s="34" t="s">
        <v>362</v>
      </c>
      <c r="M34" s="28"/>
      <c r="N34" s="28"/>
      <c r="O34" s="29" t="s">
        <v>41</v>
      </c>
      <c r="P34" s="28"/>
      <c r="Q34" s="29" t="s">
        <v>42</v>
      </c>
      <c r="R34" s="29"/>
      <c r="S34" s="28"/>
      <c r="T34" s="28"/>
      <c r="U34" s="29"/>
      <c r="V34" s="28"/>
      <c r="W34" s="22"/>
      <c r="X34" s="22"/>
      <c r="Y34" s="22"/>
      <c r="Z34" s="22"/>
      <c r="AA34" s="22"/>
    </row>
    <row r="35" ht="28.5" customHeight="1">
      <c r="A35" s="10">
        <f t="shared" si="1"/>
        <v>8</v>
      </c>
      <c r="B35" s="24" t="s">
        <v>23</v>
      </c>
      <c r="C35" s="25">
        <v>43977.46796296296</v>
      </c>
      <c r="D35" s="26" t="s">
        <v>352</v>
      </c>
      <c r="E35" s="36" t="s">
        <v>363</v>
      </c>
      <c r="F35" s="28" t="str">
        <f t="shared" si="7"/>
        <v/>
      </c>
      <c r="G35" s="29" t="s">
        <v>82</v>
      </c>
      <c r="H35" s="29" t="s">
        <v>364</v>
      </c>
      <c r="I35" s="29" t="s">
        <v>84</v>
      </c>
      <c r="J35" s="33" t="s">
        <v>46</v>
      </c>
      <c r="K35" s="38"/>
      <c r="L35" s="30"/>
      <c r="M35" s="30"/>
      <c r="N35" s="34"/>
      <c r="O35" s="29" t="s">
        <v>41</v>
      </c>
      <c r="P35" s="28"/>
      <c r="Q35" s="29" t="s">
        <v>42</v>
      </c>
      <c r="R35" s="28"/>
      <c r="S35" s="28"/>
      <c r="T35" s="28"/>
      <c r="U35" s="28"/>
      <c r="V35" s="28"/>
      <c r="W35" s="22"/>
      <c r="X35" s="22"/>
      <c r="Y35" s="22"/>
      <c r="Z35" s="22"/>
      <c r="AA35" s="22"/>
    </row>
    <row r="36" ht="28.5" customHeight="1">
      <c r="A36" s="11">
        <f t="shared" si="1"/>
        <v>9</v>
      </c>
      <c r="B36" s="12" t="s">
        <v>23</v>
      </c>
      <c r="C36" s="13">
        <v>43977.46412037037</v>
      </c>
      <c r="D36" s="14" t="s">
        <v>365</v>
      </c>
      <c r="E36" s="20" t="s">
        <v>36</v>
      </c>
      <c r="F36" s="16" t="str">
        <f t="shared" si="7"/>
        <v/>
      </c>
      <c r="G36" s="17" t="s">
        <v>37</v>
      </c>
      <c r="H36" s="18"/>
      <c r="I36" s="17" t="s">
        <v>38</v>
      </c>
      <c r="J36" s="19" t="s">
        <v>39</v>
      </c>
      <c r="K36" s="20" t="s">
        <v>366</v>
      </c>
      <c r="L36" s="42"/>
      <c r="M36" s="16"/>
      <c r="N36" s="16"/>
      <c r="O36" s="17" t="s">
        <v>41</v>
      </c>
      <c r="P36" s="16"/>
      <c r="Q36" s="17" t="s">
        <v>42</v>
      </c>
      <c r="R36" s="16"/>
      <c r="S36" s="16"/>
      <c r="T36" s="16"/>
      <c r="U36" s="16"/>
      <c r="V36" s="16"/>
      <c r="W36" s="22"/>
      <c r="X36" s="22"/>
      <c r="Y36" s="22"/>
      <c r="Z36" s="22"/>
      <c r="AA36" s="22"/>
    </row>
    <row r="37" ht="47.25" customHeight="1">
      <c r="A37" s="11">
        <f t="shared" si="1"/>
        <v>9</v>
      </c>
      <c r="B37" s="12" t="s">
        <v>23</v>
      </c>
      <c r="C37" s="13">
        <v>43977.46438657407</v>
      </c>
      <c r="D37" s="14" t="s">
        <v>365</v>
      </c>
      <c r="E37" s="20" t="s">
        <v>367</v>
      </c>
      <c r="F37" s="16" t="str">
        <f t="shared" si="7"/>
        <v/>
      </c>
      <c r="G37" s="17" t="s">
        <v>26</v>
      </c>
      <c r="H37" s="40" t="s">
        <v>368</v>
      </c>
      <c r="I37" s="17" t="s">
        <v>76</v>
      </c>
      <c r="J37" s="19" t="s">
        <v>77</v>
      </c>
      <c r="K37" s="44" t="s">
        <v>369</v>
      </c>
      <c r="L37" s="40" t="s">
        <v>370</v>
      </c>
      <c r="M37" s="16"/>
      <c r="N37" s="16"/>
      <c r="O37" s="17" t="s">
        <v>41</v>
      </c>
      <c r="P37" s="16"/>
      <c r="Q37" s="17" t="s">
        <v>42</v>
      </c>
      <c r="R37" s="16"/>
      <c r="S37" s="16"/>
      <c r="T37" s="16"/>
      <c r="U37" s="16"/>
      <c r="V37" s="16"/>
      <c r="W37" s="22"/>
      <c r="X37" s="22"/>
      <c r="Y37" s="22"/>
      <c r="Z37" s="22"/>
      <c r="AA37" s="22"/>
    </row>
    <row r="38" ht="28.5" customHeight="1">
      <c r="A38" s="11">
        <f t="shared" si="1"/>
        <v>9</v>
      </c>
      <c r="B38" s="12" t="s">
        <v>23</v>
      </c>
      <c r="C38" s="13">
        <v>43977.46462962963</v>
      </c>
      <c r="D38" s="14" t="s">
        <v>365</v>
      </c>
      <c r="E38" s="20" t="s">
        <v>371</v>
      </c>
      <c r="F38" s="16" t="str">
        <f t="shared" si="7"/>
        <v/>
      </c>
      <c r="G38" s="17" t="s">
        <v>26</v>
      </c>
      <c r="H38" s="17" t="s">
        <v>372</v>
      </c>
      <c r="I38" s="17" t="s">
        <v>76</v>
      </c>
      <c r="J38" s="19" t="s">
        <v>77</v>
      </c>
      <c r="K38" s="47"/>
      <c r="L38" s="40" t="s">
        <v>328</v>
      </c>
      <c r="M38" s="16"/>
      <c r="N38" s="16"/>
      <c r="O38" s="17" t="s">
        <v>41</v>
      </c>
      <c r="P38" s="16"/>
      <c r="Q38" s="17" t="s">
        <v>42</v>
      </c>
      <c r="R38" s="16"/>
      <c r="S38" s="16"/>
      <c r="T38" s="16"/>
      <c r="U38" s="16"/>
      <c r="V38" s="16"/>
      <c r="W38" s="22"/>
      <c r="X38" s="22"/>
      <c r="Y38" s="22"/>
      <c r="Z38" s="22"/>
      <c r="AA38" s="22"/>
    </row>
    <row r="39" ht="28.5" customHeight="1">
      <c r="A39" s="11">
        <f t="shared" si="1"/>
        <v>9</v>
      </c>
      <c r="B39" s="12" t="s">
        <v>23</v>
      </c>
      <c r="C39" s="13">
        <v>43977.46462962963</v>
      </c>
      <c r="D39" s="14" t="s">
        <v>365</v>
      </c>
      <c r="E39" s="20" t="s">
        <v>373</v>
      </c>
      <c r="F39" s="16" t="str">
        <f t="shared" si="7"/>
        <v/>
      </c>
      <c r="G39" s="17" t="s">
        <v>82</v>
      </c>
      <c r="H39" s="16"/>
      <c r="I39" s="17" t="s">
        <v>84</v>
      </c>
      <c r="J39" s="17" t="s">
        <v>46</v>
      </c>
      <c r="K39" s="23"/>
      <c r="L39" s="16"/>
      <c r="M39" s="16"/>
      <c r="N39" s="16"/>
      <c r="O39" s="17" t="s">
        <v>41</v>
      </c>
      <c r="P39" s="16"/>
      <c r="Q39" s="17" t="s">
        <v>42</v>
      </c>
      <c r="R39" s="17"/>
      <c r="S39" s="16"/>
      <c r="T39" s="16"/>
      <c r="U39" s="16"/>
      <c r="V39" s="16"/>
      <c r="W39" s="22"/>
      <c r="X39" s="22"/>
      <c r="Y39" s="22"/>
      <c r="Z39" s="22"/>
      <c r="AA39" s="22"/>
    </row>
    <row r="40" ht="28.5" customHeight="1">
      <c r="A40" s="10">
        <f t="shared" si="1"/>
        <v>10</v>
      </c>
      <c r="B40" s="24" t="s">
        <v>23</v>
      </c>
      <c r="C40" s="25">
        <v>43977.41092592593</v>
      </c>
      <c r="D40" s="26" t="s">
        <v>374</v>
      </c>
      <c r="E40" s="36" t="s">
        <v>375</v>
      </c>
      <c r="F40" s="28" t="str">
        <f t="shared" si="7"/>
        <v/>
      </c>
      <c r="G40" s="29" t="s">
        <v>190</v>
      </c>
      <c r="H40" s="30"/>
      <c r="I40" s="29" t="s">
        <v>191</v>
      </c>
      <c r="J40" s="33" t="s">
        <v>46</v>
      </c>
      <c r="K40" s="31" t="s">
        <v>376</v>
      </c>
      <c r="L40" s="30"/>
      <c r="M40" s="30"/>
      <c r="N40" s="28"/>
      <c r="O40" s="29" t="s">
        <v>41</v>
      </c>
      <c r="P40" s="28"/>
      <c r="Q40" s="29" t="s">
        <v>207</v>
      </c>
      <c r="R40" s="29"/>
      <c r="S40" s="28"/>
      <c r="T40" s="28"/>
      <c r="U40" s="29"/>
      <c r="V40" s="28"/>
      <c r="W40" s="22"/>
      <c r="X40" s="22"/>
      <c r="Y40" s="22"/>
      <c r="Z40" s="22"/>
      <c r="AA40" s="22"/>
    </row>
    <row r="41" ht="28.5" customHeight="1">
      <c r="A41" s="11">
        <f t="shared" si="1"/>
        <v>11</v>
      </c>
      <c r="B41" s="12" t="s">
        <v>23</v>
      </c>
      <c r="C41" s="13">
        <v>43977.39938657408</v>
      </c>
      <c r="D41" s="14" t="s">
        <v>377</v>
      </c>
      <c r="E41" s="20" t="s">
        <v>36</v>
      </c>
      <c r="F41" s="16" t="str">
        <f t="shared" si="7"/>
        <v/>
      </c>
      <c r="G41" s="17" t="s">
        <v>37</v>
      </c>
      <c r="H41" s="16"/>
      <c r="I41" s="17" t="s">
        <v>38</v>
      </c>
      <c r="J41" s="19" t="s">
        <v>39</v>
      </c>
      <c r="K41" s="44" t="s">
        <v>378</v>
      </c>
      <c r="L41" s="16"/>
      <c r="M41" s="16"/>
      <c r="N41" s="16"/>
      <c r="O41" s="17" t="s">
        <v>41</v>
      </c>
      <c r="P41" s="16"/>
      <c r="Q41" s="17" t="s">
        <v>160</v>
      </c>
      <c r="R41" s="16"/>
      <c r="S41" s="16"/>
      <c r="T41" s="16"/>
      <c r="U41" s="16"/>
      <c r="V41" s="16"/>
      <c r="W41" s="22"/>
      <c r="X41" s="22"/>
      <c r="Y41" s="22"/>
      <c r="Z41" s="22"/>
      <c r="AA41" s="22"/>
    </row>
    <row r="42" ht="28.5" customHeight="1">
      <c r="A42" s="11">
        <f t="shared" si="1"/>
        <v>11</v>
      </c>
      <c r="B42" s="12" t="s">
        <v>23</v>
      </c>
      <c r="C42" s="13">
        <v>43977.40002314815</v>
      </c>
      <c r="D42" s="14" t="s">
        <v>377</v>
      </c>
      <c r="E42" s="20" t="s">
        <v>379</v>
      </c>
      <c r="F42" s="16" t="str">
        <f t="shared" si="7"/>
        <v/>
      </c>
      <c r="G42" s="17" t="s">
        <v>26</v>
      </c>
      <c r="H42" s="17" t="s">
        <v>380</v>
      </c>
      <c r="I42" s="17" t="s">
        <v>45</v>
      </c>
      <c r="J42" s="19" t="s">
        <v>39</v>
      </c>
      <c r="K42" s="20" t="s">
        <v>196</v>
      </c>
      <c r="L42" s="40" t="s">
        <v>197</v>
      </c>
      <c r="M42" s="16"/>
      <c r="N42" s="16"/>
      <c r="O42" s="17" t="s">
        <v>41</v>
      </c>
      <c r="P42" s="16"/>
      <c r="Q42" s="17" t="s">
        <v>160</v>
      </c>
      <c r="R42" s="16"/>
      <c r="S42" s="16"/>
      <c r="T42" s="16"/>
      <c r="U42" s="16"/>
      <c r="V42" s="16"/>
      <c r="W42" s="22"/>
      <c r="X42" s="22"/>
      <c r="Y42" s="22"/>
      <c r="Z42" s="22"/>
      <c r="AA42" s="22"/>
    </row>
    <row r="43" ht="28.5" customHeight="1">
      <c r="A43" s="11">
        <f t="shared" si="1"/>
        <v>11</v>
      </c>
      <c r="B43" s="12" t="s">
        <v>23</v>
      </c>
      <c r="C43" s="13">
        <v>43977.400185185186</v>
      </c>
      <c r="D43" s="14" t="s">
        <v>377</v>
      </c>
      <c r="E43" s="20" t="s">
        <v>381</v>
      </c>
      <c r="F43" s="16" t="str">
        <f t="shared" si="7"/>
        <v/>
      </c>
      <c r="G43" s="17" t="s">
        <v>190</v>
      </c>
      <c r="H43" s="40" t="s">
        <v>382</v>
      </c>
      <c r="I43" s="17" t="s">
        <v>191</v>
      </c>
      <c r="J43" s="19" t="s">
        <v>46</v>
      </c>
      <c r="K43" s="44" t="s">
        <v>192</v>
      </c>
      <c r="L43" s="42"/>
      <c r="M43" s="16"/>
      <c r="N43" s="16"/>
      <c r="O43" s="17" t="s">
        <v>160</v>
      </c>
      <c r="P43" s="16"/>
      <c r="Q43" s="17" t="s">
        <v>160</v>
      </c>
      <c r="R43" s="17" t="s">
        <v>66</v>
      </c>
      <c r="S43" s="17" t="s">
        <v>67</v>
      </c>
      <c r="T43" s="17" t="s">
        <v>68</v>
      </c>
      <c r="U43" s="17" t="s">
        <v>383</v>
      </c>
      <c r="V43" s="16"/>
      <c r="W43" s="22"/>
      <c r="X43" s="22"/>
      <c r="Y43" s="22"/>
      <c r="Z43" s="22"/>
      <c r="AA43" s="22"/>
    </row>
    <row r="44" ht="28.5" customHeight="1">
      <c r="A44" s="11">
        <f t="shared" si="1"/>
        <v>11</v>
      </c>
      <c r="B44" s="12" t="s">
        <v>23</v>
      </c>
      <c r="C44" s="13">
        <v>43977.400185185186</v>
      </c>
      <c r="D44" s="14" t="s">
        <v>377</v>
      </c>
      <c r="E44" s="20" t="s">
        <v>384</v>
      </c>
      <c r="F44" s="16" t="str">
        <f t="shared" si="7"/>
        <v/>
      </c>
      <c r="G44" s="17" t="s">
        <v>88</v>
      </c>
      <c r="H44" s="17" t="s">
        <v>385</v>
      </c>
      <c r="I44" s="17" t="s">
        <v>89</v>
      </c>
      <c r="J44" s="19" t="s">
        <v>46</v>
      </c>
      <c r="K44" s="44" t="s">
        <v>90</v>
      </c>
      <c r="L44" s="16"/>
      <c r="M44" s="16"/>
      <c r="N44" s="16"/>
      <c r="O44" s="17" t="s">
        <v>160</v>
      </c>
      <c r="P44" s="16"/>
      <c r="Q44" s="17" t="s">
        <v>160</v>
      </c>
      <c r="R44" s="17" t="s">
        <v>386</v>
      </c>
      <c r="S44" s="16"/>
      <c r="T44" s="16"/>
      <c r="U44" s="17" t="s">
        <v>387</v>
      </c>
      <c r="V44" s="16"/>
      <c r="W44" s="22"/>
      <c r="X44" s="22"/>
      <c r="Y44" s="22"/>
      <c r="Z44" s="22"/>
      <c r="AA44" s="22"/>
    </row>
    <row r="45" ht="28.5" customHeight="1">
      <c r="A45" s="10">
        <f t="shared" si="1"/>
        <v>12</v>
      </c>
      <c r="B45" s="24" t="s">
        <v>23</v>
      </c>
      <c r="C45" s="25">
        <v>43977.39706018518</v>
      </c>
      <c r="D45" s="26" t="s">
        <v>388</v>
      </c>
      <c r="E45" s="27" t="s">
        <v>389</v>
      </c>
      <c r="F45" s="28" t="str">
        <f t="shared" si="7"/>
        <v/>
      </c>
      <c r="G45" s="29" t="s">
        <v>82</v>
      </c>
      <c r="H45" s="34" t="s">
        <v>390</v>
      </c>
      <c r="I45" s="29" t="s">
        <v>84</v>
      </c>
      <c r="J45" s="33" t="s">
        <v>46</v>
      </c>
      <c r="K45" s="38"/>
      <c r="L45" s="28"/>
      <c r="M45" s="28"/>
      <c r="N45" s="28"/>
      <c r="O45" s="29" t="s">
        <v>41</v>
      </c>
      <c r="P45" s="28"/>
      <c r="Q45" s="29" t="s">
        <v>207</v>
      </c>
      <c r="R45" s="29"/>
      <c r="S45" s="28"/>
      <c r="T45" s="28"/>
      <c r="U45" s="28"/>
      <c r="V45" s="28"/>
      <c r="W45" s="22"/>
      <c r="X45" s="22"/>
      <c r="Y45" s="22"/>
      <c r="Z45" s="22"/>
      <c r="AA45" s="22"/>
    </row>
    <row r="46">
      <c r="A46" s="67"/>
      <c r="B46" s="68"/>
      <c r="C46" s="69"/>
      <c r="D46" s="70"/>
      <c r="E46" s="69"/>
      <c r="F46" s="69"/>
      <c r="G46" s="69"/>
      <c r="H46" s="69"/>
      <c r="I46" s="69"/>
      <c r="J46" s="69"/>
      <c r="K46" s="69"/>
      <c r="L46" s="69"/>
      <c r="M46" s="69"/>
      <c r="N46" s="69"/>
      <c r="O46" s="69"/>
      <c r="P46" s="69"/>
      <c r="Q46" s="69"/>
      <c r="R46" s="71"/>
      <c r="S46" s="71"/>
      <c r="T46" s="69"/>
      <c r="U46" s="71"/>
      <c r="V46" s="69"/>
      <c r="W46" s="55"/>
    </row>
    <row r="47">
      <c r="A47" s="56"/>
      <c r="B47" s="57"/>
      <c r="C47" s="55"/>
      <c r="D47" s="58"/>
      <c r="E47" s="55"/>
      <c r="F47" s="55"/>
      <c r="G47" s="55"/>
      <c r="H47" s="55"/>
      <c r="I47" s="55"/>
      <c r="J47" s="55"/>
      <c r="K47" s="55"/>
      <c r="L47" s="55"/>
      <c r="M47" s="55"/>
      <c r="N47" s="55"/>
      <c r="O47" s="55"/>
      <c r="P47" s="55"/>
      <c r="Q47" s="55"/>
      <c r="R47" s="60"/>
      <c r="S47" s="60"/>
      <c r="T47" s="55"/>
      <c r="U47" s="60"/>
      <c r="V47" s="55"/>
      <c r="W47" s="55"/>
    </row>
    <row r="48">
      <c r="A48" s="56"/>
      <c r="B48" s="57"/>
      <c r="C48" s="55"/>
      <c r="D48" s="58"/>
      <c r="E48" s="55"/>
      <c r="F48" s="55"/>
      <c r="G48" s="55"/>
      <c r="H48" s="55"/>
      <c r="I48" s="55"/>
      <c r="J48" s="55"/>
      <c r="K48" s="55"/>
      <c r="L48" s="55"/>
      <c r="M48" s="55"/>
      <c r="N48" s="55"/>
      <c r="O48" s="55"/>
      <c r="P48" s="55"/>
      <c r="Q48" s="55"/>
      <c r="R48" s="60"/>
      <c r="S48" s="60"/>
      <c r="T48" s="55"/>
      <c r="U48" s="60"/>
      <c r="V48" s="55"/>
      <c r="W48" s="55"/>
    </row>
    <row r="49">
      <c r="A49" s="56"/>
      <c r="B49" s="57"/>
      <c r="C49" s="55"/>
      <c r="D49" s="58"/>
      <c r="E49" s="55"/>
      <c r="F49" s="55"/>
      <c r="G49" s="55"/>
      <c r="H49" s="55"/>
      <c r="I49" s="55"/>
      <c r="J49" s="55"/>
      <c r="K49" s="55"/>
      <c r="L49" s="55"/>
      <c r="M49" s="55"/>
      <c r="N49" s="55"/>
      <c r="O49" s="55"/>
      <c r="P49" s="55"/>
      <c r="Q49" s="55"/>
      <c r="R49" s="60"/>
      <c r="S49" s="60"/>
      <c r="T49" s="55"/>
      <c r="U49" s="60"/>
      <c r="V49" s="55"/>
      <c r="W49" s="55"/>
    </row>
    <row r="50">
      <c r="A50" s="56"/>
      <c r="B50" s="57"/>
      <c r="C50" s="55"/>
      <c r="D50" s="58"/>
      <c r="E50" s="55"/>
      <c r="F50" s="55"/>
      <c r="G50" s="55"/>
      <c r="H50" s="55"/>
      <c r="I50" s="55"/>
      <c r="J50" s="55"/>
      <c r="K50" s="55"/>
      <c r="L50" s="55"/>
      <c r="M50" s="55"/>
      <c r="N50" s="55"/>
      <c r="O50" s="55"/>
      <c r="P50" s="55"/>
      <c r="Q50" s="55"/>
      <c r="R50" s="60"/>
      <c r="S50" s="60"/>
      <c r="T50" s="55"/>
      <c r="U50" s="60"/>
      <c r="V50" s="55"/>
      <c r="W50" s="55"/>
    </row>
    <row r="51">
      <c r="A51" s="56"/>
      <c r="B51" s="57"/>
      <c r="C51" s="55"/>
      <c r="D51" s="58"/>
      <c r="E51" s="55"/>
      <c r="F51" s="55"/>
      <c r="G51" s="55"/>
      <c r="H51" s="55"/>
      <c r="I51" s="55"/>
      <c r="J51" s="55"/>
      <c r="K51" s="55"/>
      <c r="L51" s="55"/>
      <c r="M51" s="55"/>
      <c r="N51" s="55"/>
      <c r="O51" s="55"/>
      <c r="P51" s="55"/>
      <c r="Q51" s="55"/>
      <c r="R51" s="60"/>
      <c r="S51" s="60"/>
      <c r="T51" s="55"/>
      <c r="U51" s="60"/>
      <c r="V51" s="55"/>
      <c r="W51" s="55"/>
    </row>
    <row r="52">
      <c r="A52" s="56"/>
      <c r="B52" s="57"/>
      <c r="C52" s="55"/>
      <c r="D52" s="58"/>
      <c r="E52" s="55"/>
      <c r="F52" s="55"/>
      <c r="G52" s="55"/>
      <c r="H52" s="55"/>
      <c r="I52" s="55"/>
      <c r="J52" s="55"/>
      <c r="K52" s="55"/>
      <c r="L52" s="55"/>
      <c r="M52" s="55"/>
      <c r="N52" s="55"/>
      <c r="O52" s="55"/>
      <c r="P52" s="55"/>
      <c r="Q52" s="55"/>
      <c r="R52" s="60"/>
      <c r="S52" s="60"/>
      <c r="T52" s="55"/>
      <c r="U52" s="60"/>
      <c r="V52" s="55"/>
      <c r="W52" s="55"/>
    </row>
    <row r="53">
      <c r="A53" s="56"/>
      <c r="B53" s="57"/>
      <c r="C53" s="55"/>
      <c r="D53" s="58"/>
      <c r="E53" s="55"/>
      <c r="F53" s="55"/>
      <c r="G53" s="55"/>
      <c r="H53" s="55"/>
      <c r="I53" s="55"/>
      <c r="J53" s="55"/>
      <c r="K53" s="55"/>
      <c r="L53" s="55"/>
      <c r="M53" s="55"/>
      <c r="N53" s="55"/>
      <c r="O53" s="55"/>
      <c r="P53" s="55"/>
      <c r="Q53" s="55"/>
      <c r="R53" s="60"/>
      <c r="S53" s="60"/>
      <c r="T53" s="55"/>
      <c r="U53" s="60"/>
      <c r="V53" s="55"/>
      <c r="W53" s="55"/>
    </row>
    <row r="54">
      <c r="A54" s="56"/>
      <c r="B54" s="57"/>
      <c r="C54" s="55"/>
      <c r="D54" s="58"/>
      <c r="E54" s="55"/>
      <c r="F54" s="55"/>
      <c r="G54" s="55"/>
      <c r="H54" s="55"/>
      <c r="I54" s="55"/>
      <c r="J54" s="55"/>
      <c r="K54" s="55"/>
      <c r="L54" s="55"/>
      <c r="M54" s="55"/>
      <c r="N54" s="55"/>
      <c r="O54" s="55"/>
      <c r="P54" s="55"/>
      <c r="Q54" s="55"/>
      <c r="R54" s="60"/>
      <c r="S54" s="60"/>
      <c r="T54" s="55"/>
      <c r="U54" s="60"/>
      <c r="V54" s="55"/>
      <c r="W54" s="55"/>
    </row>
    <row r="55">
      <c r="A55" s="56"/>
      <c r="B55" s="57"/>
      <c r="C55" s="55"/>
      <c r="D55" s="58"/>
      <c r="E55" s="55"/>
      <c r="F55" s="55"/>
      <c r="G55" s="55"/>
      <c r="H55" s="55"/>
      <c r="I55" s="55"/>
      <c r="J55" s="55"/>
      <c r="K55" s="55"/>
      <c r="L55" s="55"/>
      <c r="M55" s="55"/>
      <c r="N55" s="55"/>
      <c r="O55" s="55"/>
      <c r="P55" s="55"/>
      <c r="Q55" s="55"/>
      <c r="R55" s="60"/>
      <c r="S55" s="60"/>
      <c r="T55" s="55"/>
      <c r="U55" s="60"/>
      <c r="V55" s="55"/>
      <c r="W55" s="55"/>
    </row>
    <row r="56">
      <c r="A56" s="56"/>
      <c r="B56" s="57"/>
      <c r="C56" s="55"/>
      <c r="D56" s="58"/>
      <c r="E56" s="55"/>
      <c r="F56" s="55"/>
      <c r="G56" s="55"/>
      <c r="H56" s="55"/>
      <c r="I56" s="55"/>
      <c r="J56" s="55"/>
      <c r="K56" s="55"/>
      <c r="L56" s="55"/>
      <c r="M56" s="55"/>
      <c r="N56" s="55"/>
      <c r="O56" s="55"/>
      <c r="P56" s="55"/>
      <c r="Q56" s="55"/>
      <c r="R56" s="60"/>
      <c r="S56" s="60"/>
      <c r="T56" s="55"/>
      <c r="U56" s="60"/>
      <c r="V56" s="55"/>
      <c r="W56" s="55"/>
    </row>
    <row r="57">
      <c r="A57" s="56"/>
      <c r="B57" s="57"/>
      <c r="C57" s="55"/>
      <c r="D57" s="58"/>
      <c r="E57" s="55"/>
      <c r="F57" s="55"/>
      <c r="G57" s="55"/>
      <c r="H57" s="55"/>
      <c r="I57" s="55"/>
      <c r="J57" s="55"/>
      <c r="K57" s="55"/>
      <c r="L57" s="55"/>
      <c r="M57" s="55"/>
      <c r="N57" s="55"/>
      <c r="O57" s="55"/>
      <c r="P57" s="55"/>
      <c r="Q57" s="55"/>
      <c r="R57" s="60"/>
      <c r="S57" s="60"/>
      <c r="T57" s="55"/>
      <c r="U57" s="60"/>
      <c r="V57" s="55"/>
      <c r="W57" s="55"/>
    </row>
    <row r="58">
      <c r="A58" s="56"/>
      <c r="B58" s="57"/>
      <c r="C58" s="55"/>
      <c r="D58" s="58"/>
      <c r="E58" s="55"/>
      <c r="F58" s="55"/>
      <c r="G58" s="55"/>
      <c r="H58" s="55"/>
      <c r="I58" s="55"/>
      <c r="J58" s="55"/>
      <c r="K58" s="55"/>
      <c r="L58" s="55"/>
      <c r="M58" s="55"/>
      <c r="N58" s="55"/>
      <c r="O58" s="55"/>
      <c r="P58" s="55"/>
      <c r="Q58" s="55"/>
      <c r="R58" s="60"/>
      <c r="S58" s="60"/>
      <c r="T58" s="55"/>
      <c r="U58" s="60"/>
      <c r="V58" s="55"/>
      <c r="W58" s="55"/>
    </row>
    <row r="59">
      <c r="A59" s="56"/>
      <c r="B59" s="57"/>
      <c r="C59" s="55"/>
      <c r="D59" s="58"/>
      <c r="E59" s="55"/>
      <c r="F59" s="55"/>
      <c r="G59" s="55"/>
      <c r="H59" s="55"/>
      <c r="I59" s="55"/>
      <c r="J59" s="55"/>
      <c r="K59" s="55"/>
      <c r="L59" s="55"/>
      <c r="M59" s="55"/>
      <c r="N59" s="55"/>
      <c r="O59" s="55"/>
      <c r="P59" s="55"/>
      <c r="Q59" s="55"/>
      <c r="R59" s="60"/>
      <c r="S59" s="60"/>
      <c r="T59" s="55"/>
      <c r="U59" s="60"/>
      <c r="V59" s="55"/>
      <c r="W59" s="55"/>
    </row>
    <row r="60">
      <c r="A60" s="56"/>
      <c r="B60" s="57"/>
      <c r="C60" s="55"/>
      <c r="D60" s="58"/>
      <c r="E60" s="55"/>
      <c r="F60" s="55"/>
      <c r="G60" s="55"/>
      <c r="H60" s="55"/>
      <c r="I60" s="55"/>
      <c r="J60" s="55"/>
      <c r="K60" s="55"/>
      <c r="L60" s="55"/>
      <c r="M60" s="55"/>
      <c r="N60" s="55"/>
      <c r="O60" s="55"/>
      <c r="P60" s="55"/>
      <c r="Q60" s="72"/>
      <c r="R60" s="60"/>
      <c r="S60" s="60"/>
      <c r="T60" s="55"/>
      <c r="U60" s="60"/>
      <c r="V60" s="55"/>
      <c r="W60" s="55"/>
    </row>
    <row r="61">
      <c r="A61" s="56"/>
      <c r="B61" s="57"/>
      <c r="C61" s="55"/>
      <c r="D61" s="58"/>
      <c r="E61" s="55"/>
      <c r="F61" s="55"/>
      <c r="G61" s="55"/>
      <c r="H61" s="55"/>
      <c r="I61" s="55"/>
      <c r="J61" s="55"/>
      <c r="K61" s="55"/>
      <c r="L61" s="55"/>
      <c r="M61" s="55"/>
      <c r="N61" s="55"/>
      <c r="O61" s="55"/>
      <c r="P61" s="55"/>
      <c r="Q61" s="72"/>
      <c r="R61" s="60"/>
      <c r="S61" s="60"/>
      <c r="T61" s="55"/>
      <c r="U61" s="60"/>
      <c r="V61" s="55"/>
      <c r="W61" s="55"/>
    </row>
    <row r="62">
      <c r="A62" s="56"/>
      <c r="B62" s="57"/>
      <c r="C62" s="55"/>
      <c r="D62" s="58"/>
      <c r="E62" s="55"/>
      <c r="F62" s="55"/>
      <c r="G62" s="55"/>
      <c r="H62" s="55"/>
      <c r="I62" s="55"/>
      <c r="J62" s="55"/>
      <c r="K62" s="55"/>
      <c r="L62" s="55"/>
      <c r="M62" s="55"/>
      <c r="N62" s="55"/>
      <c r="O62" s="55"/>
      <c r="P62" s="55"/>
      <c r="Q62" s="72"/>
      <c r="R62" s="60"/>
      <c r="S62" s="60"/>
      <c r="T62" s="55"/>
      <c r="U62" s="60"/>
      <c r="V62" s="55"/>
      <c r="W62" s="55"/>
    </row>
    <row r="63">
      <c r="A63" s="56"/>
      <c r="B63" s="57"/>
      <c r="C63" s="55"/>
      <c r="D63" s="58"/>
      <c r="E63" s="55"/>
      <c r="F63" s="55"/>
      <c r="G63" s="55"/>
      <c r="H63" s="55"/>
      <c r="I63" s="55"/>
      <c r="J63" s="55"/>
      <c r="K63" s="55"/>
      <c r="L63" s="55"/>
      <c r="M63" s="55"/>
      <c r="N63" s="55"/>
      <c r="O63" s="55"/>
      <c r="P63" s="55"/>
      <c r="Q63" s="72"/>
      <c r="R63" s="60"/>
      <c r="S63" s="60"/>
      <c r="T63" s="55"/>
      <c r="U63" s="60"/>
      <c r="V63" s="55"/>
      <c r="W63" s="55"/>
    </row>
    <row r="64">
      <c r="A64" s="56"/>
      <c r="B64" s="57"/>
      <c r="C64" s="55"/>
      <c r="D64" s="58"/>
      <c r="E64" s="55"/>
      <c r="F64" s="55"/>
      <c r="G64" s="55"/>
      <c r="H64" s="55"/>
      <c r="I64" s="55"/>
      <c r="J64" s="55"/>
      <c r="K64" s="55"/>
      <c r="L64" s="55"/>
      <c r="M64" s="55"/>
      <c r="N64" s="55"/>
      <c r="O64" s="55"/>
      <c r="P64" s="55"/>
      <c r="Q64" s="55"/>
      <c r="R64" s="60"/>
      <c r="S64" s="60"/>
      <c r="T64" s="55"/>
      <c r="U64" s="60"/>
      <c r="V64" s="55"/>
      <c r="W64" s="55"/>
    </row>
    <row r="65">
      <c r="A65" s="56"/>
      <c r="B65" s="57"/>
      <c r="C65" s="55"/>
      <c r="D65" s="58"/>
      <c r="E65" s="55"/>
      <c r="F65" s="55"/>
      <c r="G65" s="55"/>
      <c r="H65" s="55"/>
      <c r="I65" s="55"/>
      <c r="J65" s="55"/>
      <c r="K65" s="55"/>
      <c r="L65" s="55"/>
      <c r="M65" s="55"/>
      <c r="N65" s="55"/>
      <c r="O65" s="55"/>
      <c r="P65" s="55"/>
      <c r="Q65" s="55"/>
      <c r="R65" s="60"/>
      <c r="S65" s="60"/>
      <c r="T65" s="55"/>
      <c r="U65" s="60"/>
      <c r="V65" s="55"/>
      <c r="W65" s="55"/>
    </row>
    <row r="66">
      <c r="A66" s="56"/>
      <c r="B66" s="57"/>
      <c r="C66" s="55"/>
      <c r="D66" s="58"/>
      <c r="E66" s="55"/>
      <c r="F66" s="55"/>
      <c r="G66" s="55"/>
      <c r="H66" s="55"/>
      <c r="I66" s="55"/>
      <c r="J66" s="55"/>
      <c r="K66" s="55"/>
      <c r="L66" s="55"/>
      <c r="M66" s="55"/>
      <c r="N66" s="55"/>
      <c r="O66" s="55"/>
      <c r="P66" s="55"/>
      <c r="Q66" s="55"/>
      <c r="R66" s="60"/>
      <c r="S66" s="60"/>
      <c r="T66" s="55"/>
      <c r="U66" s="60"/>
      <c r="V66" s="55"/>
      <c r="W66" s="55"/>
    </row>
    <row r="67">
      <c r="A67" s="56"/>
      <c r="B67" s="57"/>
      <c r="C67" s="55"/>
      <c r="D67" s="58"/>
      <c r="E67" s="55"/>
      <c r="F67" s="55"/>
      <c r="G67" s="55"/>
      <c r="H67" s="55"/>
      <c r="I67" s="55"/>
      <c r="J67" s="55"/>
      <c r="K67" s="55"/>
      <c r="L67" s="55"/>
      <c r="M67" s="55"/>
      <c r="N67" s="55"/>
      <c r="O67" s="55"/>
      <c r="P67" s="55"/>
      <c r="Q67" s="55"/>
      <c r="R67" s="60"/>
      <c r="S67" s="60"/>
      <c r="T67" s="55"/>
      <c r="U67" s="60"/>
      <c r="V67" s="55"/>
      <c r="W67" s="55"/>
    </row>
    <row r="68">
      <c r="A68" s="56"/>
      <c r="B68" s="57"/>
      <c r="C68" s="55"/>
      <c r="D68" s="58"/>
      <c r="E68" s="55"/>
      <c r="F68" s="55"/>
      <c r="G68" s="55"/>
      <c r="H68" s="55"/>
      <c r="I68" s="55"/>
      <c r="J68" s="55"/>
      <c r="K68" s="55"/>
      <c r="L68" s="55"/>
      <c r="M68" s="55"/>
      <c r="N68" s="55"/>
      <c r="O68" s="55"/>
      <c r="P68" s="55"/>
      <c r="Q68" s="55"/>
      <c r="R68" s="60"/>
      <c r="S68" s="60"/>
      <c r="T68" s="55"/>
      <c r="U68" s="60"/>
      <c r="V68" s="55"/>
      <c r="W68" s="55"/>
    </row>
    <row r="69">
      <c r="A69" s="56"/>
      <c r="B69" s="57"/>
      <c r="C69" s="55"/>
      <c r="D69" s="58"/>
      <c r="E69" s="55"/>
      <c r="F69" s="55"/>
      <c r="G69" s="55"/>
      <c r="H69" s="55"/>
      <c r="I69" s="55"/>
      <c r="J69" s="55"/>
      <c r="K69" s="55"/>
      <c r="L69" s="55"/>
      <c r="M69" s="55"/>
      <c r="N69" s="55"/>
      <c r="O69" s="55"/>
      <c r="P69" s="55"/>
      <c r="Q69" s="55"/>
      <c r="R69" s="60"/>
      <c r="S69" s="60"/>
      <c r="T69" s="55"/>
      <c r="U69" s="60"/>
      <c r="V69" s="55"/>
      <c r="W69" s="55"/>
    </row>
    <row r="70">
      <c r="A70" s="56"/>
      <c r="B70" s="57"/>
      <c r="C70" s="55"/>
      <c r="D70" s="58"/>
      <c r="E70" s="55"/>
      <c r="F70" s="55"/>
      <c r="G70" s="55"/>
      <c r="H70" s="55"/>
      <c r="I70" s="55"/>
      <c r="J70" s="55"/>
      <c r="K70" s="55"/>
      <c r="L70" s="55"/>
      <c r="M70" s="55"/>
      <c r="N70" s="55"/>
      <c r="O70" s="55"/>
      <c r="P70" s="55"/>
      <c r="Q70" s="55"/>
      <c r="R70" s="60"/>
      <c r="S70" s="60"/>
      <c r="T70" s="55"/>
      <c r="U70" s="60"/>
      <c r="V70" s="55"/>
      <c r="W70" s="55"/>
    </row>
    <row r="71">
      <c r="A71" s="56"/>
      <c r="B71" s="57"/>
      <c r="C71" s="55"/>
      <c r="D71" s="58"/>
      <c r="E71" s="55"/>
      <c r="F71" s="55"/>
      <c r="G71" s="55"/>
      <c r="H71" s="55"/>
      <c r="I71" s="55"/>
      <c r="J71" s="55"/>
      <c r="K71" s="55"/>
      <c r="L71" s="55"/>
      <c r="M71" s="55"/>
      <c r="N71" s="55"/>
      <c r="O71" s="55"/>
      <c r="P71" s="55"/>
      <c r="Q71" s="55"/>
      <c r="R71" s="60"/>
      <c r="S71" s="60"/>
      <c r="T71" s="55"/>
      <c r="U71" s="60"/>
      <c r="V71" s="55"/>
      <c r="W71" s="55"/>
    </row>
    <row r="72">
      <c r="A72" s="56"/>
      <c r="B72" s="57"/>
      <c r="C72" s="55"/>
      <c r="D72" s="58"/>
      <c r="E72" s="55"/>
      <c r="F72" s="55"/>
      <c r="G72" s="55"/>
      <c r="H72" s="55"/>
      <c r="I72" s="55"/>
      <c r="J72" s="55"/>
      <c r="K72" s="55"/>
      <c r="L72" s="55"/>
      <c r="M72" s="55"/>
      <c r="N72" s="55"/>
      <c r="O72" s="55"/>
      <c r="P72" s="55"/>
      <c r="Q72" s="55"/>
      <c r="R72" s="60"/>
      <c r="S72" s="60"/>
      <c r="T72" s="55"/>
      <c r="U72" s="60"/>
      <c r="V72" s="55"/>
      <c r="W72" s="55"/>
    </row>
    <row r="73">
      <c r="A73" s="56"/>
      <c r="B73" s="57"/>
      <c r="C73" s="55"/>
      <c r="D73" s="58"/>
      <c r="E73" s="55"/>
      <c r="F73" s="55"/>
      <c r="G73" s="55"/>
      <c r="H73" s="55"/>
      <c r="I73" s="55"/>
      <c r="J73" s="55"/>
      <c r="K73" s="55"/>
      <c r="L73" s="55"/>
      <c r="M73" s="55"/>
      <c r="N73" s="55"/>
      <c r="O73" s="55"/>
      <c r="P73" s="55"/>
      <c r="Q73" s="55"/>
      <c r="R73" s="60"/>
      <c r="S73" s="60"/>
      <c r="T73" s="55"/>
      <c r="U73" s="60"/>
      <c r="V73" s="55"/>
      <c r="W73" s="55"/>
    </row>
    <row r="74">
      <c r="A74" s="56"/>
      <c r="B74" s="57"/>
      <c r="C74" s="55"/>
      <c r="D74" s="58"/>
      <c r="E74" s="55"/>
      <c r="F74" s="55"/>
      <c r="G74" s="55"/>
      <c r="H74" s="55"/>
      <c r="I74" s="55"/>
      <c r="J74" s="55"/>
      <c r="K74" s="55"/>
      <c r="L74" s="55"/>
      <c r="M74" s="55"/>
      <c r="N74" s="55"/>
      <c r="O74" s="55"/>
      <c r="P74" s="55"/>
      <c r="Q74" s="55"/>
      <c r="R74" s="60"/>
      <c r="S74" s="60"/>
      <c r="T74" s="55"/>
      <c r="U74" s="60"/>
      <c r="V74" s="55"/>
      <c r="W74" s="55"/>
    </row>
    <row r="75">
      <c r="A75" s="56"/>
      <c r="B75" s="57"/>
      <c r="C75" s="55"/>
      <c r="D75" s="58"/>
      <c r="E75" s="55"/>
      <c r="F75" s="55"/>
      <c r="G75" s="55"/>
      <c r="H75" s="55"/>
      <c r="I75" s="55"/>
      <c r="J75" s="55"/>
      <c r="K75" s="55"/>
      <c r="L75" s="55"/>
      <c r="M75" s="55"/>
      <c r="N75" s="55"/>
      <c r="O75" s="55"/>
      <c r="P75" s="55"/>
      <c r="Q75" s="55"/>
      <c r="R75" s="60"/>
      <c r="S75" s="60"/>
      <c r="T75" s="55"/>
      <c r="U75" s="60"/>
      <c r="V75" s="55"/>
      <c r="W75" s="55"/>
    </row>
    <row r="76">
      <c r="A76" s="56"/>
      <c r="B76" s="57"/>
      <c r="C76" s="55"/>
      <c r="D76" s="58"/>
      <c r="E76" s="55"/>
      <c r="F76" s="55"/>
      <c r="G76" s="55"/>
      <c r="H76" s="55"/>
      <c r="I76" s="55"/>
      <c r="J76" s="55"/>
      <c r="K76" s="55"/>
      <c r="L76" s="55"/>
      <c r="M76" s="55"/>
      <c r="N76" s="55"/>
      <c r="O76" s="55"/>
      <c r="P76" s="55"/>
      <c r="Q76" s="55"/>
      <c r="R76" s="60"/>
      <c r="S76" s="60"/>
      <c r="T76" s="55"/>
      <c r="U76" s="60"/>
      <c r="V76" s="55"/>
      <c r="W76" s="55"/>
    </row>
    <row r="77">
      <c r="A77" s="56"/>
      <c r="B77" s="57"/>
      <c r="C77" s="55"/>
      <c r="D77" s="58"/>
      <c r="E77" s="55"/>
      <c r="F77" s="55"/>
      <c r="G77" s="55"/>
      <c r="H77" s="55"/>
      <c r="I77" s="55"/>
      <c r="J77" s="55"/>
      <c r="K77" s="55"/>
      <c r="L77" s="55"/>
      <c r="M77" s="55"/>
      <c r="N77" s="55"/>
      <c r="O77" s="55"/>
      <c r="P77" s="55"/>
      <c r="Q77" s="55"/>
      <c r="R77" s="60"/>
      <c r="S77" s="60"/>
      <c r="T77" s="55"/>
      <c r="U77" s="60"/>
      <c r="V77" s="55"/>
      <c r="W77" s="55"/>
    </row>
    <row r="78">
      <c r="A78" s="56"/>
      <c r="B78" s="57"/>
      <c r="C78" s="55"/>
      <c r="D78" s="58"/>
      <c r="E78" s="55"/>
      <c r="F78" s="55"/>
      <c r="G78" s="55"/>
      <c r="H78" s="55"/>
      <c r="I78" s="55"/>
      <c r="J78" s="55"/>
      <c r="K78" s="55"/>
      <c r="L78" s="55"/>
      <c r="M78" s="55"/>
      <c r="N78" s="55"/>
      <c r="O78" s="55"/>
      <c r="P78" s="55"/>
      <c r="Q78" s="55"/>
      <c r="R78" s="60"/>
      <c r="S78" s="60"/>
      <c r="T78" s="55"/>
      <c r="U78" s="60"/>
      <c r="V78" s="55"/>
      <c r="W78" s="55"/>
    </row>
    <row r="79">
      <c r="A79" s="56"/>
      <c r="B79" s="57"/>
      <c r="C79" s="55"/>
      <c r="D79" s="58"/>
      <c r="E79" s="55"/>
      <c r="F79" s="55"/>
      <c r="G79" s="55"/>
      <c r="H79" s="55"/>
      <c r="I79" s="55"/>
      <c r="J79" s="55"/>
      <c r="K79" s="55"/>
      <c r="L79" s="55"/>
      <c r="M79" s="55"/>
      <c r="N79" s="55"/>
      <c r="O79" s="55"/>
      <c r="P79" s="55"/>
      <c r="Q79" s="55"/>
      <c r="R79" s="60"/>
      <c r="S79" s="60"/>
      <c r="T79" s="55"/>
      <c r="U79" s="60"/>
      <c r="V79" s="55"/>
      <c r="W79" s="55"/>
    </row>
    <row r="80">
      <c r="A80" s="56"/>
      <c r="B80" s="57"/>
      <c r="C80" s="55"/>
      <c r="D80" s="58"/>
      <c r="E80" s="55"/>
      <c r="F80" s="55"/>
      <c r="G80" s="55"/>
      <c r="H80" s="55"/>
      <c r="I80" s="55"/>
      <c r="J80" s="55"/>
      <c r="K80" s="55"/>
      <c r="L80" s="55"/>
      <c r="M80" s="55"/>
      <c r="N80" s="55"/>
      <c r="O80" s="55"/>
      <c r="P80" s="55"/>
      <c r="Q80" s="55"/>
      <c r="R80" s="60"/>
      <c r="S80" s="60"/>
      <c r="T80" s="55"/>
      <c r="U80" s="60"/>
      <c r="V80" s="55"/>
      <c r="W80" s="55"/>
    </row>
    <row r="81">
      <c r="A81" s="56"/>
      <c r="B81" s="57"/>
      <c r="C81" s="55"/>
      <c r="D81" s="58"/>
      <c r="E81" s="55"/>
      <c r="F81" s="55"/>
      <c r="G81" s="55"/>
      <c r="H81" s="55"/>
      <c r="I81" s="55"/>
      <c r="J81" s="55"/>
      <c r="K81" s="55"/>
      <c r="L81" s="55"/>
      <c r="M81" s="55"/>
      <c r="N81" s="55"/>
      <c r="O81" s="55"/>
      <c r="P81" s="55"/>
      <c r="Q81" s="55"/>
      <c r="R81" s="60"/>
      <c r="S81" s="60"/>
      <c r="T81" s="55"/>
      <c r="U81" s="60"/>
      <c r="V81" s="55"/>
      <c r="W81" s="55"/>
    </row>
    <row r="82">
      <c r="A82" s="56"/>
      <c r="B82" s="57"/>
      <c r="C82" s="55"/>
      <c r="D82" s="58"/>
      <c r="E82" s="55"/>
      <c r="F82" s="55"/>
      <c r="G82" s="55"/>
      <c r="H82" s="55"/>
      <c r="I82" s="55"/>
      <c r="J82" s="55"/>
      <c r="K82" s="55"/>
      <c r="L82" s="55"/>
      <c r="M82" s="55"/>
      <c r="N82" s="55"/>
      <c r="O82" s="55"/>
      <c r="P82" s="55"/>
      <c r="Q82" s="55"/>
      <c r="R82" s="60"/>
      <c r="S82" s="60"/>
      <c r="T82" s="55"/>
      <c r="U82" s="60"/>
      <c r="V82" s="55"/>
      <c r="W82" s="55"/>
    </row>
    <row r="83">
      <c r="A83" s="56"/>
      <c r="B83" s="57"/>
      <c r="C83" s="55"/>
      <c r="D83" s="58"/>
      <c r="E83" s="55"/>
      <c r="F83" s="55"/>
      <c r="G83" s="55"/>
      <c r="H83" s="55"/>
      <c r="I83" s="55"/>
      <c r="J83" s="55"/>
      <c r="K83" s="55"/>
      <c r="L83" s="55"/>
      <c r="M83" s="55"/>
      <c r="N83" s="55"/>
      <c r="O83" s="55"/>
      <c r="P83" s="55"/>
      <c r="Q83" s="55"/>
      <c r="R83" s="60"/>
      <c r="S83" s="60"/>
      <c r="T83" s="55"/>
      <c r="U83" s="60"/>
      <c r="V83" s="55"/>
      <c r="W83" s="55"/>
    </row>
    <row r="84">
      <c r="A84" s="56"/>
      <c r="B84" s="57"/>
      <c r="C84" s="55"/>
      <c r="D84" s="58"/>
      <c r="E84" s="55"/>
      <c r="F84" s="55"/>
      <c r="G84" s="55"/>
      <c r="H84" s="55"/>
      <c r="I84" s="55"/>
      <c r="J84" s="55"/>
      <c r="K84" s="55"/>
      <c r="L84" s="55"/>
      <c r="M84" s="55"/>
      <c r="N84" s="55"/>
      <c r="O84" s="55"/>
      <c r="P84" s="55"/>
      <c r="Q84" s="55"/>
      <c r="R84" s="60"/>
      <c r="S84" s="60"/>
      <c r="T84" s="55"/>
      <c r="U84" s="60"/>
      <c r="V84" s="55"/>
      <c r="W84" s="55"/>
    </row>
    <row r="85">
      <c r="A85" s="56"/>
      <c r="B85" s="57"/>
      <c r="C85" s="55"/>
      <c r="D85" s="58"/>
      <c r="E85" s="55"/>
      <c r="F85" s="55"/>
      <c r="G85" s="55"/>
      <c r="H85" s="55"/>
      <c r="I85" s="55"/>
      <c r="J85" s="55"/>
      <c r="K85" s="55"/>
      <c r="L85" s="55"/>
      <c r="M85" s="55"/>
      <c r="N85" s="55"/>
      <c r="O85" s="55"/>
      <c r="P85" s="55"/>
      <c r="Q85" s="55"/>
      <c r="R85" s="60"/>
      <c r="S85" s="60"/>
      <c r="T85" s="55"/>
      <c r="U85" s="60"/>
      <c r="V85" s="55"/>
      <c r="W85" s="55"/>
    </row>
    <row r="86">
      <c r="A86" s="56"/>
      <c r="B86" s="57"/>
      <c r="C86" s="55"/>
      <c r="D86" s="58"/>
      <c r="E86" s="55"/>
      <c r="F86" s="55"/>
      <c r="G86" s="55"/>
      <c r="H86" s="55"/>
      <c r="I86" s="55"/>
      <c r="J86" s="55"/>
      <c r="K86" s="55"/>
      <c r="L86" s="55"/>
      <c r="M86" s="55"/>
      <c r="N86" s="55"/>
      <c r="O86" s="55"/>
      <c r="P86" s="55"/>
      <c r="Q86" s="55"/>
      <c r="R86" s="55"/>
      <c r="S86" s="55"/>
      <c r="T86" s="55"/>
      <c r="U86" s="60"/>
      <c r="V86" s="55"/>
      <c r="W86" s="55"/>
    </row>
    <row r="87">
      <c r="A87" s="56"/>
      <c r="B87" s="57"/>
      <c r="C87" s="55"/>
      <c r="D87" s="58"/>
      <c r="E87" s="55"/>
      <c r="F87" s="55"/>
      <c r="G87" s="55"/>
      <c r="H87" s="55"/>
      <c r="I87" s="55"/>
      <c r="J87" s="55"/>
      <c r="K87" s="55"/>
      <c r="L87" s="55"/>
      <c r="M87" s="55"/>
      <c r="N87" s="55"/>
      <c r="O87" s="55"/>
      <c r="P87" s="55"/>
      <c r="Q87" s="55"/>
      <c r="R87" s="55"/>
      <c r="S87" s="55"/>
      <c r="T87" s="55"/>
      <c r="U87" s="60"/>
      <c r="V87" s="55"/>
      <c r="W87" s="55"/>
    </row>
    <row r="88">
      <c r="A88" s="56"/>
      <c r="B88" s="57"/>
      <c r="C88" s="55"/>
      <c r="D88" s="58"/>
      <c r="E88" s="55"/>
      <c r="F88" s="55"/>
      <c r="G88" s="55"/>
      <c r="H88" s="55"/>
      <c r="I88" s="55"/>
      <c r="J88" s="55"/>
      <c r="K88" s="55"/>
      <c r="L88" s="55"/>
      <c r="M88" s="55"/>
      <c r="N88" s="55"/>
      <c r="O88" s="55"/>
      <c r="P88" s="55"/>
      <c r="Q88" s="55"/>
      <c r="R88" s="55"/>
      <c r="S88" s="55"/>
      <c r="T88" s="55"/>
      <c r="U88" s="60"/>
      <c r="V88" s="55"/>
      <c r="W88" s="55"/>
    </row>
    <row r="89">
      <c r="A89" s="56"/>
      <c r="B89" s="57"/>
      <c r="C89" s="55"/>
      <c r="D89" s="58"/>
      <c r="E89" s="55"/>
      <c r="F89" s="55"/>
      <c r="G89" s="55"/>
      <c r="H89" s="55"/>
      <c r="I89" s="55"/>
      <c r="J89" s="55"/>
      <c r="K89" s="55"/>
      <c r="L89" s="55"/>
      <c r="M89" s="55"/>
      <c r="N89" s="55"/>
      <c r="O89" s="55"/>
      <c r="P89" s="55"/>
      <c r="Q89" s="55"/>
      <c r="R89" s="55"/>
      <c r="S89" s="55"/>
      <c r="T89" s="55"/>
      <c r="U89" s="60"/>
      <c r="V89" s="55"/>
      <c r="W89" s="55"/>
    </row>
    <row r="90">
      <c r="A90" s="56"/>
      <c r="B90" s="57"/>
      <c r="C90" s="55"/>
      <c r="D90" s="58"/>
      <c r="E90" s="55"/>
      <c r="F90" s="55"/>
      <c r="G90" s="55"/>
      <c r="H90" s="55"/>
      <c r="I90" s="55"/>
      <c r="J90" s="55"/>
      <c r="K90" s="55"/>
      <c r="L90" s="55"/>
      <c r="M90" s="55"/>
      <c r="N90" s="55"/>
      <c r="O90" s="55"/>
      <c r="P90" s="55"/>
      <c r="Q90" s="55"/>
      <c r="R90" s="55"/>
      <c r="S90" s="55"/>
      <c r="T90" s="55"/>
      <c r="U90" s="60"/>
      <c r="V90" s="55"/>
      <c r="W90" s="55"/>
    </row>
    <row r="91">
      <c r="A91" s="56"/>
      <c r="B91" s="57"/>
      <c r="C91" s="55"/>
      <c r="D91" s="58"/>
      <c r="E91" s="55"/>
      <c r="F91" s="55"/>
      <c r="G91" s="55"/>
      <c r="H91" s="55"/>
      <c r="I91" s="55"/>
      <c r="J91" s="55"/>
      <c r="K91" s="55"/>
      <c r="L91" s="55"/>
      <c r="M91" s="55"/>
      <c r="N91" s="55"/>
      <c r="O91" s="55"/>
      <c r="P91" s="55"/>
      <c r="Q91" s="55"/>
      <c r="R91" s="55"/>
      <c r="S91" s="55"/>
      <c r="T91" s="55"/>
      <c r="U91" s="60"/>
      <c r="V91" s="55"/>
      <c r="W91" s="55"/>
    </row>
    <row r="92">
      <c r="A92" s="56"/>
      <c r="B92" s="57"/>
      <c r="C92" s="55"/>
      <c r="D92" s="58"/>
      <c r="E92" s="55"/>
      <c r="F92" s="55"/>
      <c r="G92" s="55"/>
      <c r="H92" s="55"/>
      <c r="I92" s="55"/>
      <c r="J92" s="55"/>
      <c r="K92" s="55"/>
      <c r="L92" s="55"/>
      <c r="M92" s="55"/>
      <c r="N92" s="55"/>
      <c r="O92" s="55"/>
      <c r="P92" s="55"/>
      <c r="Q92" s="55"/>
      <c r="R92" s="55"/>
      <c r="S92" s="55"/>
      <c r="T92" s="55"/>
      <c r="U92" s="60"/>
      <c r="V92" s="55"/>
      <c r="W92" s="55"/>
    </row>
    <row r="93">
      <c r="A93" s="56"/>
      <c r="B93" s="57"/>
      <c r="C93" s="55"/>
      <c r="D93" s="58"/>
      <c r="E93" s="55"/>
      <c r="F93" s="55"/>
      <c r="G93" s="55"/>
      <c r="H93" s="55"/>
      <c r="I93" s="55"/>
      <c r="J93" s="55"/>
      <c r="K93" s="55"/>
      <c r="L93" s="55"/>
      <c r="M93" s="55"/>
      <c r="N93" s="55"/>
      <c r="O93" s="55"/>
      <c r="P93" s="55"/>
      <c r="Q93" s="55"/>
      <c r="R93" s="55"/>
      <c r="S93" s="55"/>
      <c r="T93" s="55"/>
      <c r="U93" s="60"/>
      <c r="V93" s="55"/>
      <c r="W93" s="55"/>
    </row>
    <row r="94">
      <c r="A94" s="56"/>
      <c r="B94" s="57"/>
      <c r="C94" s="55"/>
      <c r="D94" s="58"/>
      <c r="E94" s="55"/>
      <c r="F94" s="55"/>
      <c r="G94" s="55"/>
      <c r="H94" s="55"/>
      <c r="I94" s="55"/>
      <c r="J94" s="55"/>
      <c r="K94" s="55"/>
      <c r="L94" s="55"/>
      <c r="M94" s="55"/>
      <c r="N94" s="55"/>
      <c r="O94" s="55"/>
      <c r="P94" s="55"/>
      <c r="Q94" s="55"/>
      <c r="R94" s="55"/>
      <c r="S94" s="55"/>
      <c r="T94" s="55"/>
      <c r="U94" s="60"/>
      <c r="V94" s="55"/>
      <c r="W94" s="55"/>
    </row>
    <row r="95">
      <c r="A95" s="56"/>
      <c r="B95" s="57"/>
      <c r="C95" s="55"/>
      <c r="D95" s="58"/>
      <c r="E95" s="55"/>
      <c r="F95" s="55"/>
      <c r="G95" s="55"/>
      <c r="H95" s="55"/>
      <c r="I95" s="55"/>
      <c r="J95" s="55"/>
      <c r="K95" s="55"/>
      <c r="L95" s="55"/>
      <c r="M95" s="55"/>
      <c r="N95" s="55"/>
      <c r="O95" s="55"/>
      <c r="P95" s="55"/>
      <c r="Q95" s="55"/>
      <c r="R95" s="55"/>
      <c r="S95" s="55"/>
      <c r="T95" s="55"/>
      <c r="U95" s="60"/>
      <c r="V95" s="55"/>
      <c r="W95" s="55"/>
    </row>
    <row r="96">
      <c r="A96" s="56"/>
      <c r="B96" s="57"/>
      <c r="C96" s="55"/>
      <c r="D96" s="58"/>
      <c r="E96" s="55"/>
      <c r="F96" s="55"/>
      <c r="G96" s="55"/>
      <c r="H96" s="55"/>
      <c r="I96" s="55"/>
      <c r="J96" s="55"/>
      <c r="K96" s="55"/>
      <c r="L96" s="55"/>
      <c r="M96" s="55"/>
      <c r="N96" s="55"/>
      <c r="O96" s="55"/>
      <c r="P96" s="55"/>
      <c r="Q96" s="55"/>
      <c r="R96" s="55"/>
      <c r="S96" s="55"/>
      <c r="T96" s="55"/>
      <c r="U96" s="60"/>
      <c r="V96" s="55"/>
      <c r="W96" s="55"/>
    </row>
    <row r="97">
      <c r="A97" s="56"/>
      <c r="B97" s="57"/>
      <c r="C97" s="55"/>
      <c r="D97" s="58"/>
      <c r="E97" s="55"/>
      <c r="F97" s="55"/>
      <c r="G97" s="55"/>
      <c r="H97" s="55"/>
      <c r="I97" s="55"/>
      <c r="J97" s="55"/>
      <c r="K97" s="55"/>
      <c r="L97" s="55"/>
      <c r="M97" s="55"/>
      <c r="N97" s="55"/>
      <c r="O97" s="55"/>
      <c r="P97" s="55"/>
      <c r="Q97" s="55"/>
      <c r="R97" s="55"/>
      <c r="S97" s="55"/>
      <c r="T97" s="55"/>
      <c r="U97" s="60"/>
      <c r="V97" s="55"/>
      <c r="W97" s="55"/>
    </row>
    <row r="98">
      <c r="A98" s="56"/>
      <c r="B98" s="57"/>
      <c r="C98" s="55"/>
      <c r="D98" s="58"/>
      <c r="E98" s="55"/>
      <c r="F98" s="55"/>
      <c r="G98" s="55"/>
      <c r="H98" s="55"/>
      <c r="I98" s="55"/>
      <c r="J98" s="55"/>
      <c r="K98" s="55"/>
      <c r="L98" s="55"/>
      <c r="M98" s="55"/>
      <c r="N98" s="55"/>
      <c r="O98" s="55"/>
      <c r="P98" s="55"/>
      <c r="Q98" s="55"/>
      <c r="R98" s="55"/>
      <c r="S98" s="55"/>
      <c r="T98" s="55"/>
      <c r="U98" s="60"/>
      <c r="V98" s="55"/>
      <c r="W98" s="55"/>
    </row>
    <row r="99">
      <c r="A99" s="56"/>
      <c r="B99" s="57"/>
      <c r="C99" s="55"/>
      <c r="D99" s="58"/>
      <c r="E99" s="55"/>
      <c r="F99" s="55"/>
      <c r="G99" s="55"/>
      <c r="H99" s="55"/>
      <c r="I99" s="55"/>
      <c r="J99" s="55"/>
      <c r="K99" s="55"/>
      <c r="L99" s="55"/>
      <c r="M99" s="55"/>
      <c r="N99" s="55"/>
      <c r="O99" s="55"/>
      <c r="P99" s="55"/>
      <c r="Q99" s="55"/>
      <c r="R99" s="55"/>
      <c r="S99" s="55"/>
      <c r="T99" s="55"/>
      <c r="U99" s="60"/>
      <c r="V99" s="55"/>
      <c r="W99" s="55"/>
    </row>
    <row r="100">
      <c r="A100" s="56"/>
      <c r="B100" s="57"/>
      <c r="C100" s="55"/>
      <c r="D100" s="58"/>
      <c r="E100" s="55"/>
      <c r="F100" s="55"/>
      <c r="G100" s="55"/>
      <c r="H100" s="55"/>
      <c r="I100" s="55"/>
      <c r="J100" s="55"/>
      <c r="K100" s="55"/>
      <c r="L100" s="55"/>
      <c r="M100" s="55"/>
      <c r="N100" s="55"/>
      <c r="O100" s="55"/>
      <c r="P100" s="55"/>
      <c r="Q100" s="55"/>
      <c r="R100" s="55"/>
      <c r="S100" s="55"/>
      <c r="T100" s="55"/>
      <c r="U100" s="60"/>
      <c r="V100" s="55"/>
      <c r="W100" s="55"/>
    </row>
    <row r="101">
      <c r="A101" s="56"/>
      <c r="B101" s="57"/>
      <c r="C101" s="55"/>
      <c r="D101" s="58"/>
      <c r="E101" s="55"/>
      <c r="F101" s="55"/>
      <c r="G101" s="55"/>
      <c r="H101" s="55"/>
      <c r="I101" s="55"/>
      <c r="J101" s="55"/>
      <c r="K101" s="55"/>
      <c r="L101" s="55"/>
      <c r="M101" s="55"/>
      <c r="N101" s="55"/>
      <c r="O101" s="55"/>
      <c r="P101" s="55"/>
      <c r="Q101" s="55"/>
      <c r="R101" s="55"/>
      <c r="S101" s="55"/>
      <c r="T101" s="55"/>
      <c r="U101" s="60"/>
      <c r="V101" s="55"/>
      <c r="W101" s="55"/>
    </row>
    <row r="102">
      <c r="A102" s="56"/>
      <c r="B102" s="57"/>
      <c r="C102" s="55"/>
      <c r="D102" s="58"/>
      <c r="E102" s="55"/>
      <c r="F102" s="55"/>
      <c r="G102" s="55"/>
      <c r="H102" s="55"/>
      <c r="I102" s="55"/>
      <c r="J102" s="55"/>
      <c r="K102" s="55"/>
      <c r="L102" s="55"/>
      <c r="M102" s="55"/>
      <c r="N102" s="55"/>
      <c r="O102" s="55"/>
      <c r="P102" s="55"/>
      <c r="Q102" s="55"/>
      <c r="R102" s="55"/>
      <c r="S102" s="55"/>
      <c r="T102" s="55"/>
      <c r="U102" s="60"/>
      <c r="V102" s="55"/>
      <c r="W102" s="55"/>
    </row>
    <row r="103">
      <c r="A103" s="56"/>
      <c r="B103" s="57"/>
      <c r="C103" s="55"/>
      <c r="D103" s="58"/>
      <c r="E103" s="55"/>
      <c r="F103" s="55"/>
      <c r="G103" s="55"/>
      <c r="H103" s="55"/>
      <c r="I103" s="55"/>
      <c r="J103" s="55"/>
      <c r="K103" s="55"/>
      <c r="L103" s="55"/>
      <c r="M103" s="55"/>
      <c r="N103" s="55"/>
      <c r="O103" s="55"/>
      <c r="P103" s="55"/>
      <c r="Q103" s="55"/>
      <c r="R103" s="55"/>
      <c r="S103" s="55"/>
      <c r="T103" s="55"/>
      <c r="U103" s="60"/>
      <c r="V103" s="55"/>
      <c r="W103" s="55"/>
    </row>
    <row r="104">
      <c r="A104" s="56"/>
      <c r="B104" s="57"/>
      <c r="C104" s="55"/>
      <c r="D104" s="58"/>
      <c r="E104" s="55"/>
      <c r="F104" s="55"/>
      <c r="G104" s="55"/>
      <c r="H104" s="55"/>
      <c r="I104" s="55"/>
      <c r="J104" s="55"/>
      <c r="K104" s="55"/>
      <c r="L104" s="55"/>
      <c r="M104" s="55"/>
      <c r="N104" s="55"/>
      <c r="O104" s="55"/>
      <c r="P104" s="55"/>
      <c r="Q104" s="55"/>
      <c r="R104" s="55"/>
      <c r="S104" s="55"/>
      <c r="T104" s="55"/>
      <c r="U104" s="60"/>
      <c r="V104" s="55"/>
      <c r="W104" s="55"/>
    </row>
    <row r="105">
      <c r="A105" s="56"/>
      <c r="B105" s="57"/>
      <c r="C105" s="55"/>
      <c r="D105" s="58"/>
      <c r="E105" s="55"/>
      <c r="F105" s="55"/>
      <c r="G105" s="55"/>
      <c r="H105" s="55"/>
      <c r="I105" s="55"/>
      <c r="J105" s="55"/>
      <c r="K105" s="55"/>
      <c r="L105" s="55"/>
      <c r="M105" s="55"/>
      <c r="N105" s="55"/>
      <c r="O105" s="55"/>
      <c r="P105" s="55"/>
      <c r="Q105" s="55"/>
      <c r="R105" s="55"/>
      <c r="S105" s="55"/>
      <c r="T105" s="55"/>
      <c r="U105" s="60"/>
      <c r="V105" s="55"/>
      <c r="W105" s="55"/>
    </row>
    <row r="106">
      <c r="A106" s="56"/>
      <c r="B106" s="57"/>
      <c r="C106" s="55"/>
      <c r="D106" s="58"/>
      <c r="E106" s="55"/>
      <c r="F106" s="55"/>
      <c r="G106" s="55"/>
      <c r="H106" s="55"/>
      <c r="I106" s="55"/>
      <c r="J106" s="55"/>
      <c r="K106" s="55"/>
      <c r="L106" s="55"/>
      <c r="M106" s="55"/>
      <c r="N106" s="55"/>
      <c r="O106" s="55"/>
      <c r="P106" s="55"/>
      <c r="Q106" s="55"/>
      <c r="R106" s="55"/>
      <c r="S106" s="55"/>
      <c r="T106" s="55"/>
      <c r="U106" s="60"/>
      <c r="V106" s="55"/>
      <c r="W106" s="55"/>
    </row>
    <row r="107">
      <c r="A107" s="56"/>
      <c r="B107" s="57"/>
      <c r="C107" s="55"/>
      <c r="D107" s="58"/>
      <c r="E107" s="55"/>
      <c r="F107" s="55"/>
      <c r="G107" s="55"/>
      <c r="H107" s="55"/>
      <c r="I107" s="55"/>
      <c r="J107" s="55"/>
      <c r="K107" s="55"/>
      <c r="L107" s="55"/>
      <c r="M107" s="55"/>
      <c r="N107" s="55"/>
      <c r="O107" s="55"/>
      <c r="P107" s="55"/>
      <c r="Q107" s="55"/>
      <c r="R107" s="55"/>
      <c r="S107" s="55"/>
      <c r="T107" s="55"/>
      <c r="U107" s="60"/>
      <c r="V107" s="55"/>
      <c r="W107" s="55"/>
    </row>
    <row r="108">
      <c r="A108" s="56"/>
      <c r="B108" s="57"/>
      <c r="C108" s="55"/>
      <c r="D108" s="58"/>
      <c r="E108" s="55"/>
      <c r="F108" s="55"/>
      <c r="G108" s="55"/>
      <c r="H108" s="55"/>
      <c r="I108" s="55"/>
      <c r="J108" s="55"/>
      <c r="K108" s="55"/>
      <c r="L108" s="55"/>
      <c r="M108" s="55"/>
      <c r="N108" s="55"/>
      <c r="O108" s="55"/>
      <c r="P108" s="55"/>
      <c r="Q108" s="55"/>
      <c r="R108" s="55"/>
      <c r="S108" s="55"/>
      <c r="T108" s="55"/>
      <c r="U108" s="60"/>
      <c r="V108" s="55"/>
      <c r="W108" s="55"/>
    </row>
    <row r="109">
      <c r="A109" s="56"/>
      <c r="B109" s="57"/>
      <c r="C109" s="55"/>
      <c r="D109" s="58"/>
      <c r="E109" s="55"/>
      <c r="F109" s="55"/>
      <c r="G109" s="55"/>
      <c r="H109" s="55"/>
      <c r="I109" s="55"/>
      <c r="J109" s="55"/>
      <c r="K109" s="55"/>
      <c r="L109" s="55"/>
      <c r="M109" s="55"/>
      <c r="N109" s="55"/>
      <c r="O109" s="55"/>
      <c r="P109" s="55"/>
      <c r="Q109" s="55"/>
      <c r="R109" s="55"/>
      <c r="S109" s="55"/>
      <c r="T109" s="55"/>
      <c r="U109" s="60"/>
      <c r="V109" s="55"/>
      <c r="W109" s="55"/>
    </row>
    <row r="110">
      <c r="A110" s="56"/>
      <c r="B110" s="57"/>
      <c r="C110" s="55"/>
      <c r="D110" s="58"/>
      <c r="E110" s="55"/>
      <c r="F110" s="55"/>
      <c r="G110" s="55"/>
      <c r="H110" s="55"/>
      <c r="I110" s="55"/>
      <c r="J110" s="55"/>
      <c r="K110" s="55"/>
      <c r="L110" s="55"/>
      <c r="M110" s="55"/>
      <c r="N110" s="55"/>
      <c r="O110" s="55"/>
      <c r="P110" s="55"/>
      <c r="Q110" s="55"/>
      <c r="R110" s="55"/>
      <c r="S110" s="55"/>
      <c r="T110" s="55"/>
      <c r="U110" s="60"/>
      <c r="V110" s="55"/>
      <c r="W110" s="55"/>
    </row>
    <row r="111">
      <c r="A111" s="56"/>
      <c r="B111" s="57"/>
      <c r="C111" s="55"/>
      <c r="D111" s="58"/>
      <c r="E111" s="55"/>
      <c r="F111" s="55"/>
      <c r="G111" s="55"/>
      <c r="H111" s="55"/>
      <c r="I111" s="55"/>
      <c r="J111" s="55"/>
      <c r="K111" s="55"/>
      <c r="L111" s="55"/>
      <c r="M111" s="55"/>
      <c r="N111" s="55"/>
      <c r="O111" s="55"/>
      <c r="P111" s="55"/>
      <c r="Q111" s="55"/>
      <c r="R111" s="55"/>
      <c r="S111" s="55"/>
      <c r="T111" s="55"/>
      <c r="U111" s="60"/>
      <c r="V111" s="55"/>
      <c r="W111" s="55"/>
    </row>
    <row r="112">
      <c r="A112" s="56"/>
      <c r="B112" s="57"/>
      <c r="C112" s="55"/>
      <c r="D112" s="58"/>
      <c r="E112" s="55"/>
      <c r="F112" s="55"/>
      <c r="G112" s="55"/>
      <c r="H112" s="55"/>
      <c r="I112" s="55"/>
      <c r="J112" s="55"/>
      <c r="K112" s="55"/>
      <c r="L112" s="55"/>
      <c r="M112" s="55"/>
      <c r="N112" s="55"/>
      <c r="O112" s="55"/>
      <c r="P112" s="55"/>
      <c r="Q112" s="55"/>
      <c r="R112" s="55"/>
      <c r="S112" s="55"/>
      <c r="T112" s="55"/>
      <c r="U112" s="60"/>
      <c r="V112" s="55"/>
      <c r="W112" s="55"/>
    </row>
    <row r="113">
      <c r="A113" s="56"/>
      <c r="B113" s="57"/>
      <c r="C113" s="55"/>
      <c r="D113" s="58"/>
      <c r="E113" s="55"/>
      <c r="F113" s="55"/>
      <c r="G113" s="55"/>
      <c r="H113" s="55"/>
      <c r="I113" s="55"/>
      <c r="J113" s="55"/>
      <c r="K113" s="55"/>
      <c r="L113" s="55"/>
      <c r="M113" s="55"/>
      <c r="N113" s="55"/>
      <c r="O113" s="55"/>
      <c r="P113" s="55"/>
      <c r="Q113" s="55"/>
      <c r="R113" s="55"/>
      <c r="S113" s="55"/>
      <c r="T113" s="55"/>
      <c r="U113" s="60"/>
      <c r="V113" s="55"/>
      <c r="W113" s="55"/>
    </row>
    <row r="114">
      <c r="A114" s="56"/>
      <c r="B114" s="57"/>
      <c r="C114" s="55"/>
      <c r="D114" s="58"/>
      <c r="E114" s="55"/>
      <c r="F114" s="55"/>
      <c r="G114" s="55"/>
      <c r="H114" s="55"/>
      <c r="I114" s="55"/>
      <c r="J114" s="55"/>
      <c r="K114" s="55"/>
      <c r="L114" s="55"/>
      <c r="M114" s="55"/>
      <c r="N114" s="55"/>
      <c r="O114" s="55"/>
      <c r="P114" s="55"/>
      <c r="Q114" s="55"/>
      <c r="R114" s="55"/>
      <c r="S114" s="55"/>
      <c r="T114" s="55"/>
      <c r="U114" s="60"/>
      <c r="V114" s="55"/>
      <c r="W114" s="55"/>
    </row>
    <row r="115">
      <c r="A115" s="56"/>
      <c r="B115" s="57"/>
      <c r="C115" s="55"/>
      <c r="D115" s="58"/>
      <c r="E115" s="55"/>
      <c r="F115" s="55"/>
      <c r="G115" s="55"/>
      <c r="H115" s="55"/>
      <c r="I115" s="55"/>
      <c r="J115" s="55"/>
      <c r="K115" s="55"/>
      <c r="L115" s="55"/>
      <c r="M115" s="55"/>
      <c r="N115" s="55"/>
      <c r="O115" s="55"/>
      <c r="P115" s="55"/>
      <c r="Q115" s="55"/>
      <c r="R115" s="55"/>
      <c r="S115" s="55"/>
      <c r="T115" s="55"/>
      <c r="U115" s="60"/>
      <c r="V115" s="55"/>
      <c r="W115" s="55"/>
    </row>
    <row r="116">
      <c r="A116" s="56"/>
      <c r="B116" s="57"/>
      <c r="C116" s="55"/>
      <c r="D116" s="58"/>
      <c r="E116" s="55"/>
      <c r="F116" s="55"/>
      <c r="G116" s="55"/>
      <c r="H116" s="55"/>
      <c r="I116" s="55"/>
      <c r="J116" s="55"/>
      <c r="K116" s="55"/>
      <c r="L116" s="55"/>
      <c r="M116" s="55"/>
      <c r="N116" s="55"/>
      <c r="O116" s="55"/>
      <c r="P116" s="55"/>
      <c r="Q116" s="55"/>
      <c r="R116" s="55"/>
      <c r="S116" s="55"/>
      <c r="T116" s="55"/>
      <c r="U116" s="60"/>
      <c r="V116" s="55"/>
      <c r="W116" s="55"/>
    </row>
    <row r="117">
      <c r="A117" s="56"/>
      <c r="B117" s="57"/>
      <c r="C117" s="55"/>
      <c r="D117" s="58"/>
      <c r="E117" s="55"/>
      <c r="F117" s="55"/>
      <c r="G117" s="55"/>
      <c r="H117" s="55"/>
      <c r="I117" s="55"/>
      <c r="J117" s="55"/>
      <c r="K117" s="55"/>
      <c r="L117" s="55"/>
      <c r="M117" s="55"/>
      <c r="N117" s="55"/>
      <c r="O117" s="55"/>
      <c r="P117" s="55"/>
      <c r="Q117" s="55"/>
      <c r="R117" s="55"/>
      <c r="S117" s="55"/>
      <c r="T117" s="55"/>
      <c r="U117" s="60"/>
      <c r="V117" s="55"/>
      <c r="W117" s="55"/>
    </row>
    <row r="118">
      <c r="A118" s="56"/>
      <c r="B118" s="57"/>
      <c r="C118" s="55"/>
      <c r="D118" s="58"/>
      <c r="E118" s="55"/>
      <c r="F118" s="55"/>
      <c r="G118" s="55"/>
      <c r="H118" s="55"/>
      <c r="I118" s="55"/>
      <c r="J118" s="55"/>
      <c r="K118" s="55"/>
      <c r="L118" s="55"/>
      <c r="M118" s="55"/>
      <c r="N118" s="55"/>
      <c r="O118" s="55"/>
      <c r="P118" s="55"/>
      <c r="Q118" s="55"/>
      <c r="R118" s="55"/>
      <c r="S118" s="55"/>
      <c r="T118" s="55"/>
      <c r="U118" s="60"/>
      <c r="V118" s="55"/>
      <c r="W118" s="55"/>
    </row>
    <row r="119">
      <c r="A119" s="56"/>
      <c r="B119" s="57"/>
      <c r="C119" s="55"/>
      <c r="D119" s="58"/>
      <c r="E119" s="55"/>
      <c r="F119" s="55"/>
      <c r="G119" s="55"/>
      <c r="H119" s="55"/>
      <c r="I119" s="55"/>
      <c r="J119" s="55"/>
      <c r="K119" s="55"/>
      <c r="L119" s="55"/>
      <c r="M119" s="55"/>
      <c r="N119" s="55"/>
      <c r="O119" s="55"/>
      <c r="P119" s="55"/>
      <c r="Q119" s="55"/>
      <c r="R119" s="55"/>
      <c r="S119" s="55"/>
      <c r="T119" s="55"/>
      <c r="U119" s="60"/>
      <c r="V119" s="55"/>
      <c r="W119" s="55"/>
    </row>
    <row r="120">
      <c r="A120" s="56"/>
      <c r="B120" s="57"/>
      <c r="C120" s="55"/>
      <c r="D120" s="58"/>
      <c r="E120" s="55"/>
      <c r="F120" s="55"/>
      <c r="G120" s="55"/>
      <c r="H120" s="55"/>
      <c r="I120" s="55"/>
      <c r="J120" s="55"/>
      <c r="K120" s="55"/>
      <c r="L120" s="55"/>
      <c r="M120" s="55"/>
      <c r="N120" s="55"/>
      <c r="O120" s="55"/>
      <c r="P120" s="55"/>
      <c r="Q120" s="55"/>
      <c r="R120" s="55"/>
      <c r="S120" s="55"/>
      <c r="T120" s="55"/>
      <c r="U120" s="60"/>
      <c r="V120" s="55"/>
      <c r="W120" s="55"/>
    </row>
    <row r="121">
      <c r="A121" s="56"/>
      <c r="B121" s="57"/>
      <c r="C121" s="55"/>
      <c r="D121" s="58"/>
      <c r="E121" s="55"/>
      <c r="F121" s="55"/>
      <c r="G121" s="55"/>
      <c r="H121" s="55"/>
      <c r="I121" s="55"/>
      <c r="J121" s="55"/>
      <c r="K121" s="55"/>
      <c r="L121" s="55"/>
      <c r="M121" s="55"/>
      <c r="N121" s="55"/>
      <c r="O121" s="55"/>
      <c r="P121" s="55"/>
      <c r="Q121" s="55"/>
      <c r="R121" s="55"/>
      <c r="S121" s="55"/>
      <c r="T121" s="55"/>
      <c r="U121" s="60"/>
      <c r="V121" s="55"/>
      <c r="W121" s="55"/>
    </row>
    <row r="122">
      <c r="A122" s="56"/>
      <c r="B122" s="57"/>
      <c r="C122" s="55"/>
      <c r="D122" s="58"/>
      <c r="E122" s="55"/>
      <c r="F122" s="55"/>
      <c r="G122" s="55"/>
      <c r="H122" s="55"/>
      <c r="I122" s="55"/>
      <c r="J122" s="55"/>
      <c r="K122" s="55"/>
      <c r="L122" s="55"/>
      <c r="M122" s="55"/>
      <c r="N122" s="55"/>
      <c r="O122" s="55"/>
      <c r="P122" s="55"/>
      <c r="Q122" s="55"/>
      <c r="R122" s="55"/>
      <c r="S122" s="55"/>
      <c r="T122" s="55"/>
      <c r="U122" s="60"/>
      <c r="V122" s="55"/>
      <c r="W122" s="55"/>
    </row>
    <row r="123">
      <c r="A123" s="56"/>
      <c r="B123" s="57"/>
      <c r="C123" s="55"/>
      <c r="D123" s="58"/>
      <c r="E123" s="55"/>
      <c r="F123" s="55"/>
      <c r="G123" s="55"/>
      <c r="H123" s="55"/>
      <c r="I123" s="55"/>
      <c r="J123" s="55"/>
      <c r="K123" s="55"/>
      <c r="L123" s="55"/>
      <c r="M123" s="55"/>
      <c r="N123" s="55"/>
      <c r="O123" s="55"/>
      <c r="P123" s="55"/>
      <c r="Q123" s="55"/>
      <c r="R123" s="55"/>
      <c r="S123" s="55"/>
      <c r="T123" s="55"/>
      <c r="U123" s="60"/>
      <c r="V123" s="55"/>
      <c r="W123" s="55"/>
    </row>
    <row r="124">
      <c r="A124" s="56"/>
      <c r="B124" s="57"/>
      <c r="C124" s="55"/>
      <c r="D124" s="58"/>
      <c r="E124" s="55"/>
      <c r="F124" s="55"/>
      <c r="G124" s="55"/>
      <c r="H124" s="55"/>
      <c r="I124" s="55"/>
      <c r="J124" s="55"/>
      <c r="K124" s="55"/>
      <c r="L124" s="55"/>
      <c r="M124" s="55"/>
      <c r="N124" s="55"/>
      <c r="O124" s="55"/>
      <c r="P124" s="55"/>
      <c r="Q124" s="55"/>
      <c r="R124" s="55"/>
      <c r="S124" s="55"/>
      <c r="T124" s="55"/>
      <c r="U124" s="60"/>
      <c r="V124" s="55"/>
      <c r="W124" s="55"/>
    </row>
    <row r="125">
      <c r="A125" s="56"/>
      <c r="B125" s="57"/>
      <c r="C125" s="55"/>
      <c r="D125" s="58"/>
      <c r="E125" s="55"/>
      <c r="F125" s="55"/>
      <c r="G125" s="55"/>
      <c r="H125" s="55"/>
      <c r="I125" s="55"/>
      <c r="J125" s="55"/>
      <c r="K125" s="55"/>
      <c r="L125" s="55"/>
      <c r="M125" s="55"/>
      <c r="N125" s="55"/>
      <c r="O125" s="55"/>
      <c r="P125" s="55"/>
      <c r="Q125" s="55"/>
      <c r="R125" s="55"/>
      <c r="S125" s="55"/>
      <c r="T125" s="55"/>
      <c r="U125" s="60"/>
      <c r="V125" s="55"/>
      <c r="W125" s="55"/>
    </row>
    <row r="126">
      <c r="A126" s="56"/>
      <c r="B126" s="57"/>
      <c r="C126" s="55"/>
      <c r="D126" s="58"/>
      <c r="E126" s="55"/>
      <c r="F126" s="55"/>
      <c r="G126" s="55"/>
      <c r="H126" s="55"/>
      <c r="I126" s="55"/>
      <c r="J126" s="55"/>
      <c r="K126" s="55"/>
      <c r="L126" s="55"/>
      <c r="M126" s="55"/>
      <c r="N126" s="55"/>
      <c r="O126" s="55"/>
      <c r="P126" s="55"/>
      <c r="Q126" s="55"/>
      <c r="R126" s="55"/>
      <c r="S126" s="55"/>
      <c r="T126" s="55"/>
      <c r="U126" s="60"/>
      <c r="V126" s="55"/>
      <c r="W126" s="55"/>
    </row>
    <row r="127">
      <c r="A127" s="56"/>
      <c r="B127" s="57"/>
      <c r="C127" s="55"/>
      <c r="D127" s="58"/>
      <c r="E127" s="55"/>
      <c r="F127" s="55"/>
      <c r="G127" s="55"/>
      <c r="H127" s="55"/>
      <c r="I127" s="55"/>
      <c r="J127" s="55"/>
      <c r="K127" s="55"/>
      <c r="L127" s="55"/>
      <c r="M127" s="55"/>
      <c r="N127" s="55"/>
      <c r="O127" s="55"/>
      <c r="P127" s="55"/>
      <c r="Q127" s="55"/>
      <c r="R127" s="55"/>
      <c r="S127" s="55"/>
      <c r="T127" s="55"/>
      <c r="U127" s="60"/>
      <c r="V127" s="55"/>
      <c r="W127" s="55"/>
    </row>
    <row r="128">
      <c r="A128" s="56"/>
      <c r="B128" s="57"/>
      <c r="C128" s="55"/>
      <c r="D128" s="58"/>
      <c r="E128" s="55"/>
      <c r="F128" s="55"/>
      <c r="G128" s="55"/>
      <c r="H128" s="55"/>
      <c r="I128" s="55"/>
      <c r="J128" s="55"/>
      <c r="K128" s="55"/>
      <c r="L128" s="55"/>
      <c r="M128" s="55"/>
      <c r="N128" s="55"/>
      <c r="O128" s="55"/>
      <c r="P128" s="55"/>
      <c r="Q128" s="55"/>
      <c r="R128" s="55"/>
      <c r="S128" s="55"/>
      <c r="T128" s="55"/>
      <c r="U128" s="60"/>
      <c r="V128" s="55"/>
      <c r="W128" s="55"/>
    </row>
    <row r="129">
      <c r="A129" s="56"/>
      <c r="B129" s="57"/>
      <c r="C129" s="55"/>
      <c r="D129" s="58"/>
      <c r="E129" s="55"/>
      <c r="F129" s="55"/>
      <c r="G129" s="55"/>
      <c r="H129" s="55"/>
      <c r="I129" s="55"/>
      <c r="J129" s="55"/>
      <c r="K129" s="55"/>
      <c r="L129" s="55"/>
      <c r="M129" s="55"/>
      <c r="N129" s="55"/>
      <c r="O129" s="55"/>
      <c r="P129" s="55"/>
      <c r="Q129" s="55"/>
      <c r="R129" s="55"/>
      <c r="S129" s="55"/>
      <c r="T129" s="55"/>
      <c r="U129" s="60"/>
      <c r="V129" s="55"/>
      <c r="W129" s="55"/>
    </row>
    <row r="130">
      <c r="A130" s="56"/>
      <c r="B130" s="57"/>
      <c r="C130" s="55"/>
      <c r="D130" s="58"/>
      <c r="E130" s="55"/>
      <c r="F130" s="55"/>
      <c r="G130" s="55"/>
      <c r="H130" s="55"/>
      <c r="I130" s="55"/>
      <c r="J130" s="55"/>
      <c r="K130" s="55"/>
      <c r="L130" s="55"/>
      <c r="M130" s="55"/>
      <c r="N130" s="55"/>
      <c r="O130" s="55"/>
      <c r="P130" s="55"/>
      <c r="Q130" s="55"/>
      <c r="R130" s="55"/>
      <c r="S130" s="55"/>
      <c r="T130" s="55"/>
      <c r="U130" s="60"/>
      <c r="V130" s="55"/>
      <c r="W130" s="55"/>
    </row>
    <row r="131">
      <c r="A131" s="56"/>
      <c r="B131" s="57"/>
      <c r="C131" s="55"/>
      <c r="D131" s="58"/>
      <c r="E131" s="55"/>
      <c r="F131" s="55"/>
      <c r="G131" s="55"/>
      <c r="H131" s="55"/>
      <c r="I131" s="55"/>
      <c r="J131" s="55"/>
      <c r="K131" s="55"/>
      <c r="L131" s="55"/>
      <c r="M131" s="55"/>
      <c r="N131" s="55"/>
      <c r="O131" s="55"/>
      <c r="P131" s="55"/>
      <c r="Q131" s="55"/>
      <c r="R131" s="55"/>
      <c r="S131" s="55"/>
      <c r="T131" s="55"/>
      <c r="U131" s="60"/>
      <c r="V131" s="55"/>
      <c r="W131" s="55"/>
    </row>
    <row r="132">
      <c r="A132" s="56"/>
      <c r="B132" s="57"/>
      <c r="C132" s="55"/>
      <c r="D132" s="58"/>
      <c r="E132" s="55"/>
      <c r="F132" s="55"/>
      <c r="G132" s="55"/>
      <c r="H132" s="55"/>
      <c r="I132" s="55"/>
      <c r="J132" s="55"/>
      <c r="K132" s="55"/>
      <c r="L132" s="55"/>
      <c r="M132" s="55"/>
      <c r="N132" s="55"/>
      <c r="O132" s="55"/>
      <c r="P132" s="55"/>
      <c r="Q132" s="55"/>
      <c r="R132" s="55"/>
      <c r="S132" s="55"/>
      <c r="T132" s="55"/>
      <c r="U132" s="60"/>
      <c r="V132" s="55"/>
      <c r="W132" s="55"/>
    </row>
    <row r="133">
      <c r="A133" s="56"/>
      <c r="B133" s="57"/>
      <c r="C133" s="55"/>
      <c r="D133" s="58"/>
      <c r="E133" s="55"/>
      <c r="F133" s="55"/>
      <c r="G133" s="55"/>
      <c r="H133" s="55"/>
      <c r="I133" s="55"/>
      <c r="J133" s="55"/>
      <c r="K133" s="55"/>
      <c r="L133" s="55"/>
      <c r="M133" s="55"/>
      <c r="N133" s="55"/>
      <c r="O133" s="55"/>
      <c r="P133" s="55"/>
      <c r="Q133" s="55"/>
      <c r="R133" s="55"/>
      <c r="S133" s="55"/>
      <c r="T133" s="55"/>
      <c r="U133" s="60"/>
      <c r="V133" s="55"/>
      <c r="W133" s="55"/>
    </row>
    <row r="134">
      <c r="A134" s="56"/>
      <c r="B134" s="57"/>
      <c r="C134" s="55"/>
      <c r="D134" s="58"/>
      <c r="E134" s="55"/>
      <c r="F134" s="55"/>
      <c r="G134" s="55"/>
      <c r="H134" s="55"/>
      <c r="I134" s="55"/>
      <c r="J134" s="55"/>
      <c r="K134" s="55"/>
      <c r="L134" s="55"/>
      <c r="M134" s="55"/>
      <c r="N134" s="55"/>
      <c r="O134" s="55"/>
      <c r="P134" s="55"/>
      <c r="Q134" s="55"/>
      <c r="R134" s="55"/>
      <c r="S134" s="55"/>
      <c r="T134" s="55"/>
      <c r="U134" s="60"/>
      <c r="V134" s="55"/>
      <c r="W134" s="55"/>
    </row>
    <row r="135">
      <c r="A135" s="56"/>
      <c r="B135" s="57"/>
      <c r="C135" s="55"/>
      <c r="D135" s="58"/>
      <c r="E135" s="55"/>
      <c r="F135" s="55"/>
      <c r="G135" s="55"/>
      <c r="H135" s="55"/>
      <c r="I135" s="55"/>
      <c r="J135" s="55"/>
      <c r="K135" s="55"/>
      <c r="L135" s="55"/>
      <c r="M135" s="55"/>
      <c r="N135" s="55"/>
      <c r="O135" s="55"/>
      <c r="P135" s="55"/>
      <c r="Q135" s="55"/>
      <c r="R135" s="55"/>
      <c r="S135" s="55"/>
      <c r="T135" s="55"/>
      <c r="U135" s="60"/>
      <c r="V135" s="55"/>
      <c r="W135" s="55"/>
    </row>
    <row r="136">
      <c r="A136" s="56"/>
      <c r="B136" s="57"/>
      <c r="C136" s="55"/>
      <c r="D136" s="58"/>
      <c r="E136" s="55"/>
      <c r="F136" s="55"/>
      <c r="G136" s="55"/>
      <c r="H136" s="55"/>
      <c r="I136" s="55"/>
      <c r="J136" s="55"/>
      <c r="K136" s="55"/>
      <c r="L136" s="55"/>
      <c r="M136" s="55"/>
      <c r="N136" s="55"/>
      <c r="O136" s="55"/>
      <c r="P136" s="55"/>
      <c r="Q136" s="55"/>
      <c r="R136" s="55"/>
      <c r="S136" s="55"/>
      <c r="T136" s="55"/>
      <c r="U136" s="60"/>
      <c r="V136" s="55"/>
      <c r="W136" s="55"/>
    </row>
    <row r="137">
      <c r="A137" s="56"/>
      <c r="B137" s="57"/>
      <c r="C137" s="55"/>
      <c r="D137" s="58"/>
      <c r="E137" s="55"/>
      <c r="F137" s="55"/>
      <c r="G137" s="55"/>
      <c r="H137" s="55"/>
      <c r="I137" s="55"/>
      <c r="J137" s="55"/>
      <c r="K137" s="55"/>
      <c r="L137" s="55"/>
      <c r="M137" s="55"/>
      <c r="N137" s="55"/>
      <c r="O137" s="55"/>
      <c r="P137" s="55"/>
      <c r="Q137" s="55"/>
      <c r="R137" s="55"/>
      <c r="S137" s="55"/>
      <c r="T137" s="55"/>
      <c r="U137" s="60"/>
      <c r="V137" s="55"/>
      <c r="W137" s="55"/>
    </row>
    <row r="138">
      <c r="A138" s="56"/>
      <c r="B138" s="57"/>
      <c r="C138" s="55"/>
      <c r="D138" s="58"/>
      <c r="E138" s="55"/>
      <c r="F138" s="55"/>
      <c r="G138" s="55"/>
      <c r="H138" s="55"/>
      <c r="I138" s="55"/>
      <c r="J138" s="55"/>
      <c r="K138" s="55"/>
      <c r="L138" s="55"/>
      <c r="M138" s="55"/>
      <c r="N138" s="55"/>
      <c r="O138" s="55"/>
      <c r="P138" s="55"/>
      <c r="Q138" s="55"/>
      <c r="R138" s="55"/>
      <c r="S138" s="55"/>
      <c r="T138" s="55"/>
      <c r="U138" s="60"/>
      <c r="V138" s="55"/>
      <c r="W138" s="55"/>
    </row>
    <row r="139">
      <c r="A139" s="56"/>
      <c r="B139" s="57"/>
      <c r="C139" s="55"/>
      <c r="D139" s="58"/>
      <c r="E139" s="55"/>
      <c r="F139" s="55"/>
      <c r="G139" s="55"/>
      <c r="H139" s="55"/>
      <c r="I139" s="55"/>
      <c r="J139" s="55"/>
      <c r="K139" s="55"/>
      <c r="L139" s="55"/>
      <c r="M139" s="55"/>
      <c r="N139" s="55"/>
      <c r="O139" s="55"/>
      <c r="P139" s="55"/>
      <c r="Q139" s="55"/>
      <c r="R139" s="55"/>
      <c r="S139" s="55"/>
      <c r="T139" s="55"/>
      <c r="U139" s="60"/>
      <c r="V139" s="55"/>
      <c r="W139" s="55"/>
    </row>
    <row r="140">
      <c r="A140" s="56"/>
      <c r="B140" s="57"/>
      <c r="C140" s="55"/>
      <c r="D140" s="58"/>
      <c r="E140" s="55"/>
      <c r="F140" s="55"/>
      <c r="G140" s="55"/>
      <c r="H140" s="55"/>
      <c r="I140" s="55"/>
      <c r="J140" s="55"/>
      <c r="K140" s="55"/>
      <c r="L140" s="55"/>
      <c r="M140" s="55"/>
      <c r="N140" s="55"/>
      <c r="O140" s="55"/>
      <c r="P140" s="55"/>
      <c r="Q140" s="55"/>
      <c r="R140" s="55"/>
      <c r="S140" s="55"/>
      <c r="T140" s="55"/>
      <c r="U140" s="60"/>
      <c r="V140" s="55"/>
      <c r="W140" s="55"/>
    </row>
    <row r="141">
      <c r="A141" s="56"/>
      <c r="B141" s="57"/>
      <c r="C141" s="55"/>
      <c r="D141" s="58"/>
      <c r="E141" s="55"/>
      <c r="F141" s="55"/>
      <c r="G141" s="55"/>
      <c r="H141" s="55"/>
      <c r="I141" s="55"/>
      <c r="J141" s="55"/>
      <c r="K141" s="55"/>
      <c r="L141" s="55"/>
      <c r="M141" s="55"/>
      <c r="N141" s="55"/>
      <c r="O141" s="55"/>
      <c r="P141" s="55"/>
      <c r="Q141" s="55"/>
      <c r="R141" s="55"/>
      <c r="S141" s="55"/>
      <c r="T141" s="55"/>
      <c r="U141" s="60"/>
      <c r="V141" s="55"/>
      <c r="W141" s="55"/>
    </row>
    <row r="142">
      <c r="A142" s="56"/>
      <c r="B142" s="57"/>
      <c r="C142" s="55"/>
      <c r="D142" s="58"/>
      <c r="E142" s="55"/>
      <c r="F142" s="55"/>
      <c r="G142" s="55"/>
      <c r="H142" s="55"/>
      <c r="I142" s="55"/>
      <c r="J142" s="55"/>
      <c r="K142" s="55"/>
      <c r="L142" s="55"/>
      <c r="M142" s="55"/>
      <c r="N142" s="55"/>
      <c r="O142" s="55"/>
      <c r="P142" s="55"/>
      <c r="Q142" s="55"/>
      <c r="R142" s="55"/>
      <c r="S142" s="55"/>
      <c r="T142" s="55"/>
      <c r="U142" s="60"/>
      <c r="V142" s="55"/>
      <c r="W142" s="55"/>
    </row>
    <row r="143">
      <c r="A143" s="56"/>
      <c r="B143" s="57"/>
      <c r="C143" s="55"/>
      <c r="D143" s="58"/>
      <c r="E143" s="55"/>
      <c r="F143" s="55"/>
      <c r="G143" s="55"/>
      <c r="H143" s="55"/>
      <c r="I143" s="55"/>
      <c r="J143" s="55"/>
      <c r="K143" s="55"/>
      <c r="L143" s="55"/>
      <c r="M143" s="55"/>
      <c r="N143" s="55"/>
      <c r="O143" s="55"/>
      <c r="P143" s="55"/>
      <c r="Q143" s="55"/>
      <c r="R143" s="55"/>
      <c r="S143" s="55"/>
      <c r="T143" s="55"/>
      <c r="U143" s="60"/>
      <c r="V143" s="55"/>
      <c r="W143" s="55"/>
    </row>
    <row r="144">
      <c r="A144" s="56"/>
      <c r="B144" s="57"/>
      <c r="C144" s="55"/>
      <c r="D144" s="58"/>
      <c r="E144" s="55"/>
      <c r="F144" s="55"/>
      <c r="G144" s="55"/>
      <c r="H144" s="55"/>
      <c r="I144" s="55"/>
      <c r="J144" s="55"/>
      <c r="K144" s="55"/>
      <c r="L144" s="55"/>
      <c r="M144" s="55"/>
      <c r="N144" s="55"/>
      <c r="O144" s="55"/>
      <c r="P144" s="55"/>
      <c r="Q144" s="55"/>
      <c r="R144" s="55"/>
      <c r="S144" s="55"/>
      <c r="T144" s="55"/>
      <c r="U144" s="60"/>
      <c r="V144" s="55"/>
      <c r="W144" s="55"/>
    </row>
    <row r="145">
      <c r="A145" s="56"/>
      <c r="B145" s="57"/>
      <c r="C145" s="55"/>
      <c r="D145" s="58"/>
      <c r="E145" s="55"/>
      <c r="F145" s="55"/>
      <c r="G145" s="55"/>
      <c r="H145" s="55"/>
      <c r="I145" s="55"/>
      <c r="J145" s="55"/>
      <c r="K145" s="55"/>
      <c r="L145" s="55"/>
      <c r="M145" s="55"/>
      <c r="N145" s="55"/>
      <c r="O145" s="55"/>
      <c r="P145" s="55"/>
      <c r="Q145" s="55"/>
      <c r="R145" s="55"/>
      <c r="S145" s="55"/>
      <c r="T145" s="55"/>
      <c r="U145" s="60"/>
      <c r="V145" s="55"/>
      <c r="W145" s="55"/>
    </row>
    <row r="146">
      <c r="A146" s="56"/>
      <c r="B146" s="57"/>
      <c r="C146" s="55"/>
      <c r="D146" s="58"/>
      <c r="E146" s="55"/>
      <c r="F146" s="55"/>
      <c r="G146" s="55"/>
      <c r="H146" s="55"/>
      <c r="I146" s="55"/>
      <c r="J146" s="55"/>
      <c r="K146" s="55"/>
      <c r="L146" s="55"/>
      <c r="M146" s="55"/>
      <c r="N146" s="55"/>
      <c r="O146" s="55"/>
      <c r="P146" s="55"/>
      <c r="Q146" s="55"/>
      <c r="R146" s="55"/>
      <c r="S146" s="55"/>
      <c r="T146" s="55"/>
      <c r="U146" s="60"/>
      <c r="V146" s="55"/>
      <c r="W146" s="55"/>
    </row>
    <row r="147">
      <c r="A147" s="56"/>
      <c r="B147" s="57"/>
      <c r="C147" s="55"/>
      <c r="D147" s="58"/>
      <c r="E147" s="55"/>
      <c r="F147" s="55"/>
      <c r="G147" s="55"/>
      <c r="H147" s="55"/>
      <c r="I147" s="55"/>
      <c r="J147" s="55"/>
      <c r="K147" s="55"/>
      <c r="L147" s="55"/>
      <c r="M147" s="55"/>
      <c r="N147" s="55"/>
      <c r="O147" s="55"/>
      <c r="P147" s="55"/>
      <c r="Q147" s="55"/>
      <c r="R147" s="55"/>
      <c r="S147" s="55"/>
      <c r="T147" s="55"/>
      <c r="U147" s="60"/>
      <c r="V147" s="55"/>
      <c r="W147" s="55"/>
    </row>
    <row r="148">
      <c r="A148" s="56"/>
      <c r="B148" s="57"/>
      <c r="C148" s="55"/>
      <c r="D148" s="58"/>
      <c r="E148" s="55"/>
      <c r="F148" s="55"/>
      <c r="G148" s="55"/>
      <c r="H148" s="55"/>
      <c r="I148" s="55"/>
      <c r="J148" s="55"/>
      <c r="K148" s="55"/>
      <c r="L148" s="55"/>
      <c r="M148" s="55"/>
      <c r="N148" s="55"/>
      <c r="O148" s="55"/>
      <c r="P148" s="55"/>
      <c r="Q148" s="55"/>
      <c r="R148" s="55"/>
      <c r="S148" s="55"/>
      <c r="T148" s="55"/>
      <c r="U148" s="60"/>
      <c r="V148" s="55"/>
      <c r="W148" s="55"/>
    </row>
    <row r="149">
      <c r="A149" s="56"/>
      <c r="B149" s="57"/>
      <c r="C149" s="55"/>
      <c r="D149" s="58"/>
      <c r="E149" s="55"/>
      <c r="F149" s="55"/>
      <c r="G149" s="55"/>
      <c r="H149" s="55"/>
      <c r="I149" s="55"/>
      <c r="J149" s="55"/>
      <c r="K149" s="55"/>
      <c r="L149" s="55"/>
      <c r="M149" s="55"/>
      <c r="N149" s="55"/>
      <c r="O149" s="55"/>
      <c r="P149" s="55"/>
      <c r="Q149" s="55"/>
      <c r="R149" s="55"/>
      <c r="S149" s="55"/>
      <c r="T149" s="55"/>
      <c r="U149" s="60"/>
      <c r="V149" s="55"/>
      <c r="W149" s="55"/>
    </row>
    <row r="150">
      <c r="A150" s="56"/>
      <c r="B150" s="57"/>
      <c r="C150" s="55"/>
      <c r="D150" s="58"/>
      <c r="E150" s="55"/>
      <c r="F150" s="55"/>
      <c r="G150" s="55"/>
      <c r="H150" s="55"/>
      <c r="I150" s="55"/>
      <c r="J150" s="55"/>
      <c r="K150" s="55"/>
      <c r="L150" s="55"/>
      <c r="M150" s="55"/>
      <c r="N150" s="55"/>
      <c r="O150" s="55"/>
      <c r="P150" s="55"/>
      <c r="Q150" s="55"/>
      <c r="R150" s="55"/>
      <c r="S150" s="55"/>
      <c r="T150" s="55"/>
      <c r="U150" s="60"/>
      <c r="V150" s="55"/>
      <c r="W150" s="55"/>
    </row>
    <row r="151">
      <c r="A151" s="56"/>
      <c r="B151" s="57"/>
      <c r="C151" s="55"/>
      <c r="D151" s="58"/>
      <c r="E151" s="55"/>
      <c r="F151" s="55"/>
      <c r="G151" s="55"/>
      <c r="H151" s="55"/>
      <c r="I151" s="55"/>
      <c r="J151" s="55"/>
      <c r="K151" s="55"/>
      <c r="L151" s="55"/>
      <c r="M151" s="55"/>
      <c r="N151" s="55"/>
      <c r="O151" s="55"/>
      <c r="P151" s="55"/>
      <c r="Q151" s="55"/>
      <c r="R151" s="55"/>
      <c r="S151" s="55"/>
      <c r="T151" s="55"/>
      <c r="U151" s="60"/>
      <c r="V151" s="55"/>
      <c r="W151" s="55"/>
    </row>
    <row r="152">
      <c r="A152" s="56"/>
      <c r="B152" s="57"/>
      <c r="C152" s="55"/>
      <c r="D152" s="58"/>
      <c r="E152" s="55"/>
      <c r="F152" s="55"/>
      <c r="G152" s="55"/>
      <c r="H152" s="55"/>
      <c r="I152" s="55"/>
      <c r="J152" s="55"/>
      <c r="K152" s="55"/>
      <c r="L152" s="55"/>
      <c r="M152" s="55"/>
      <c r="N152" s="55"/>
      <c r="O152" s="55"/>
      <c r="P152" s="55"/>
      <c r="Q152" s="55"/>
      <c r="R152" s="55"/>
      <c r="S152" s="55"/>
      <c r="T152" s="55"/>
      <c r="U152" s="60"/>
      <c r="V152" s="55"/>
      <c r="W152" s="55"/>
    </row>
    <row r="153">
      <c r="A153" s="56"/>
      <c r="B153" s="57"/>
      <c r="C153" s="55"/>
      <c r="D153" s="58"/>
      <c r="E153" s="55"/>
      <c r="F153" s="55"/>
      <c r="G153" s="55"/>
      <c r="H153" s="55"/>
      <c r="I153" s="55"/>
      <c r="J153" s="55"/>
      <c r="K153" s="55"/>
      <c r="L153" s="55"/>
      <c r="M153" s="55"/>
      <c r="N153" s="55"/>
      <c r="O153" s="55"/>
      <c r="P153" s="55"/>
      <c r="Q153" s="55"/>
      <c r="R153" s="55"/>
      <c r="S153" s="55"/>
      <c r="T153" s="55"/>
      <c r="U153" s="60"/>
      <c r="V153" s="55"/>
      <c r="W153" s="55"/>
    </row>
    <row r="154">
      <c r="A154" s="56"/>
      <c r="B154" s="57"/>
      <c r="C154" s="55"/>
      <c r="D154" s="58"/>
      <c r="E154" s="55"/>
      <c r="F154" s="55"/>
      <c r="G154" s="55"/>
      <c r="H154" s="55"/>
      <c r="I154" s="55"/>
      <c r="J154" s="55"/>
      <c r="K154" s="55"/>
      <c r="L154" s="55"/>
      <c r="M154" s="55"/>
      <c r="N154" s="55"/>
      <c r="O154" s="55"/>
      <c r="P154" s="55"/>
      <c r="Q154" s="55"/>
      <c r="R154" s="55"/>
      <c r="S154" s="55"/>
      <c r="T154" s="55"/>
      <c r="U154" s="60"/>
      <c r="V154" s="55"/>
      <c r="W154" s="55"/>
    </row>
    <row r="155">
      <c r="A155" s="56"/>
      <c r="B155" s="57"/>
      <c r="C155" s="55"/>
      <c r="D155" s="58"/>
      <c r="E155" s="55"/>
      <c r="F155" s="55"/>
      <c r="G155" s="55"/>
      <c r="H155" s="55"/>
      <c r="I155" s="55"/>
      <c r="J155" s="55"/>
      <c r="K155" s="55"/>
      <c r="L155" s="55"/>
      <c r="M155" s="55"/>
      <c r="N155" s="55"/>
      <c r="O155" s="55"/>
      <c r="P155" s="55"/>
      <c r="Q155" s="55"/>
      <c r="R155" s="55"/>
      <c r="S155" s="55"/>
      <c r="T155" s="55"/>
      <c r="U155" s="60"/>
      <c r="V155" s="55"/>
      <c r="W155" s="55"/>
    </row>
    <row r="156">
      <c r="A156" s="56"/>
      <c r="B156" s="57"/>
      <c r="C156" s="55"/>
      <c r="D156" s="58"/>
      <c r="E156" s="55"/>
      <c r="F156" s="55"/>
      <c r="G156" s="55"/>
      <c r="H156" s="55"/>
      <c r="I156" s="55"/>
      <c r="J156" s="55"/>
      <c r="K156" s="55"/>
      <c r="L156" s="55"/>
      <c r="M156" s="55"/>
      <c r="N156" s="55"/>
      <c r="O156" s="55"/>
      <c r="P156" s="55"/>
      <c r="Q156" s="55"/>
      <c r="R156" s="55"/>
      <c r="S156" s="55"/>
      <c r="T156" s="55"/>
      <c r="U156" s="60"/>
      <c r="V156" s="55"/>
      <c r="W156" s="55"/>
    </row>
    <row r="157">
      <c r="A157" s="56"/>
      <c r="B157" s="57"/>
      <c r="C157" s="55"/>
      <c r="D157" s="58"/>
      <c r="E157" s="55"/>
      <c r="F157" s="55"/>
      <c r="G157" s="55"/>
      <c r="H157" s="55"/>
      <c r="I157" s="55"/>
      <c r="J157" s="55"/>
      <c r="K157" s="55"/>
      <c r="L157" s="55"/>
      <c r="M157" s="55"/>
      <c r="N157" s="55"/>
      <c r="O157" s="55"/>
      <c r="P157" s="55"/>
      <c r="Q157" s="55"/>
      <c r="R157" s="55"/>
      <c r="S157" s="55"/>
      <c r="T157" s="55"/>
      <c r="U157" s="60"/>
      <c r="V157" s="55"/>
      <c r="W157" s="55"/>
    </row>
    <row r="158">
      <c r="A158" s="56"/>
      <c r="B158" s="57"/>
      <c r="C158" s="55"/>
      <c r="D158" s="58"/>
      <c r="E158" s="55"/>
      <c r="F158" s="55"/>
      <c r="G158" s="55"/>
      <c r="H158" s="55"/>
      <c r="I158" s="55"/>
      <c r="J158" s="55"/>
      <c r="K158" s="55"/>
      <c r="L158" s="55"/>
      <c r="M158" s="55"/>
      <c r="N158" s="55"/>
      <c r="O158" s="55"/>
      <c r="P158" s="55"/>
      <c r="Q158" s="55"/>
      <c r="R158" s="55"/>
      <c r="S158" s="55"/>
      <c r="T158" s="55"/>
      <c r="U158" s="60"/>
      <c r="V158" s="55"/>
      <c r="W158" s="55"/>
    </row>
    <row r="159">
      <c r="A159" s="56"/>
      <c r="B159" s="57"/>
      <c r="C159" s="55"/>
      <c r="D159" s="58"/>
      <c r="E159" s="55"/>
      <c r="F159" s="55"/>
      <c r="G159" s="55"/>
      <c r="H159" s="55"/>
      <c r="I159" s="55"/>
      <c r="J159" s="55"/>
      <c r="K159" s="55"/>
      <c r="L159" s="55"/>
      <c r="M159" s="55"/>
      <c r="N159" s="55"/>
      <c r="O159" s="55"/>
      <c r="P159" s="55"/>
      <c r="Q159" s="55"/>
      <c r="R159" s="55"/>
      <c r="S159" s="55"/>
      <c r="T159" s="55"/>
      <c r="U159" s="60"/>
      <c r="V159" s="55"/>
      <c r="W159" s="55"/>
    </row>
    <row r="160">
      <c r="A160" s="56"/>
      <c r="B160" s="57"/>
      <c r="C160" s="55"/>
      <c r="D160" s="58"/>
      <c r="E160" s="55"/>
      <c r="F160" s="55"/>
      <c r="G160" s="55"/>
      <c r="H160" s="55"/>
      <c r="I160" s="55"/>
      <c r="J160" s="55"/>
      <c r="K160" s="55"/>
      <c r="L160" s="55"/>
      <c r="M160" s="55"/>
      <c r="N160" s="55"/>
      <c r="O160" s="55"/>
      <c r="P160" s="55"/>
      <c r="Q160" s="55"/>
      <c r="R160" s="55"/>
      <c r="S160" s="55"/>
      <c r="T160" s="55"/>
      <c r="U160" s="60"/>
      <c r="V160" s="55"/>
      <c r="W160" s="55"/>
    </row>
    <row r="161">
      <c r="A161" s="56"/>
      <c r="B161" s="57"/>
      <c r="C161" s="55"/>
      <c r="D161" s="58"/>
      <c r="E161" s="55"/>
      <c r="F161" s="55"/>
      <c r="G161" s="55"/>
      <c r="H161" s="55"/>
      <c r="I161" s="55"/>
      <c r="J161" s="55"/>
      <c r="K161" s="55"/>
      <c r="L161" s="55"/>
      <c r="M161" s="55"/>
      <c r="N161" s="55"/>
      <c r="O161" s="55"/>
      <c r="P161" s="55"/>
      <c r="Q161" s="55"/>
      <c r="R161" s="55"/>
      <c r="S161" s="55"/>
      <c r="T161" s="55"/>
      <c r="U161" s="60"/>
      <c r="V161" s="55"/>
      <c r="W161" s="55"/>
    </row>
    <row r="162">
      <c r="A162" s="56"/>
      <c r="B162" s="57"/>
      <c r="C162" s="55"/>
      <c r="D162" s="58"/>
      <c r="E162" s="55"/>
      <c r="F162" s="55"/>
      <c r="G162" s="55"/>
      <c r="H162" s="55"/>
      <c r="I162" s="55"/>
      <c r="J162" s="55"/>
      <c r="K162" s="55"/>
      <c r="L162" s="55"/>
      <c r="M162" s="55"/>
      <c r="N162" s="55"/>
      <c r="O162" s="55"/>
      <c r="P162" s="55"/>
      <c r="Q162" s="55"/>
      <c r="R162" s="55"/>
      <c r="S162" s="55"/>
      <c r="T162" s="55"/>
      <c r="U162" s="60"/>
      <c r="V162" s="55"/>
      <c r="W162" s="55"/>
    </row>
    <row r="163">
      <c r="A163" s="56"/>
      <c r="B163" s="57"/>
      <c r="C163" s="55"/>
      <c r="D163" s="58"/>
      <c r="E163" s="55"/>
      <c r="F163" s="55"/>
      <c r="G163" s="55"/>
      <c r="H163" s="55"/>
      <c r="I163" s="55"/>
      <c r="J163" s="55"/>
      <c r="K163" s="55"/>
      <c r="L163" s="55"/>
      <c r="M163" s="55"/>
      <c r="N163" s="55"/>
      <c r="O163" s="55"/>
      <c r="P163" s="55"/>
      <c r="Q163" s="55"/>
      <c r="R163" s="55"/>
      <c r="S163" s="55"/>
      <c r="T163" s="55"/>
      <c r="U163" s="60"/>
      <c r="V163" s="55"/>
      <c r="W163" s="55"/>
    </row>
    <row r="164">
      <c r="A164" s="56"/>
      <c r="B164" s="57"/>
      <c r="C164" s="55"/>
      <c r="D164" s="58"/>
      <c r="E164" s="55"/>
      <c r="F164" s="55"/>
      <c r="G164" s="55"/>
      <c r="H164" s="55"/>
      <c r="I164" s="55"/>
      <c r="J164" s="55"/>
      <c r="K164" s="55"/>
      <c r="L164" s="55"/>
      <c r="M164" s="55"/>
      <c r="N164" s="55"/>
      <c r="O164" s="55"/>
      <c r="P164" s="55"/>
      <c r="Q164" s="55"/>
      <c r="R164" s="55"/>
      <c r="S164" s="55"/>
      <c r="T164" s="55"/>
      <c r="U164" s="60"/>
      <c r="V164" s="55"/>
      <c r="W164" s="55"/>
    </row>
    <row r="165">
      <c r="A165" s="56"/>
      <c r="B165" s="57"/>
      <c r="C165" s="55"/>
      <c r="D165" s="58"/>
      <c r="E165" s="55"/>
      <c r="F165" s="55"/>
      <c r="G165" s="55"/>
      <c r="H165" s="55"/>
      <c r="I165" s="55"/>
      <c r="J165" s="55"/>
      <c r="K165" s="55"/>
      <c r="L165" s="55"/>
      <c r="M165" s="55"/>
      <c r="N165" s="55"/>
      <c r="O165" s="55"/>
      <c r="P165" s="55"/>
      <c r="Q165" s="55"/>
      <c r="R165" s="55"/>
      <c r="S165" s="55"/>
      <c r="T165" s="55"/>
      <c r="U165" s="60"/>
      <c r="V165" s="55"/>
      <c r="W165" s="55"/>
    </row>
    <row r="166">
      <c r="A166" s="56"/>
      <c r="B166" s="57"/>
      <c r="C166" s="55"/>
      <c r="D166" s="58"/>
      <c r="E166" s="55"/>
      <c r="F166" s="55"/>
      <c r="G166" s="55"/>
      <c r="H166" s="55"/>
      <c r="I166" s="55"/>
      <c r="J166" s="55"/>
      <c r="K166" s="55"/>
      <c r="L166" s="55"/>
      <c r="M166" s="55"/>
      <c r="N166" s="55"/>
      <c r="O166" s="55"/>
      <c r="P166" s="55"/>
      <c r="Q166" s="55"/>
      <c r="R166" s="55"/>
      <c r="S166" s="55"/>
      <c r="T166" s="55"/>
      <c r="U166" s="60"/>
      <c r="V166" s="55"/>
      <c r="W166" s="55"/>
    </row>
    <row r="167">
      <c r="A167" s="56"/>
      <c r="B167" s="57"/>
      <c r="C167" s="55"/>
      <c r="D167" s="58"/>
      <c r="E167" s="55"/>
      <c r="F167" s="55"/>
      <c r="G167" s="55"/>
      <c r="H167" s="55"/>
      <c r="I167" s="55"/>
      <c r="J167" s="55"/>
      <c r="K167" s="55"/>
      <c r="L167" s="55"/>
      <c r="M167" s="55"/>
      <c r="N167" s="55"/>
      <c r="O167" s="55"/>
      <c r="P167" s="55"/>
      <c r="Q167" s="55"/>
      <c r="R167" s="55"/>
      <c r="S167" s="55"/>
      <c r="T167" s="55"/>
      <c r="U167" s="60"/>
      <c r="V167" s="55"/>
      <c r="W167" s="55"/>
    </row>
    <row r="168">
      <c r="A168" s="61"/>
      <c r="B168" s="62"/>
    </row>
    <row r="169">
      <c r="A169" s="61"/>
      <c r="B169" s="62"/>
    </row>
    <row r="170">
      <c r="A170" s="61"/>
      <c r="B170" s="62"/>
    </row>
    <row r="171">
      <c r="A171" s="61"/>
      <c r="B171" s="62"/>
    </row>
    <row r="172">
      <c r="A172" s="61"/>
      <c r="B172" s="62"/>
    </row>
    <row r="173">
      <c r="A173" s="61"/>
      <c r="B173" s="62"/>
    </row>
    <row r="174">
      <c r="A174" s="61"/>
      <c r="B174" s="62"/>
    </row>
    <row r="175">
      <c r="A175" s="61"/>
      <c r="B175" s="62"/>
    </row>
    <row r="176">
      <c r="A176" s="61"/>
      <c r="B176" s="62"/>
    </row>
  </sheetData>
  <mergeCells count="21">
    <mergeCell ref="A1:A2"/>
    <mergeCell ref="B1:B2"/>
    <mergeCell ref="C1:C2"/>
    <mergeCell ref="D1:D2"/>
    <mergeCell ref="E1:E2"/>
    <mergeCell ref="F1:F2"/>
    <mergeCell ref="G1:G2"/>
    <mergeCell ref="O1:P1"/>
    <mergeCell ref="Q1:Q2"/>
    <mergeCell ref="R1:R2"/>
    <mergeCell ref="S1:S2"/>
    <mergeCell ref="T1:T2"/>
    <mergeCell ref="U1:U2"/>
    <mergeCell ref="V1:V2"/>
    <mergeCell ref="H1:H2"/>
    <mergeCell ref="I1:I2"/>
    <mergeCell ref="J1:J2"/>
    <mergeCell ref="K1:K2"/>
    <mergeCell ref="L1:L2"/>
    <mergeCell ref="M1:M2"/>
    <mergeCell ref="N1:N2"/>
  </mergeCells>
  <dataValidations>
    <dataValidation type="list" allowBlank="1" sqref="R3:R45">
      <formula1>"Action,IC,BRD,Ner,CV,CMS"</formula1>
    </dataValidation>
    <dataValidation type="list" allowBlank="1" sqref="S3:S45">
      <formula1>"Out of scope,Processing,Fixed,To be processed"</formula1>
    </dataValidation>
    <dataValidation type="list" allowBlank="1" sqref="O3:O45">
      <formula1>"Succeeded,Failed,Out of scope,Not sure,Trash"</formula1>
    </dataValidation>
    <dataValidation type="list" allowBlank="1" sqref="T3:T45">
      <formula1>"Ok,Not as expected,Not ok"</formula1>
    </dataValidation>
    <dataValidation type="list" allowBlank="1" sqref="Q3:Q45">
      <formula1>"Succeeded,As expected,Failed,Out of scope,Not sure,Trash"</formula1>
    </dataValidation>
  </dataValidations>
  <hyperlinks>
    <hyperlink r:id="rId1" ref="E4"/>
    <hyperlink r:id="rId2" ref="E7"/>
    <hyperlink r:id="rId3" ref="E10"/>
    <hyperlink r:id="rId4" ref="E13"/>
    <hyperlink r:id="rId5" ref="E18"/>
    <hyperlink r:id="rId6" ref="E30"/>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4.86"/>
    <col customWidth="1" min="2" max="2" width="7.86"/>
    <col customWidth="1" min="3" max="3" width="18.57"/>
    <col customWidth="1" min="4" max="4" width="17.86"/>
    <col customWidth="1" min="5" max="5" width="27.0"/>
    <col customWidth="1" min="6" max="6" width="6.43"/>
    <col customWidth="1" min="7" max="7" width="15.86"/>
    <col customWidth="1" min="8" max="8" width="18.43"/>
    <col customWidth="1" min="9" max="9" width="21.0"/>
    <col hidden="1" min="10" max="10" width="14.43"/>
    <col customWidth="1" min="11" max="11" width="33.86"/>
    <col customWidth="1" min="12" max="12" width="32.0"/>
  </cols>
  <sheetData>
    <row r="1">
      <c r="A1" s="1" t="s">
        <v>0</v>
      </c>
      <c r="B1" s="2" t="s">
        <v>1</v>
      </c>
      <c r="C1" s="1" t="s">
        <v>2</v>
      </c>
      <c r="D1" s="3" t="s">
        <v>3</v>
      </c>
      <c r="E1" s="1" t="s">
        <v>4</v>
      </c>
      <c r="F1" s="1" t="s">
        <v>5</v>
      </c>
      <c r="G1" s="1" t="s">
        <v>6</v>
      </c>
      <c r="H1" s="1" t="s">
        <v>7</v>
      </c>
      <c r="I1" s="1" t="s">
        <v>8</v>
      </c>
      <c r="J1" s="1" t="s">
        <v>9</v>
      </c>
      <c r="K1" s="4" t="s">
        <v>10</v>
      </c>
      <c r="L1" s="1" t="s">
        <v>11</v>
      </c>
      <c r="M1" s="1" t="s">
        <v>12</v>
      </c>
      <c r="N1" s="1" t="s">
        <v>13</v>
      </c>
      <c r="O1" s="5" t="s">
        <v>14</v>
      </c>
      <c r="P1" s="6"/>
      <c r="Q1" s="1" t="s">
        <v>15</v>
      </c>
      <c r="R1" s="7" t="s">
        <v>16</v>
      </c>
      <c r="S1" s="7" t="s">
        <v>17</v>
      </c>
      <c r="T1" s="1" t="s">
        <v>18</v>
      </c>
      <c r="U1" s="7" t="s">
        <v>19</v>
      </c>
      <c r="V1" s="7" t="s">
        <v>20</v>
      </c>
      <c r="W1" s="8"/>
      <c r="X1" s="8"/>
      <c r="Y1" s="8"/>
      <c r="Z1" s="8"/>
      <c r="AA1" s="8"/>
    </row>
    <row r="2">
      <c r="A2" s="9"/>
      <c r="B2" s="9"/>
      <c r="C2" s="9"/>
      <c r="D2" s="9"/>
      <c r="E2" s="9"/>
      <c r="F2" s="9"/>
      <c r="G2" s="9"/>
      <c r="H2" s="9"/>
      <c r="I2" s="9"/>
      <c r="J2" s="9"/>
      <c r="K2" s="9"/>
      <c r="L2" s="9"/>
      <c r="M2" s="9"/>
      <c r="N2" s="9"/>
      <c r="O2" s="10" t="s">
        <v>21</v>
      </c>
      <c r="P2" s="10" t="s">
        <v>22</v>
      </c>
      <c r="Q2" s="9"/>
      <c r="R2" s="9"/>
      <c r="S2" s="9"/>
      <c r="T2" s="9"/>
      <c r="U2" s="9"/>
      <c r="V2" s="9"/>
      <c r="W2" s="8"/>
      <c r="X2" s="8"/>
      <c r="Y2" s="8"/>
      <c r="Z2" s="8"/>
      <c r="AA2" s="8"/>
    </row>
    <row r="3" ht="126.75" customHeight="1">
      <c r="A3" s="11">
        <v>1.0</v>
      </c>
      <c r="B3" s="12" t="s">
        <v>23</v>
      </c>
      <c r="C3" s="13">
        <v>43979.6846875</v>
      </c>
      <c r="D3" s="14" t="s">
        <v>391</v>
      </c>
      <c r="E3" s="45" t="s">
        <v>392</v>
      </c>
      <c r="F3" s="40" t="str">
        <f>image("https://scontent.xx.fbcdn.net/v/t1.15752-9/100951106_555397625174801_5587165862642581504_n.jpg?_nc_cat=101&amp;_nc_sid=b96e70&amp;_nc_ohc=oJSrnM94pfsAX_lu5iM&amp;_nc_ad=z-m&amp;_nc_cid=0&amp;_nc_zor=9&amp;_nc_ht=scontent.xx&amp;oh=5365a411b12c3b935b1961c3181e6ab7&amp;oe=5EF6D07C")</f>
        <v/>
      </c>
      <c r="G3" s="17" t="s">
        <v>71</v>
      </c>
      <c r="H3" s="17" t="s">
        <v>393</v>
      </c>
      <c r="I3" s="17" t="s">
        <v>211</v>
      </c>
      <c r="J3" s="19" t="s">
        <v>102</v>
      </c>
      <c r="K3" s="20" t="s">
        <v>212</v>
      </c>
      <c r="L3" s="21"/>
      <c r="M3" s="18"/>
      <c r="N3" s="16"/>
      <c r="O3" s="17" t="s">
        <v>30</v>
      </c>
      <c r="P3" s="16"/>
      <c r="Q3" s="17" t="s">
        <v>30</v>
      </c>
      <c r="R3" s="17"/>
      <c r="S3" s="16"/>
      <c r="T3" s="16"/>
      <c r="U3" s="17"/>
      <c r="V3" s="16"/>
      <c r="W3" s="22"/>
      <c r="X3" s="22"/>
      <c r="Y3" s="22"/>
      <c r="Z3" s="22"/>
      <c r="AA3" s="22"/>
    </row>
    <row r="4" ht="28.5" customHeight="1">
      <c r="A4" s="11">
        <f t="shared" ref="A4:A41" si="1">if(left(D4,16)=left(D3,16),A3,A3+1)</f>
        <v>1</v>
      </c>
      <c r="B4" s="12" t="s">
        <v>23</v>
      </c>
      <c r="C4" s="13">
        <v>43979.68471064815</v>
      </c>
      <c r="D4" s="14" t="s">
        <v>391</v>
      </c>
      <c r="E4" s="20" t="s">
        <v>394</v>
      </c>
      <c r="F4" s="40" t="str">
        <f t="shared" ref="F4:F5" si="2">image("")</f>
        <v/>
      </c>
      <c r="G4" s="17" t="s">
        <v>26</v>
      </c>
      <c r="H4" s="40" t="s">
        <v>395</v>
      </c>
      <c r="I4" s="17" t="s">
        <v>45</v>
      </c>
      <c r="J4" s="19" t="s">
        <v>46</v>
      </c>
      <c r="K4" s="20" t="s">
        <v>93</v>
      </c>
      <c r="L4" s="40" t="s">
        <v>396</v>
      </c>
      <c r="M4" s="40" t="s">
        <v>397</v>
      </c>
      <c r="N4" s="16"/>
      <c r="O4" s="17" t="s">
        <v>30</v>
      </c>
      <c r="P4" s="16"/>
      <c r="Q4" s="17" t="s">
        <v>30</v>
      </c>
      <c r="R4" s="16"/>
      <c r="S4" s="16"/>
      <c r="T4" s="16"/>
      <c r="U4" s="16"/>
      <c r="V4" s="16"/>
      <c r="W4" s="22"/>
      <c r="X4" s="22"/>
      <c r="Y4" s="22"/>
      <c r="Z4" s="22"/>
      <c r="AA4" s="22"/>
    </row>
    <row r="5" ht="100.5" customHeight="1">
      <c r="A5" s="10">
        <f t="shared" si="1"/>
        <v>2</v>
      </c>
      <c r="B5" s="24" t="s">
        <v>23</v>
      </c>
      <c r="C5" s="25">
        <v>43979.66920138889</v>
      </c>
      <c r="D5" s="26" t="s">
        <v>398</v>
      </c>
      <c r="E5" s="27" t="s">
        <v>36</v>
      </c>
      <c r="F5" s="34" t="str">
        <f t="shared" si="2"/>
        <v/>
      </c>
      <c r="G5" s="29" t="s">
        <v>37</v>
      </c>
      <c r="H5" s="29"/>
      <c r="I5" s="29" t="s">
        <v>38</v>
      </c>
      <c r="J5" s="29" t="s">
        <v>39</v>
      </c>
      <c r="K5" s="31" t="s">
        <v>399</v>
      </c>
      <c r="L5" s="30"/>
      <c r="M5" s="28"/>
      <c r="N5" s="28"/>
      <c r="O5" s="29" t="s">
        <v>30</v>
      </c>
      <c r="P5" s="29"/>
      <c r="Q5" s="29" t="s">
        <v>30</v>
      </c>
      <c r="R5" s="29"/>
      <c r="S5" s="28"/>
      <c r="T5" s="28"/>
      <c r="U5" s="29"/>
      <c r="V5" s="28"/>
      <c r="W5" s="22"/>
      <c r="X5" s="22"/>
      <c r="Y5" s="22"/>
      <c r="Z5" s="22"/>
      <c r="AA5" s="22"/>
    </row>
    <row r="6" ht="100.5" customHeight="1">
      <c r="A6" s="10">
        <f t="shared" si="1"/>
        <v>2</v>
      </c>
      <c r="B6" s="24" t="s">
        <v>23</v>
      </c>
      <c r="C6" s="25">
        <v>43979.66923611111</v>
      </c>
      <c r="D6" s="26" t="s">
        <v>398</v>
      </c>
      <c r="E6" s="32" t="s">
        <v>400</v>
      </c>
      <c r="F6" s="34" t="str">
        <f>image("https://scontent.xx.fbcdn.net/v/t1.15752-9/94691060_237024157644269_9078268456545026048_n.jpg?_nc_cat=111&amp;_nc_sid=b96e70&amp;_nc_ohc=Yf4xu66gkGoAX9JkBKx&amp;_nc_ad=z-m&amp;_nc_cid=0&amp;_nc_zor=9&amp;_nc_ht=scontent.xx&amp;oh=aa8a42026768854f4e2fdb4858472f77&amp;oe=5EF5254F")</f>
        <v/>
      </c>
      <c r="G6" s="29" t="s">
        <v>26</v>
      </c>
      <c r="H6" s="29" t="s">
        <v>401</v>
      </c>
      <c r="I6" s="29" t="s">
        <v>45</v>
      </c>
      <c r="J6" s="33" t="s">
        <v>46</v>
      </c>
      <c r="K6" s="31" t="s">
        <v>93</v>
      </c>
      <c r="L6" s="29" t="s">
        <v>402</v>
      </c>
      <c r="M6" s="34" t="s">
        <v>403</v>
      </c>
      <c r="N6" s="28"/>
      <c r="O6" s="29" t="s">
        <v>30</v>
      </c>
      <c r="P6" s="28"/>
      <c r="Q6" s="29" t="s">
        <v>30</v>
      </c>
      <c r="R6" s="28"/>
      <c r="S6" s="28"/>
      <c r="T6" s="28"/>
      <c r="U6" s="29" t="s">
        <v>404</v>
      </c>
      <c r="V6" s="28"/>
      <c r="W6" s="22"/>
      <c r="X6" s="22"/>
      <c r="Y6" s="22"/>
      <c r="Z6" s="22"/>
      <c r="AA6" s="22"/>
    </row>
    <row r="7" ht="100.5" customHeight="1">
      <c r="A7" s="11">
        <f t="shared" si="1"/>
        <v>3</v>
      </c>
      <c r="B7" s="12" t="s">
        <v>23</v>
      </c>
      <c r="C7" s="13">
        <v>43979.65907407407</v>
      </c>
      <c r="D7" s="14" t="s">
        <v>405</v>
      </c>
      <c r="E7" s="39" t="s">
        <v>406</v>
      </c>
      <c r="F7" s="40" t="str">
        <f>image("https://scontent.xx.fbcdn.net/v/t1.15752-9/101711572_198132377914717_8930482076453437440_n.jpg?_nc_cat=103&amp;_nc_sid=b96e70&amp;_nc_oc=AQlWaX1SJ2Zw-sjtT2ii8VXDxWuc_4UK3WWCvY73yNvsMzOlyulx9Cyi4mS8DRpLi7v78-DaByHsxJ4gZAs-rT51&amp;_nc_ad=z-m&amp;_nc_cid=0&amp;_nc_zor=9&amp;_nc_ht"&amp;"=scontent.xx&amp;oh=1fe87b2edfaa335b1c2569e756d0301d&amp;oe=5EF5FE4C")</f>
        <v/>
      </c>
      <c r="G7" s="17" t="s">
        <v>26</v>
      </c>
      <c r="H7" s="40" t="s">
        <v>407</v>
      </c>
      <c r="I7" s="17" t="s">
        <v>45</v>
      </c>
      <c r="J7" s="19" t="s">
        <v>46</v>
      </c>
      <c r="K7" s="44" t="s">
        <v>93</v>
      </c>
      <c r="L7" s="41" t="s">
        <v>408</v>
      </c>
      <c r="M7" s="40" t="s">
        <v>409</v>
      </c>
      <c r="N7" s="16"/>
      <c r="O7" s="17" t="s">
        <v>160</v>
      </c>
      <c r="P7" s="16"/>
      <c r="Q7" s="17" t="s">
        <v>30</v>
      </c>
      <c r="R7" s="17" t="s">
        <v>96</v>
      </c>
      <c r="S7" s="16"/>
      <c r="T7" s="16"/>
      <c r="U7" s="17" t="s">
        <v>410</v>
      </c>
      <c r="V7" s="16"/>
      <c r="W7" s="22"/>
      <c r="X7" s="22"/>
      <c r="Y7" s="22"/>
      <c r="Z7" s="22"/>
      <c r="AA7" s="22"/>
    </row>
    <row r="8" ht="28.5" customHeight="1">
      <c r="A8" s="11">
        <f t="shared" si="1"/>
        <v>3</v>
      </c>
      <c r="B8" s="12" t="s">
        <v>23</v>
      </c>
      <c r="C8" s="13">
        <v>43979.65938657407</v>
      </c>
      <c r="D8" s="14" t="s">
        <v>405</v>
      </c>
      <c r="E8" s="20" t="s">
        <v>98</v>
      </c>
      <c r="F8" s="40" t="str">
        <f>image("")</f>
        <v/>
      </c>
      <c r="G8" s="17" t="s">
        <v>99</v>
      </c>
      <c r="H8" s="40" t="s">
        <v>100</v>
      </c>
      <c r="I8" s="17" t="s">
        <v>101</v>
      </c>
      <c r="J8" s="19" t="s">
        <v>102</v>
      </c>
      <c r="K8" s="20" t="s">
        <v>103</v>
      </c>
      <c r="L8" s="42"/>
      <c r="M8" s="16"/>
      <c r="N8" s="16"/>
      <c r="O8" s="17" t="s">
        <v>30</v>
      </c>
      <c r="P8" s="16"/>
      <c r="Q8" s="17" t="s">
        <v>30</v>
      </c>
      <c r="R8" s="16"/>
      <c r="S8" s="16"/>
      <c r="T8" s="16"/>
      <c r="U8" s="16"/>
      <c r="V8" s="16"/>
      <c r="W8" s="22"/>
      <c r="X8" s="22"/>
      <c r="Y8" s="22"/>
      <c r="Z8" s="22"/>
      <c r="AA8" s="22"/>
    </row>
    <row r="9" ht="99.75" customHeight="1">
      <c r="A9" s="11">
        <f t="shared" si="1"/>
        <v>3</v>
      </c>
      <c r="B9" s="12" t="s">
        <v>23</v>
      </c>
      <c r="C9" s="13">
        <v>43979.65940972222</v>
      </c>
      <c r="D9" s="14" t="s">
        <v>405</v>
      </c>
      <c r="E9" s="15" t="s">
        <v>411</v>
      </c>
      <c r="F9" s="40" t="str">
        <f>image("https://scontent.xx.fbcdn.net/v/t1.15752-9/101711572_198132377914717_8930482076453437440_n.jpg?_nc_cat=103&amp;_nc_sid=b96e70&amp;_nc_oc=AQlWaX1SJ2Zw-sjtT2ii8VXDxWuc_4UK3WWCvY73yNvsMzOlyulx9Cyi4mS8DRpLi7v78-DaByHsxJ4gZAs-rT51&amp;_nc_ad=z-m&amp;_nc_cid=0&amp;_nc_zor=9&amp;_nc_ht"&amp;"=scontent.xx&amp;oh=1fe87b2edfaa335b1c2569e756d0301d&amp;oe=5EF5FE4C")</f>
        <v/>
      </c>
      <c r="G9" s="17" t="s">
        <v>26</v>
      </c>
      <c r="H9" s="17" t="s">
        <v>412</v>
      </c>
      <c r="I9" s="17" t="s">
        <v>45</v>
      </c>
      <c r="J9" s="19" t="s">
        <v>46</v>
      </c>
      <c r="K9" s="20" t="s">
        <v>93</v>
      </c>
      <c r="L9" s="19" t="s">
        <v>408</v>
      </c>
      <c r="M9" s="17" t="s">
        <v>409</v>
      </c>
      <c r="N9" s="16"/>
      <c r="O9" s="17" t="s">
        <v>30</v>
      </c>
      <c r="P9" s="16"/>
      <c r="Q9" s="17" t="s">
        <v>30</v>
      </c>
      <c r="R9" s="17"/>
      <c r="S9" s="16"/>
      <c r="T9" s="17"/>
      <c r="U9" s="65"/>
      <c r="V9" s="16"/>
      <c r="W9" s="22"/>
      <c r="X9" s="22"/>
      <c r="Y9" s="22"/>
      <c r="Z9" s="22"/>
      <c r="AA9" s="22"/>
    </row>
    <row r="10" ht="28.5" customHeight="1">
      <c r="A10" s="10">
        <f t="shared" si="1"/>
        <v>4</v>
      </c>
      <c r="B10" s="24" t="s">
        <v>23</v>
      </c>
      <c r="C10" s="25">
        <v>43979.653275462966</v>
      </c>
      <c r="D10" s="26" t="s">
        <v>413</v>
      </c>
      <c r="E10" s="36" t="s">
        <v>36</v>
      </c>
      <c r="F10" s="34" t="str">
        <f t="shared" ref="F10:F13" si="3">image("")</f>
        <v/>
      </c>
      <c r="G10" s="29" t="s">
        <v>37</v>
      </c>
      <c r="H10" s="29"/>
      <c r="I10" s="29" t="s">
        <v>38</v>
      </c>
      <c r="J10" s="33" t="s">
        <v>39</v>
      </c>
      <c r="K10" s="27" t="s">
        <v>414</v>
      </c>
      <c r="L10" s="73"/>
      <c r="M10" s="28"/>
      <c r="N10" s="28"/>
      <c r="O10" s="29" t="s">
        <v>41</v>
      </c>
      <c r="P10" s="29"/>
      <c r="Q10" s="29" t="s">
        <v>42</v>
      </c>
      <c r="R10" s="29"/>
      <c r="S10" s="29"/>
      <c r="T10" s="28"/>
      <c r="U10" s="29"/>
      <c r="V10" s="28"/>
      <c r="W10" s="22"/>
      <c r="X10" s="22"/>
      <c r="Y10" s="22"/>
      <c r="Z10" s="22"/>
      <c r="AA10" s="22"/>
    </row>
    <row r="11" ht="28.5" customHeight="1">
      <c r="A11" s="10">
        <f t="shared" si="1"/>
        <v>4</v>
      </c>
      <c r="B11" s="24" t="s">
        <v>23</v>
      </c>
      <c r="C11" s="25">
        <v>43979.653402777774</v>
      </c>
      <c r="D11" s="26" t="s">
        <v>413</v>
      </c>
      <c r="E11" s="66" t="s">
        <v>415</v>
      </c>
      <c r="F11" s="34" t="str">
        <f t="shared" si="3"/>
        <v/>
      </c>
      <c r="G11" s="29" t="s">
        <v>26</v>
      </c>
      <c r="H11" s="33" t="s">
        <v>416</v>
      </c>
      <c r="I11" s="29" t="s">
        <v>134</v>
      </c>
      <c r="J11" s="33" t="s">
        <v>241</v>
      </c>
      <c r="K11" s="46"/>
      <c r="L11" s="34" t="s">
        <v>417</v>
      </c>
      <c r="M11" s="28"/>
      <c r="N11" s="28"/>
      <c r="O11" s="29" t="s">
        <v>41</v>
      </c>
      <c r="P11" s="28"/>
      <c r="Q11" s="29" t="s">
        <v>42</v>
      </c>
      <c r="R11" s="29"/>
      <c r="S11" s="28"/>
      <c r="T11" s="28"/>
      <c r="U11" s="29" t="s">
        <v>418</v>
      </c>
      <c r="V11" s="28"/>
      <c r="W11" s="22"/>
      <c r="X11" s="22"/>
      <c r="Y11" s="22"/>
      <c r="Z11" s="22"/>
      <c r="AA11" s="22"/>
    </row>
    <row r="12" ht="28.5" customHeight="1">
      <c r="A12" s="10">
        <f t="shared" si="1"/>
        <v>4</v>
      </c>
      <c r="B12" s="24" t="s">
        <v>23</v>
      </c>
      <c r="C12" s="25">
        <v>43979.65341435185</v>
      </c>
      <c r="D12" s="26" t="s">
        <v>413</v>
      </c>
      <c r="E12" s="27" t="s">
        <v>419</v>
      </c>
      <c r="F12" s="34" t="str">
        <f t="shared" si="3"/>
        <v/>
      </c>
      <c r="G12" s="29" t="s">
        <v>82</v>
      </c>
      <c r="H12" s="29"/>
      <c r="I12" s="29" t="s">
        <v>84</v>
      </c>
      <c r="J12" s="33" t="s">
        <v>46</v>
      </c>
      <c r="K12" s="38"/>
      <c r="L12" s="30"/>
      <c r="M12" s="30"/>
      <c r="N12" s="28"/>
      <c r="O12" s="29" t="s">
        <v>41</v>
      </c>
      <c r="P12" s="28"/>
      <c r="Q12" s="29" t="s">
        <v>42</v>
      </c>
      <c r="R12" s="28"/>
      <c r="S12" s="28"/>
      <c r="T12" s="28"/>
      <c r="U12" s="29"/>
      <c r="V12" s="28"/>
      <c r="W12" s="22"/>
      <c r="X12" s="22"/>
      <c r="Y12" s="22"/>
      <c r="Z12" s="22"/>
      <c r="AA12" s="22"/>
    </row>
    <row r="13" ht="28.5" customHeight="1">
      <c r="A13" s="11">
        <f t="shared" si="1"/>
        <v>5</v>
      </c>
      <c r="B13" s="12" t="s">
        <v>23</v>
      </c>
      <c r="C13" s="13">
        <v>43979.64947916667</v>
      </c>
      <c r="D13" s="14" t="s">
        <v>420</v>
      </c>
      <c r="E13" s="20" t="s">
        <v>36</v>
      </c>
      <c r="F13" s="40" t="str">
        <f t="shared" si="3"/>
        <v/>
      </c>
      <c r="G13" s="17" t="s">
        <v>37</v>
      </c>
      <c r="H13" s="17"/>
      <c r="I13" s="17" t="s">
        <v>38</v>
      </c>
      <c r="J13" s="17" t="s">
        <v>39</v>
      </c>
      <c r="K13" s="44" t="s">
        <v>421</v>
      </c>
      <c r="L13" s="16"/>
      <c r="M13" s="16"/>
      <c r="N13" s="16"/>
      <c r="O13" s="17" t="s">
        <v>41</v>
      </c>
      <c r="P13" s="16"/>
      <c r="Q13" s="17" t="s">
        <v>42</v>
      </c>
      <c r="R13" s="16"/>
      <c r="S13" s="16"/>
      <c r="T13" s="16"/>
      <c r="U13" s="16"/>
      <c r="V13" s="16"/>
      <c r="W13" s="22"/>
      <c r="X13" s="22"/>
      <c r="Y13" s="22"/>
      <c r="Z13" s="22"/>
      <c r="AA13" s="22"/>
    </row>
    <row r="14" ht="63.0" customHeight="1">
      <c r="A14" s="11">
        <f t="shared" si="1"/>
        <v>5</v>
      </c>
      <c r="B14" s="12" t="s">
        <v>23</v>
      </c>
      <c r="C14" s="13">
        <v>43979.649513888886</v>
      </c>
      <c r="D14" s="14" t="s">
        <v>420</v>
      </c>
      <c r="E14" s="74" t="s">
        <v>422</v>
      </c>
      <c r="F14" s="40" t="str">
        <f>image("https://scontent.xx.fbcdn.net/v/t1.15752-9/100773537_531727674175620_4100672652090277888_n.jpg?_nc_cat=102&amp;_nc_sid=b96e70&amp;_nc_ohc=c3uueNO7E1cAX9sbE7q&amp;_nc_ad=z-m&amp;_nc_cid=0&amp;_nc_zor=9&amp;_nc_ht=scontent.xx&amp;oh=ffa72e4594a64613b4c4c4013e7b6f0c&amp;oe=5EF42B31")</f>
        <v/>
      </c>
      <c r="G14" s="17" t="s">
        <v>26</v>
      </c>
      <c r="H14" s="40" t="s">
        <v>423</v>
      </c>
      <c r="I14" s="17" t="s">
        <v>45</v>
      </c>
      <c r="J14" s="19" t="s">
        <v>46</v>
      </c>
      <c r="K14" s="20" t="s">
        <v>47</v>
      </c>
      <c r="L14" s="40" t="s">
        <v>130</v>
      </c>
      <c r="M14" s="40" t="s">
        <v>424</v>
      </c>
      <c r="N14" s="16"/>
      <c r="O14" s="17" t="s">
        <v>41</v>
      </c>
      <c r="P14" s="16"/>
      <c r="Q14" s="17" t="s">
        <v>42</v>
      </c>
      <c r="R14" s="16"/>
      <c r="S14" s="16"/>
      <c r="T14" s="16"/>
      <c r="U14" s="16"/>
      <c r="V14" s="16"/>
      <c r="W14" s="22"/>
      <c r="X14" s="22"/>
      <c r="Y14" s="22"/>
      <c r="Z14" s="22"/>
      <c r="AA14" s="22"/>
    </row>
    <row r="15" ht="28.5" customHeight="1">
      <c r="A15" s="10">
        <f t="shared" si="1"/>
        <v>6</v>
      </c>
      <c r="B15" s="24" t="s">
        <v>23</v>
      </c>
      <c r="C15" s="25">
        <v>43979.64912037037</v>
      </c>
      <c r="D15" s="26" t="s">
        <v>425</v>
      </c>
      <c r="E15" s="27" t="s">
        <v>426</v>
      </c>
      <c r="F15" s="34" t="str">
        <f t="shared" ref="F15:F17" si="4">image("")</f>
        <v/>
      </c>
      <c r="G15" s="29" t="s">
        <v>26</v>
      </c>
      <c r="H15" s="29"/>
      <c r="I15" s="29" t="s">
        <v>27</v>
      </c>
      <c r="J15" s="33" t="s">
        <v>28</v>
      </c>
      <c r="K15" s="27" t="s">
        <v>29</v>
      </c>
      <c r="L15" s="30"/>
      <c r="M15" s="30"/>
      <c r="N15" s="28"/>
      <c r="O15" s="29" t="s">
        <v>207</v>
      </c>
      <c r="P15" s="28"/>
      <c r="Q15" s="29" t="s">
        <v>207</v>
      </c>
      <c r="R15" s="28"/>
      <c r="S15" s="28"/>
      <c r="T15" s="28"/>
      <c r="U15" s="29"/>
      <c r="V15" s="28"/>
      <c r="W15" s="22"/>
      <c r="X15" s="22"/>
      <c r="Y15" s="22"/>
      <c r="Z15" s="22"/>
      <c r="AA15" s="22"/>
    </row>
    <row r="16" ht="28.5" customHeight="1">
      <c r="A16" s="11">
        <f t="shared" si="1"/>
        <v>7</v>
      </c>
      <c r="B16" s="12" t="s">
        <v>23</v>
      </c>
      <c r="C16" s="13">
        <v>43979.6249537037</v>
      </c>
      <c r="D16" s="14" t="s">
        <v>427</v>
      </c>
      <c r="E16" s="20" t="s">
        <v>36</v>
      </c>
      <c r="F16" s="40" t="str">
        <f t="shared" si="4"/>
        <v/>
      </c>
      <c r="G16" s="17" t="s">
        <v>37</v>
      </c>
      <c r="H16" s="40"/>
      <c r="I16" s="17" t="s">
        <v>38</v>
      </c>
      <c r="J16" s="19" t="s">
        <v>39</v>
      </c>
      <c r="K16" s="20" t="s">
        <v>428</v>
      </c>
      <c r="L16" s="16"/>
      <c r="M16" s="16"/>
      <c r="N16" s="16"/>
      <c r="O16" s="17" t="s">
        <v>41</v>
      </c>
      <c r="P16" s="16"/>
      <c r="Q16" s="17" t="s">
        <v>42</v>
      </c>
      <c r="R16" s="16"/>
      <c r="S16" s="16"/>
      <c r="T16" s="16"/>
      <c r="U16" s="16"/>
      <c r="V16" s="16"/>
      <c r="W16" s="22"/>
      <c r="X16" s="22"/>
      <c r="Y16" s="22"/>
      <c r="Z16" s="22"/>
      <c r="AA16" s="22"/>
    </row>
    <row r="17" ht="28.5" customHeight="1">
      <c r="A17" s="11">
        <f t="shared" si="1"/>
        <v>7</v>
      </c>
      <c r="B17" s="12" t="s">
        <v>23</v>
      </c>
      <c r="C17" s="13">
        <v>43979.625023148146</v>
      </c>
      <c r="D17" s="14" t="s">
        <v>427</v>
      </c>
      <c r="E17" s="15" t="s">
        <v>429</v>
      </c>
      <c r="F17" s="40" t="str">
        <f t="shared" si="4"/>
        <v/>
      </c>
      <c r="G17" s="17" t="s">
        <v>26</v>
      </c>
      <c r="H17" s="40" t="s">
        <v>430</v>
      </c>
      <c r="I17" s="17" t="s">
        <v>76</v>
      </c>
      <c r="J17" s="19" t="s">
        <v>241</v>
      </c>
      <c r="K17" s="23"/>
      <c r="L17" s="41" t="s">
        <v>431</v>
      </c>
      <c r="M17" s="16"/>
      <c r="N17" s="16"/>
      <c r="O17" s="17" t="s">
        <v>41</v>
      </c>
      <c r="P17" s="16"/>
      <c r="Q17" s="17" t="s">
        <v>42</v>
      </c>
      <c r="R17" s="17"/>
      <c r="S17" s="16"/>
      <c r="T17" s="16"/>
      <c r="U17" s="17"/>
      <c r="V17" s="16"/>
      <c r="W17" s="22"/>
      <c r="X17" s="22"/>
      <c r="Y17" s="22"/>
      <c r="Z17" s="22"/>
      <c r="AA17" s="22"/>
    </row>
    <row r="18" ht="77.25" customHeight="1">
      <c r="A18" s="11">
        <f t="shared" si="1"/>
        <v>7</v>
      </c>
      <c r="B18" s="12" t="s">
        <v>23</v>
      </c>
      <c r="C18" s="13">
        <v>43979.62520833333</v>
      </c>
      <c r="D18" s="14" t="s">
        <v>427</v>
      </c>
      <c r="E18" s="45" t="s">
        <v>432</v>
      </c>
      <c r="F18" s="40" t="str">
        <f>image("https://scontent.xx.fbcdn.net/v/t1.15752-9/101556231_307805703572257_8129533390861893632_n.jpg?_nc_cat=102&amp;_nc_sid=b96e70&amp;_nc_oc=AQnGdTiqOEteotki4qz_8RMP04nBJVXGtdgFpPnpqytAt5sqIFWDFm4TlE6ewYho7nEu5Uaue8vUoPtdJ0Bj_FRc&amp;_nc_ad=z-m&amp;_nc_cid=0&amp;_nc_zor=9&amp;_nc_ht"&amp;"=scontent.xx&amp;oh=8b928620bf3e973ea2834a619d23fc35&amp;oe=5EF45D53")</f>
        <v/>
      </c>
      <c r="G18" s="17" t="s">
        <v>71</v>
      </c>
      <c r="H18" s="40" t="s">
        <v>433</v>
      </c>
      <c r="I18" s="17" t="s">
        <v>73</v>
      </c>
      <c r="J18" s="19" t="s">
        <v>74</v>
      </c>
      <c r="K18" s="20" t="s">
        <v>93</v>
      </c>
      <c r="L18" s="41" t="s">
        <v>434</v>
      </c>
      <c r="M18" s="40" t="s">
        <v>435</v>
      </c>
      <c r="N18" s="16"/>
      <c r="O18" s="17" t="s">
        <v>41</v>
      </c>
      <c r="P18" s="16"/>
      <c r="Q18" s="17" t="s">
        <v>42</v>
      </c>
      <c r="R18" s="16"/>
      <c r="S18" s="16"/>
      <c r="T18" s="16"/>
      <c r="U18" s="16"/>
      <c r="V18" s="16"/>
      <c r="W18" s="22"/>
      <c r="X18" s="22"/>
      <c r="Y18" s="22"/>
      <c r="Z18" s="22"/>
      <c r="AA18" s="22"/>
    </row>
    <row r="19" ht="28.5" customHeight="1">
      <c r="A19" s="11">
        <f t="shared" si="1"/>
        <v>7</v>
      </c>
      <c r="B19" s="12" t="s">
        <v>23</v>
      </c>
      <c r="C19" s="13">
        <v>43979.625243055554</v>
      </c>
      <c r="D19" s="14" t="s">
        <v>427</v>
      </c>
      <c r="E19" s="43" t="s">
        <v>436</v>
      </c>
      <c r="F19" s="40" t="str">
        <f t="shared" ref="F19:F24" si="5">image("")</f>
        <v/>
      </c>
      <c r="G19" s="17" t="s">
        <v>26</v>
      </c>
      <c r="H19" s="17" t="s">
        <v>437</v>
      </c>
      <c r="I19" s="17" t="s">
        <v>134</v>
      </c>
      <c r="J19" s="19" t="s">
        <v>77</v>
      </c>
      <c r="K19" s="23"/>
      <c r="L19" s="40" t="s">
        <v>438</v>
      </c>
      <c r="M19" s="16"/>
      <c r="N19" s="16"/>
      <c r="O19" s="17" t="s">
        <v>41</v>
      </c>
      <c r="P19" s="16"/>
      <c r="Q19" s="17" t="s">
        <v>42</v>
      </c>
      <c r="R19" s="16"/>
      <c r="S19" s="16"/>
      <c r="T19" s="16"/>
      <c r="U19" s="16"/>
      <c r="V19" s="16"/>
      <c r="W19" s="22"/>
      <c r="X19" s="22"/>
      <c r="Y19" s="22"/>
      <c r="Z19" s="22"/>
      <c r="AA19" s="22"/>
    </row>
    <row r="20" ht="28.5" customHeight="1">
      <c r="A20" s="11">
        <f t="shared" si="1"/>
        <v>7</v>
      </c>
      <c r="B20" s="12" t="s">
        <v>23</v>
      </c>
      <c r="C20" s="13">
        <v>43979.625659722224</v>
      </c>
      <c r="D20" s="14" t="s">
        <v>427</v>
      </c>
      <c r="E20" s="20" t="s">
        <v>439</v>
      </c>
      <c r="F20" s="40" t="str">
        <f t="shared" si="5"/>
        <v/>
      </c>
      <c r="G20" s="17" t="s">
        <v>26</v>
      </c>
      <c r="H20" s="40" t="s">
        <v>440</v>
      </c>
      <c r="I20" s="17" t="s">
        <v>45</v>
      </c>
      <c r="J20" s="19" t="s">
        <v>46</v>
      </c>
      <c r="K20" s="44" t="s">
        <v>308</v>
      </c>
      <c r="L20" s="40" t="s">
        <v>309</v>
      </c>
      <c r="M20" s="16"/>
      <c r="N20" s="16"/>
      <c r="O20" s="17" t="s">
        <v>41</v>
      </c>
      <c r="P20" s="16"/>
      <c r="Q20" s="17" t="s">
        <v>42</v>
      </c>
      <c r="R20" s="16"/>
      <c r="S20" s="16"/>
      <c r="T20" s="16"/>
      <c r="U20" s="16"/>
      <c r="V20" s="16"/>
      <c r="W20" s="22"/>
      <c r="X20" s="22"/>
      <c r="Y20" s="22"/>
      <c r="Z20" s="22"/>
      <c r="AA20" s="22"/>
    </row>
    <row r="21" ht="28.5" customHeight="1">
      <c r="A21" s="11">
        <f t="shared" si="1"/>
        <v>7</v>
      </c>
      <c r="B21" s="12" t="s">
        <v>23</v>
      </c>
      <c r="C21" s="13">
        <v>43979.62613425926</v>
      </c>
      <c r="D21" s="14" t="s">
        <v>427</v>
      </c>
      <c r="E21" s="20" t="s">
        <v>441</v>
      </c>
      <c r="F21" s="40" t="str">
        <f t="shared" si="5"/>
        <v/>
      </c>
      <c r="G21" s="17" t="s">
        <v>26</v>
      </c>
      <c r="H21" s="16"/>
      <c r="I21" s="17" t="s">
        <v>45</v>
      </c>
      <c r="J21" s="19" t="s">
        <v>46</v>
      </c>
      <c r="K21" s="44" t="s">
        <v>308</v>
      </c>
      <c r="L21" s="41" t="s">
        <v>309</v>
      </c>
      <c r="M21" s="16"/>
      <c r="N21" s="16"/>
      <c r="O21" s="17" t="s">
        <v>41</v>
      </c>
      <c r="P21" s="16"/>
      <c r="Q21" s="17" t="s">
        <v>42</v>
      </c>
      <c r="R21" s="16"/>
      <c r="S21" s="16"/>
      <c r="T21" s="16"/>
      <c r="U21" s="16"/>
      <c r="V21" s="16"/>
      <c r="W21" s="22"/>
      <c r="X21" s="22"/>
      <c r="Y21" s="22"/>
      <c r="Z21" s="22"/>
      <c r="AA21" s="22"/>
    </row>
    <row r="22" ht="28.5" customHeight="1">
      <c r="A22" s="11">
        <f t="shared" si="1"/>
        <v>7</v>
      </c>
      <c r="B22" s="12" t="s">
        <v>23</v>
      </c>
      <c r="C22" s="13">
        <v>43979.62614583333</v>
      </c>
      <c r="D22" s="14" t="s">
        <v>427</v>
      </c>
      <c r="E22" s="20" t="s">
        <v>442</v>
      </c>
      <c r="F22" s="40" t="str">
        <f t="shared" si="5"/>
        <v/>
      </c>
      <c r="G22" s="17" t="s">
        <v>82</v>
      </c>
      <c r="H22" s="40"/>
      <c r="I22" s="17" t="s">
        <v>84</v>
      </c>
      <c r="J22" s="19" t="s">
        <v>46</v>
      </c>
      <c r="K22" s="23"/>
      <c r="L22" s="16"/>
      <c r="M22" s="16"/>
      <c r="N22" s="16"/>
      <c r="O22" s="17" t="s">
        <v>41</v>
      </c>
      <c r="P22" s="16"/>
      <c r="Q22" s="17" t="s">
        <v>42</v>
      </c>
      <c r="R22" s="16"/>
      <c r="S22" s="16"/>
      <c r="T22" s="16"/>
      <c r="U22" s="16"/>
      <c r="V22" s="16"/>
      <c r="W22" s="22"/>
      <c r="X22" s="22"/>
      <c r="Y22" s="22"/>
      <c r="Z22" s="22"/>
      <c r="AA22" s="22"/>
    </row>
    <row r="23" ht="28.5" customHeight="1">
      <c r="A23" s="10">
        <f t="shared" si="1"/>
        <v>8</v>
      </c>
      <c r="B23" s="24" t="s">
        <v>23</v>
      </c>
      <c r="C23" s="25">
        <v>43979.61056712963</v>
      </c>
      <c r="D23" s="26" t="s">
        <v>443</v>
      </c>
      <c r="E23" s="27" t="s">
        <v>444</v>
      </c>
      <c r="F23" s="34" t="str">
        <f t="shared" si="5"/>
        <v/>
      </c>
      <c r="G23" s="29" t="s">
        <v>445</v>
      </c>
      <c r="H23" s="29"/>
      <c r="I23" s="29" t="s">
        <v>446</v>
      </c>
      <c r="J23" s="33" t="s">
        <v>102</v>
      </c>
      <c r="K23" s="46"/>
      <c r="L23" s="28"/>
      <c r="M23" s="28"/>
      <c r="N23" s="28"/>
      <c r="O23" s="29" t="s">
        <v>41</v>
      </c>
      <c r="P23" s="28"/>
      <c r="Q23" s="29" t="s">
        <v>42</v>
      </c>
      <c r="R23" s="28"/>
      <c r="S23" s="29"/>
      <c r="T23" s="28"/>
      <c r="U23" s="29"/>
      <c r="V23" s="28"/>
      <c r="W23" s="22"/>
      <c r="X23" s="22"/>
      <c r="Y23" s="22"/>
      <c r="Z23" s="22"/>
      <c r="AA23" s="22"/>
    </row>
    <row r="24" ht="51.0" customHeight="1">
      <c r="A24" s="10">
        <f t="shared" si="1"/>
        <v>8</v>
      </c>
      <c r="B24" s="24" t="s">
        <v>23</v>
      </c>
      <c r="C24" s="25">
        <v>43979.61072916666</v>
      </c>
      <c r="D24" s="26" t="s">
        <v>443</v>
      </c>
      <c r="E24" s="66" t="s">
        <v>447</v>
      </c>
      <c r="F24" s="34" t="str">
        <f t="shared" si="5"/>
        <v/>
      </c>
      <c r="G24" s="29" t="s">
        <v>26</v>
      </c>
      <c r="H24" s="29" t="s">
        <v>448</v>
      </c>
      <c r="I24" s="29" t="s">
        <v>134</v>
      </c>
      <c r="J24" s="33" t="s">
        <v>77</v>
      </c>
      <c r="K24" s="38"/>
      <c r="L24" s="29" t="s">
        <v>438</v>
      </c>
      <c r="M24" s="28"/>
      <c r="N24" s="28"/>
      <c r="O24" s="29" t="s">
        <v>41</v>
      </c>
      <c r="P24" s="28"/>
      <c r="Q24" s="29" t="s">
        <v>42</v>
      </c>
      <c r="R24" s="28"/>
      <c r="S24" s="28"/>
      <c r="T24" s="28"/>
      <c r="U24" s="28"/>
      <c r="V24" s="28"/>
      <c r="W24" s="22"/>
      <c r="X24" s="22"/>
      <c r="Y24" s="22"/>
      <c r="Z24" s="22"/>
      <c r="AA24" s="22"/>
    </row>
    <row r="25" ht="64.5" customHeight="1">
      <c r="A25" s="10">
        <f t="shared" si="1"/>
        <v>8</v>
      </c>
      <c r="B25" s="24" t="s">
        <v>23</v>
      </c>
      <c r="C25" s="25">
        <v>43979.61077546296</v>
      </c>
      <c r="D25" s="26" t="s">
        <v>443</v>
      </c>
      <c r="E25" s="75" t="s">
        <v>449</v>
      </c>
      <c r="F25" s="34" t="str">
        <f>image("https://scontent.xx.fbcdn.net/v/t1.15752-9/99142295_3352701791443582_8669210333845389312_n.png?_nc_cat=103&amp;_nc_sid=b96e70&amp;_nc_ohc=e33G3W6vX-IAX_zDw7C&amp;_nc_ad=z-m&amp;_nc_cid=0&amp;_nc_zor=9&amp;_nc_ht=scontent.xx&amp;oh=93885f7bbb2ecddb657d6ca279dac8da&amp;oe=5EF49F10")</f>
        <v/>
      </c>
      <c r="G25" s="29" t="s">
        <v>71</v>
      </c>
      <c r="H25" s="29" t="s">
        <v>450</v>
      </c>
      <c r="I25" s="29" t="s">
        <v>73</v>
      </c>
      <c r="J25" s="33" t="s">
        <v>74</v>
      </c>
      <c r="K25" s="27" t="s">
        <v>56</v>
      </c>
      <c r="L25" s="29" t="s">
        <v>48</v>
      </c>
      <c r="M25" s="29" t="s">
        <v>451</v>
      </c>
      <c r="N25" s="28"/>
      <c r="O25" s="29" t="s">
        <v>41</v>
      </c>
      <c r="P25" s="28"/>
      <c r="Q25" s="29" t="s">
        <v>42</v>
      </c>
      <c r="R25" s="28"/>
      <c r="S25" s="28"/>
      <c r="T25" s="28"/>
      <c r="U25" s="28"/>
      <c r="V25" s="28"/>
      <c r="W25" s="22"/>
      <c r="X25" s="22"/>
      <c r="Y25" s="22"/>
      <c r="Z25" s="22"/>
      <c r="AA25" s="22"/>
    </row>
    <row r="26" ht="28.5" customHeight="1">
      <c r="A26" s="11">
        <f t="shared" si="1"/>
        <v>9</v>
      </c>
      <c r="B26" s="12" t="s">
        <v>23</v>
      </c>
      <c r="C26" s="13">
        <v>43979.59520833333</v>
      </c>
      <c r="D26" s="14" t="s">
        <v>452</v>
      </c>
      <c r="E26" s="20" t="s">
        <v>453</v>
      </c>
      <c r="F26" s="40" t="str">
        <f t="shared" ref="F26:F30" si="6">image("")</f>
        <v/>
      </c>
      <c r="G26" s="17" t="s">
        <v>82</v>
      </c>
      <c r="H26" s="17"/>
      <c r="I26" s="17" t="s">
        <v>84</v>
      </c>
      <c r="J26" s="17" t="s">
        <v>39</v>
      </c>
      <c r="K26" s="23"/>
      <c r="L26" s="18"/>
      <c r="M26" s="18"/>
      <c r="N26" s="16"/>
      <c r="O26" s="17" t="s">
        <v>41</v>
      </c>
      <c r="P26" s="16"/>
      <c r="Q26" s="17" t="s">
        <v>207</v>
      </c>
      <c r="R26" s="16"/>
      <c r="S26" s="16"/>
      <c r="T26" s="16"/>
      <c r="U26" s="16"/>
      <c r="V26" s="16"/>
      <c r="W26" s="22"/>
      <c r="X26" s="22"/>
      <c r="Y26" s="22"/>
      <c r="Z26" s="22"/>
      <c r="AA26" s="22"/>
    </row>
    <row r="27" ht="28.5" customHeight="1">
      <c r="A27" s="10">
        <f t="shared" si="1"/>
        <v>10</v>
      </c>
      <c r="B27" s="24" t="s">
        <v>23</v>
      </c>
      <c r="C27" s="25">
        <v>43979.59385416667</v>
      </c>
      <c r="D27" s="26" t="s">
        <v>454</v>
      </c>
      <c r="E27" s="27" t="s">
        <v>36</v>
      </c>
      <c r="F27" s="34" t="str">
        <f t="shared" si="6"/>
        <v/>
      </c>
      <c r="G27" s="29" t="s">
        <v>37</v>
      </c>
      <c r="H27" s="29"/>
      <c r="I27" s="29" t="s">
        <v>38</v>
      </c>
      <c r="J27" s="33" t="s">
        <v>39</v>
      </c>
      <c r="K27" s="27" t="s">
        <v>455</v>
      </c>
      <c r="L27" s="28"/>
      <c r="M27" s="28"/>
      <c r="N27" s="28"/>
      <c r="O27" s="29" t="s">
        <v>41</v>
      </c>
      <c r="P27" s="28"/>
      <c r="Q27" s="29" t="s">
        <v>160</v>
      </c>
      <c r="R27" s="28"/>
      <c r="S27" s="28"/>
      <c r="T27" s="28"/>
      <c r="U27" s="28"/>
      <c r="V27" s="28"/>
      <c r="W27" s="22"/>
      <c r="X27" s="22"/>
      <c r="Y27" s="22"/>
      <c r="Z27" s="22"/>
      <c r="AA27" s="22"/>
    </row>
    <row r="28" ht="36.75" customHeight="1">
      <c r="A28" s="10">
        <f t="shared" si="1"/>
        <v>10</v>
      </c>
      <c r="B28" s="24" t="s">
        <v>23</v>
      </c>
      <c r="C28" s="25">
        <v>43979.59407407408</v>
      </c>
      <c r="D28" s="26" t="s">
        <v>454</v>
      </c>
      <c r="E28" s="27" t="s">
        <v>456</v>
      </c>
      <c r="F28" s="34" t="str">
        <f t="shared" si="6"/>
        <v/>
      </c>
      <c r="G28" s="29" t="s">
        <v>26</v>
      </c>
      <c r="H28" s="34" t="s">
        <v>457</v>
      </c>
      <c r="I28" s="29" t="s">
        <v>76</v>
      </c>
      <c r="J28" s="33" t="s">
        <v>77</v>
      </c>
      <c r="K28" s="31" t="s">
        <v>458</v>
      </c>
      <c r="L28" s="34" t="s">
        <v>459</v>
      </c>
      <c r="M28" s="28"/>
      <c r="N28" s="34"/>
      <c r="O28" s="29" t="s">
        <v>160</v>
      </c>
      <c r="P28" s="28"/>
      <c r="Q28" s="29" t="s">
        <v>160</v>
      </c>
      <c r="R28" s="29" t="s">
        <v>66</v>
      </c>
      <c r="S28" s="29" t="s">
        <v>67</v>
      </c>
      <c r="T28" s="29" t="s">
        <v>68</v>
      </c>
      <c r="U28" s="29" t="s">
        <v>460</v>
      </c>
      <c r="V28" s="28"/>
      <c r="W28" s="22"/>
      <c r="X28" s="22"/>
      <c r="Y28" s="22"/>
      <c r="Z28" s="22"/>
      <c r="AA28" s="22"/>
    </row>
    <row r="29" ht="53.25" customHeight="1">
      <c r="A29" s="10">
        <f t="shared" si="1"/>
        <v>10</v>
      </c>
      <c r="B29" s="24" t="s">
        <v>23</v>
      </c>
      <c r="C29" s="25">
        <v>43979.59407407408</v>
      </c>
      <c r="D29" s="26" t="s">
        <v>454</v>
      </c>
      <c r="E29" s="27" t="s">
        <v>329</v>
      </c>
      <c r="F29" s="34" t="str">
        <f t="shared" si="6"/>
        <v/>
      </c>
      <c r="G29" s="29" t="s">
        <v>143</v>
      </c>
      <c r="H29" s="29" t="s">
        <v>330</v>
      </c>
      <c r="I29" s="29" t="s">
        <v>45</v>
      </c>
      <c r="J29" s="33" t="s">
        <v>102</v>
      </c>
      <c r="K29" s="31" t="s">
        <v>461</v>
      </c>
      <c r="L29" s="33" t="s">
        <v>462</v>
      </c>
      <c r="M29" s="28"/>
      <c r="N29" s="28"/>
      <c r="O29" s="29" t="s">
        <v>41</v>
      </c>
      <c r="P29" s="28"/>
      <c r="Q29" s="29" t="s">
        <v>160</v>
      </c>
      <c r="R29" s="28"/>
      <c r="S29" s="28"/>
      <c r="T29" s="28"/>
      <c r="U29" s="29"/>
      <c r="V29" s="28"/>
      <c r="W29" s="22"/>
      <c r="X29" s="22"/>
      <c r="Y29" s="22"/>
      <c r="Z29" s="22"/>
      <c r="AA29" s="22"/>
    </row>
    <row r="30" ht="28.5" customHeight="1">
      <c r="A30" s="11">
        <f t="shared" si="1"/>
        <v>11</v>
      </c>
      <c r="B30" s="12" t="s">
        <v>23</v>
      </c>
      <c r="C30" s="13">
        <v>43979.54591435185</v>
      </c>
      <c r="D30" s="14" t="s">
        <v>463</v>
      </c>
      <c r="E30" s="20" t="s">
        <v>36</v>
      </c>
      <c r="F30" s="40" t="str">
        <f t="shared" si="6"/>
        <v/>
      </c>
      <c r="G30" s="17" t="s">
        <v>37</v>
      </c>
      <c r="H30" s="18"/>
      <c r="I30" s="17" t="s">
        <v>38</v>
      </c>
      <c r="J30" s="19" t="s">
        <v>39</v>
      </c>
      <c r="K30" s="44" t="s">
        <v>464</v>
      </c>
      <c r="L30" s="16"/>
      <c r="M30" s="16"/>
      <c r="N30" s="16"/>
      <c r="O30" s="17" t="s">
        <v>41</v>
      </c>
      <c r="P30" s="16"/>
      <c r="Q30" s="17" t="s">
        <v>42</v>
      </c>
      <c r="R30" s="16"/>
      <c r="S30" s="16"/>
      <c r="T30" s="16"/>
      <c r="U30" s="16"/>
      <c r="V30" s="16"/>
      <c r="W30" s="22"/>
      <c r="X30" s="22"/>
      <c r="Y30" s="22"/>
      <c r="Z30" s="22"/>
      <c r="AA30" s="22"/>
    </row>
    <row r="31" ht="101.25" customHeight="1">
      <c r="A31" s="11">
        <f t="shared" si="1"/>
        <v>11</v>
      </c>
      <c r="B31" s="12" t="s">
        <v>23</v>
      </c>
      <c r="C31" s="13">
        <v>43979.54722222222</v>
      </c>
      <c r="D31" s="14" t="s">
        <v>463</v>
      </c>
      <c r="E31" s="39" t="s">
        <v>465</v>
      </c>
      <c r="F31" s="40" t="str">
        <f>image("https://scontent.xx.fbcdn.net/v/t1.15752-9/100087442_2317401565221439_1324116246735618048_n.jpg?_nc_cat=105&amp;_nc_sid=b96e70&amp;_nc_ohc=xcQbDGdVYwoAX-Tcmw-&amp;_nc_ad=z-m&amp;_nc_cid=0&amp;_nc_zor=9&amp;_nc_ht=scontent.xx&amp;oh=7bceaf9b576fdc689c190b35357b0a74&amp;oe=5EF40594")</f>
        <v/>
      </c>
      <c r="G31" s="17" t="s">
        <v>26</v>
      </c>
      <c r="H31" s="41" t="s">
        <v>466</v>
      </c>
      <c r="I31" s="19" t="s">
        <v>45</v>
      </c>
      <c r="J31" s="19" t="s">
        <v>46</v>
      </c>
      <c r="K31" s="44" t="s">
        <v>93</v>
      </c>
      <c r="L31" s="40" t="s">
        <v>467</v>
      </c>
      <c r="M31" s="40" t="s">
        <v>468</v>
      </c>
      <c r="N31" s="16"/>
      <c r="O31" s="17" t="s">
        <v>41</v>
      </c>
      <c r="P31" s="16"/>
      <c r="Q31" s="17" t="s">
        <v>42</v>
      </c>
      <c r="R31" s="16"/>
      <c r="S31" s="16"/>
      <c r="T31" s="16"/>
      <c r="U31" s="16"/>
      <c r="V31" s="16"/>
      <c r="W31" s="22"/>
      <c r="X31" s="22"/>
      <c r="Y31" s="22"/>
      <c r="Z31" s="22"/>
      <c r="AA31" s="22"/>
    </row>
    <row r="32" ht="28.5" customHeight="1">
      <c r="A32" s="11">
        <f t="shared" si="1"/>
        <v>11</v>
      </c>
      <c r="B32" s="12" t="s">
        <v>23</v>
      </c>
      <c r="C32" s="13">
        <v>43979.54723379629</v>
      </c>
      <c r="D32" s="14" t="s">
        <v>463</v>
      </c>
      <c r="E32" s="20" t="s">
        <v>469</v>
      </c>
      <c r="F32" s="40" t="str">
        <f t="shared" ref="F32:F33" si="7">image("")</f>
        <v/>
      </c>
      <c r="G32" s="17" t="s">
        <v>26</v>
      </c>
      <c r="H32" s="17" t="s">
        <v>470</v>
      </c>
      <c r="I32" s="17" t="s">
        <v>45</v>
      </c>
      <c r="J32" s="19" t="s">
        <v>46</v>
      </c>
      <c r="K32" s="20" t="s">
        <v>471</v>
      </c>
      <c r="L32" s="18"/>
      <c r="M32" s="18"/>
      <c r="N32" s="16"/>
      <c r="O32" s="17" t="s">
        <v>41</v>
      </c>
      <c r="P32" s="16"/>
      <c r="Q32" s="17" t="s">
        <v>42</v>
      </c>
      <c r="R32" s="16"/>
      <c r="S32" s="16"/>
      <c r="T32" s="16"/>
      <c r="U32" s="17"/>
      <c r="V32" s="16"/>
      <c r="W32" s="22"/>
      <c r="X32" s="22"/>
      <c r="Y32" s="22"/>
      <c r="Z32" s="22"/>
      <c r="AA32" s="22"/>
    </row>
    <row r="33" ht="28.5" customHeight="1">
      <c r="A33" s="10">
        <f t="shared" si="1"/>
        <v>12</v>
      </c>
      <c r="B33" s="24" t="s">
        <v>23</v>
      </c>
      <c r="C33" s="25">
        <v>43979.52449074074</v>
      </c>
      <c r="D33" s="26" t="s">
        <v>472</v>
      </c>
      <c r="E33" s="27" t="s">
        <v>36</v>
      </c>
      <c r="F33" s="34" t="str">
        <f t="shared" si="7"/>
        <v/>
      </c>
      <c r="G33" s="29" t="s">
        <v>37</v>
      </c>
      <c r="H33" s="33"/>
      <c r="I33" s="29" t="s">
        <v>38</v>
      </c>
      <c r="J33" s="33" t="s">
        <v>39</v>
      </c>
      <c r="K33" s="27" t="s">
        <v>473</v>
      </c>
      <c r="L33" s="28"/>
      <c r="M33" s="28"/>
      <c r="N33" s="28"/>
      <c r="O33" s="29" t="s">
        <v>41</v>
      </c>
      <c r="P33" s="28"/>
      <c r="Q33" s="29" t="s">
        <v>41</v>
      </c>
      <c r="R33" s="28"/>
      <c r="S33" s="28"/>
      <c r="T33" s="28"/>
      <c r="U33" s="28"/>
      <c r="V33" s="28"/>
      <c r="W33" s="22"/>
      <c r="X33" s="22"/>
      <c r="Y33" s="22"/>
      <c r="Z33" s="22"/>
      <c r="AA33" s="22"/>
    </row>
    <row r="34" ht="112.5" customHeight="1">
      <c r="A34" s="10">
        <f t="shared" si="1"/>
        <v>12</v>
      </c>
      <c r="B34" s="24" t="s">
        <v>23</v>
      </c>
      <c r="C34" s="25">
        <v>43979.52494212963</v>
      </c>
      <c r="D34" s="26" t="s">
        <v>472</v>
      </c>
      <c r="E34" s="32" t="s">
        <v>474</v>
      </c>
      <c r="F34" s="34" t="str">
        <f>image("https://scontent.xx.fbcdn.net/v/t1.15752-9/99422753_198718834516029_7810520717811777536_n.jpg?_nc_cat=104&amp;_nc_sid=b96e70&amp;_nc_ohc=I8owm3kFRyIAX_WZJhL&amp;_nc_ad=z-m&amp;_nc_cid=0&amp;_nc_zor=9&amp;_nc_ht=scontent.xx&amp;oh=e51906d46b5f5541ef156f19e98f9585&amp;oe=5EF567F4")</f>
        <v/>
      </c>
      <c r="G34" s="29" t="s">
        <v>26</v>
      </c>
      <c r="H34" s="29" t="s">
        <v>475</v>
      </c>
      <c r="I34" s="29" t="s">
        <v>45</v>
      </c>
      <c r="J34" s="33" t="s">
        <v>46</v>
      </c>
      <c r="K34" s="27" t="s">
        <v>351</v>
      </c>
      <c r="L34" s="34" t="s">
        <v>221</v>
      </c>
      <c r="M34" s="34" t="s">
        <v>222</v>
      </c>
      <c r="N34" s="28"/>
      <c r="O34" s="29" t="s">
        <v>41</v>
      </c>
      <c r="P34" s="28"/>
      <c r="Q34" s="29" t="s">
        <v>41</v>
      </c>
      <c r="R34" s="29"/>
      <c r="S34" s="28"/>
      <c r="T34" s="28"/>
      <c r="U34" s="29"/>
      <c r="V34" s="28"/>
      <c r="W34" s="22"/>
      <c r="X34" s="22"/>
      <c r="Y34" s="22"/>
      <c r="Z34" s="22"/>
      <c r="AA34" s="22"/>
    </row>
    <row r="35" ht="28.5" customHeight="1">
      <c r="A35" s="10">
        <f t="shared" si="1"/>
        <v>12</v>
      </c>
      <c r="B35" s="24" t="s">
        <v>23</v>
      </c>
      <c r="C35" s="25">
        <v>43979.52494212963</v>
      </c>
      <c r="D35" s="26" t="s">
        <v>472</v>
      </c>
      <c r="E35" s="36" t="s">
        <v>476</v>
      </c>
      <c r="F35" s="34" t="str">
        <f t="shared" ref="F35:F36" si="8">image("")</f>
        <v/>
      </c>
      <c r="G35" s="29" t="s">
        <v>190</v>
      </c>
      <c r="H35" s="30"/>
      <c r="I35" s="29" t="s">
        <v>191</v>
      </c>
      <c r="J35" s="33" t="s">
        <v>46</v>
      </c>
      <c r="K35" s="27" t="s">
        <v>477</v>
      </c>
      <c r="L35" s="30"/>
      <c r="M35" s="30"/>
      <c r="N35" s="28"/>
      <c r="O35" s="29" t="s">
        <v>41</v>
      </c>
      <c r="P35" s="28"/>
      <c r="Q35" s="29" t="s">
        <v>41</v>
      </c>
      <c r="R35" s="28"/>
      <c r="S35" s="28"/>
      <c r="T35" s="28"/>
      <c r="U35" s="28"/>
      <c r="V35" s="28"/>
      <c r="W35" s="22"/>
      <c r="X35" s="22"/>
      <c r="Y35" s="22"/>
      <c r="Z35" s="22"/>
      <c r="AA35" s="22"/>
    </row>
    <row r="36" ht="28.5" customHeight="1">
      <c r="A36" s="11">
        <f t="shared" si="1"/>
        <v>13</v>
      </c>
      <c r="B36" s="12" t="s">
        <v>23</v>
      </c>
      <c r="C36" s="13">
        <v>43979.47009259259</v>
      </c>
      <c r="D36" s="14" t="s">
        <v>478</v>
      </c>
      <c r="E36" s="20" t="s">
        <v>36</v>
      </c>
      <c r="F36" s="40" t="str">
        <f t="shared" si="8"/>
        <v/>
      </c>
      <c r="G36" s="17" t="s">
        <v>37</v>
      </c>
      <c r="H36" s="17"/>
      <c r="I36" s="17" t="s">
        <v>38</v>
      </c>
      <c r="J36" s="19" t="s">
        <v>39</v>
      </c>
      <c r="K36" s="20" t="s">
        <v>479</v>
      </c>
      <c r="L36" s="16"/>
      <c r="M36" s="16"/>
      <c r="N36" s="16"/>
      <c r="O36" s="17" t="s">
        <v>41</v>
      </c>
      <c r="P36" s="16"/>
      <c r="Q36" s="17" t="s">
        <v>42</v>
      </c>
      <c r="R36" s="16"/>
      <c r="S36" s="16"/>
      <c r="T36" s="16"/>
      <c r="U36" s="16"/>
      <c r="V36" s="16"/>
      <c r="W36" s="55"/>
    </row>
    <row r="37" ht="142.5" customHeight="1">
      <c r="A37" s="11">
        <f t="shared" si="1"/>
        <v>13</v>
      </c>
      <c r="B37" s="12" t="s">
        <v>23</v>
      </c>
      <c r="C37" s="13">
        <v>43979.470509259256</v>
      </c>
      <c r="D37" s="14" t="s">
        <v>478</v>
      </c>
      <c r="E37" s="39" t="s">
        <v>480</v>
      </c>
      <c r="F37" s="40" t="str">
        <f>image("https://scontent.xx.fbcdn.net/v/t1.15752-9/101522197_851942805293340_301388699952742400_n.jpg?_nc_cat=106&amp;_nc_sid=b96e70&amp;_nc_ohc=7Irr3NTcQQsAX-cJcpY&amp;_nc_ad=z-m&amp;_nc_cid=0&amp;_nc_zor=9&amp;_nc_ht=scontent.xx&amp;oh=c1f881c095de245da7ad3782715bec49&amp;oe=5EF502EC")</f>
        <v/>
      </c>
      <c r="G37" s="17" t="s">
        <v>26</v>
      </c>
      <c r="H37" s="40" t="s">
        <v>481</v>
      </c>
      <c r="I37" s="17" t="s">
        <v>45</v>
      </c>
      <c r="J37" s="19" t="s">
        <v>46</v>
      </c>
      <c r="K37" s="44" t="s">
        <v>93</v>
      </c>
      <c r="L37" s="40" t="s">
        <v>482</v>
      </c>
      <c r="M37" s="16" t="s">
        <v>483</v>
      </c>
      <c r="N37" s="40"/>
      <c r="O37" s="17" t="s">
        <v>41</v>
      </c>
      <c r="P37" s="16"/>
      <c r="Q37" s="17" t="s">
        <v>42</v>
      </c>
      <c r="R37" s="16"/>
      <c r="S37" s="16"/>
      <c r="T37" s="16"/>
      <c r="U37" s="16"/>
      <c r="V37" s="16"/>
      <c r="W37" s="55"/>
    </row>
    <row r="38" ht="30.75" customHeight="1">
      <c r="A38" s="11">
        <f t="shared" si="1"/>
        <v>13</v>
      </c>
      <c r="B38" s="12" t="s">
        <v>23</v>
      </c>
      <c r="C38" s="13">
        <v>43979.470509259256</v>
      </c>
      <c r="D38" s="14" t="s">
        <v>478</v>
      </c>
      <c r="E38" s="20" t="s">
        <v>484</v>
      </c>
      <c r="F38" s="40" t="str">
        <f>image("")</f>
        <v/>
      </c>
      <c r="G38" s="17" t="s">
        <v>26</v>
      </c>
      <c r="H38" s="17" t="s">
        <v>485</v>
      </c>
      <c r="I38" s="17" t="s">
        <v>45</v>
      </c>
      <c r="J38" s="19" t="s">
        <v>46</v>
      </c>
      <c r="K38" s="44" t="s">
        <v>486</v>
      </c>
      <c r="L38" s="19" t="s">
        <v>487</v>
      </c>
      <c r="M38" s="16"/>
      <c r="N38" s="16"/>
      <c r="O38" s="17" t="s">
        <v>41</v>
      </c>
      <c r="P38" s="16"/>
      <c r="Q38" s="17" t="s">
        <v>42</v>
      </c>
      <c r="R38" s="16"/>
      <c r="S38" s="16"/>
      <c r="T38" s="16"/>
      <c r="U38" s="17"/>
      <c r="V38" s="16"/>
      <c r="W38" s="55"/>
    </row>
    <row r="39" ht="146.25" customHeight="1">
      <c r="A39" s="10">
        <f t="shared" si="1"/>
        <v>14</v>
      </c>
      <c r="B39" s="24" t="s">
        <v>23</v>
      </c>
      <c r="C39" s="25">
        <v>43979.461701388886</v>
      </c>
      <c r="D39" s="26" t="s">
        <v>488</v>
      </c>
      <c r="E39" s="32" t="s">
        <v>489</v>
      </c>
      <c r="F39" s="34" t="str">
        <f>image("https://scontent.xx.fbcdn.net/v/t1.15752-9/99431255_1094842624249055_1029142316662652928_n.jpg?_nc_cat=104&amp;_nc_sid=b96e70&amp;_nc_ohc=s__ppRiq4ecAX9zzMHF&amp;_nc_ad=z-m&amp;_nc_cid=0&amp;_nc_zor=9&amp;_nc_ht=scontent.xx&amp;oh=40e90f5f5cc23fe34e2968a0d08f629d&amp;oe=5EF39324")</f>
        <v/>
      </c>
      <c r="G39" s="29" t="s">
        <v>26</v>
      </c>
      <c r="H39" s="30" t="s">
        <v>490</v>
      </c>
      <c r="I39" s="29" t="s">
        <v>27</v>
      </c>
      <c r="J39" s="33" t="s">
        <v>34</v>
      </c>
      <c r="K39" s="31" t="s">
        <v>29</v>
      </c>
      <c r="L39" s="28"/>
      <c r="M39" s="28" t="s">
        <v>166</v>
      </c>
      <c r="N39" s="28"/>
      <c r="O39" s="29" t="s">
        <v>41</v>
      </c>
      <c r="P39" s="28"/>
      <c r="Q39" s="29" t="s">
        <v>30</v>
      </c>
      <c r="R39" s="28"/>
      <c r="S39" s="28"/>
      <c r="T39" s="28"/>
      <c r="U39" s="28"/>
      <c r="V39" s="28"/>
      <c r="W39" s="55"/>
    </row>
    <row r="40" ht="28.5" customHeight="1">
      <c r="A40" s="10">
        <f t="shared" si="1"/>
        <v>14</v>
      </c>
      <c r="B40" s="24" t="s">
        <v>23</v>
      </c>
      <c r="C40" s="25">
        <v>43979.462175925924</v>
      </c>
      <c r="D40" s="26" t="s">
        <v>488</v>
      </c>
      <c r="E40" s="27" t="s">
        <v>491</v>
      </c>
      <c r="F40" s="34" t="str">
        <f t="shared" ref="F40:F41" si="9">image("")</f>
        <v/>
      </c>
      <c r="G40" s="29" t="s">
        <v>26</v>
      </c>
      <c r="H40" s="35" t="s">
        <v>492</v>
      </c>
      <c r="I40" s="33" t="s">
        <v>76</v>
      </c>
      <c r="J40" s="33" t="s">
        <v>77</v>
      </c>
      <c r="K40" s="31" t="s">
        <v>493</v>
      </c>
      <c r="L40" s="34" t="s">
        <v>494</v>
      </c>
      <c r="M40" s="34"/>
      <c r="N40" s="28"/>
      <c r="O40" s="29" t="s">
        <v>30</v>
      </c>
      <c r="P40" s="28"/>
      <c r="Q40" s="29" t="s">
        <v>30</v>
      </c>
      <c r="R40" s="28"/>
      <c r="S40" s="28"/>
      <c r="T40" s="28"/>
      <c r="U40" s="28"/>
      <c r="V40" s="28"/>
      <c r="W40" s="55"/>
    </row>
    <row r="41" ht="28.5" customHeight="1">
      <c r="A41" s="10">
        <f t="shared" si="1"/>
        <v>14</v>
      </c>
      <c r="B41" s="24" t="s">
        <v>23</v>
      </c>
      <c r="C41" s="25">
        <v>43979.462175925924</v>
      </c>
      <c r="D41" s="26" t="s">
        <v>488</v>
      </c>
      <c r="E41" s="27" t="s">
        <v>495</v>
      </c>
      <c r="F41" s="34" t="str">
        <f t="shared" si="9"/>
        <v/>
      </c>
      <c r="G41" s="29" t="s">
        <v>496</v>
      </c>
      <c r="H41" s="29"/>
      <c r="I41" s="29" t="s">
        <v>497</v>
      </c>
      <c r="J41" s="33" t="s">
        <v>46</v>
      </c>
      <c r="K41" s="27" t="s">
        <v>498</v>
      </c>
      <c r="L41" s="30"/>
      <c r="M41" s="30"/>
      <c r="N41" s="28"/>
      <c r="O41" s="29" t="s">
        <v>41</v>
      </c>
      <c r="P41" s="28"/>
      <c r="Q41" s="29" t="s">
        <v>30</v>
      </c>
      <c r="R41" s="28"/>
      <c r="S41" s="28"/>
      <c r="T41" s="28"/>
      <c r="U41" s="29"/>
      <c r="V41" s="28"/>
      <c r="W41" s="55"/>
    </row>
    <row r="42">
      <c r="A42" s="67"/>
      <c r="B42" s="68"/>
      <c r="C42" s="69"/>
      <c r="D42" s="70"/>
      <c r="E42" s="69"/>
      <c r="F42" s="69"/>
      <c r="G42" s="69"/>
      <c r="H42" s="69"/>
      <c r="I42" s="69"/>
      <c r="J42" s="69"/>
      <c r="K42" s="69"/>
      <c r="L42" s="69"/>
      <c r="M42" s="69"/>
      <c r="N42" s="69"/>
      <c r="O42" s="69"/>
      <c r="P42" s="69"/>
      <c r="Q42" s="69"/>
      <c r="R42" s="71"/>
      <c r="S42" s="71"/>
      <c r="T42" s="69"/>
      <c r="U42" s="71"/>
      <c r="V42" s="69"/>
      <c r="W42" s="55"/>
    </row>
    <row r="43">
      <c r="A43" s="56"/>
      <c r="B43" s="57"/>
      <c r="C43" s="55"/>
      <c r="D43" s="58"/>
      <c r="E43" s="55"/>
      <c r="F43" s="55"/>
      <c r="G43" s="55"/>
      <c r="H43" s="55"/>
      <c r="I43" s="55"/>
      <c r="J43" s="55"/>
      <c r="K43" s="55"/>
      <c r="L43" s="55"/>
      <c r="M43" s="55"/>
      <c r="N43" s="55"/>
      <c r="O43" s="55"/>
      <c r="P43" s="55"/>
      <c r="Q43" s="55"/>
      <c r="R43" s="60"/>
      <c r="S43" s="60"/>
      <c r="T43" s="55"/>
      <c r="U43" s="60"/>
      <c r="V43" s="55"/>
      <c r="W43" s="55"/>
    </row>
    <row r="44">
      <c r="A44" s="56"/>
      <c r="B44" s="57"/>
      <c r="C44" s="55"/>
      <c r="D44" s="58"/>
      <c r="E44" s="55"/>
      <c r="F44" s="55"/>
      <c r="G44" s="55"/>
      <c r="H44" s="55"/>
      <c r="I44" s="55"/>
      <c r="J44" s="55"/>
      <c r="K44" s="55"/>
      <c r="L44" s="55"/>
      <c r="M44" s="55"/>
      <c r="N44" s="55"/>
      <c r="O44" s="55"/>
      <c r="P44" s="55"/>
      <c r="Q44" s="55"/>
      <c r="R44" s="60"/>
      <c r="S44" s="60"/>
      <c r="T44" s="55"/>
      <c r="U44" s="60"/>
      <c r="V44" s="55"/>
      <c r="W44" s="55"/>
    </row>
    <row r="45">
      <c r="A45" s="56"/>
      <c r="B45" s="57"/>
      <c r="C45" s="55"/>
      <c r="D45" s="58"/>
      <c r="E45" s="55"/>
      <c r="F45" s="55"/>
      <c r="G45" s="55"/>
      <c r="H45" s="55"/>
      <c r="I45" s="55"/>
      <c r="J45" s="55"/>
      <c r="K45" s="55"/>
      <c r="L45" s="55"/>
      <c r="M45" s="55"/>
      <c r="N45" s="55"/>
      <c r="O45" s="55"/>
      <c r="P45" s="55"/>
      <c r="Q45" s="55"/>
      <c r="R45" s="60"/>
      <c r="S45" s="60"/>
      <c r="T45" s="55"/>
      <c r="U45" s="60"/>
      <c r="V45" s="55"/>
      <c r="W45" s="55"/>
    </row>
    <row r="46">
      <c r="A46" s="56"/>
      <c r="B46" s="57"/>
      <c r="C46" s="55"/>
      <c r="D46" s="58"/>
      <c r="E46" s="55"/>
      <c r="F46" s="55"/>
      <c r="G46" s="55"/>
      <c r="H46" s="55"/>
      <c r="I46" s="55"/>
      <c r="J46" s="55"/>
      <c r="K46" s="55"/>
      <c r="L46" s="55"/>
      <c r="M46" s="55"/>
      <c r="N46" s="55"/>
      <c r="O46" s="55"/>
      <c r="P46" s="55"/>
      <c r="Q46" s="55"/>
      <c r="R46" s="60"/>
      <c r="S46" s="60"/>
      <c r="T46" s="55"/>
      <c r="U46" s="60"/>
      <c r="V46" s="55"/>
      <c r="W46" s="55"/>
    </row>
    <row r="47">
      <c r="A47" s="56"/>
      <c r="B47" s="57"/>
      <c r="C47" s="55"/>
      <c r="D47" s="58"/>
      <c r="E47" s="55"/>
      <c r="F47" s="55"/>
      <c r="G47" s="55"/>
      <c r="H47" s="55"/>
      <c r="I47" s="55"/>
      <c r="J47" s="55"/>
      <c r="K47" s="55"/>
      <c r="L47" s="55"/>
      <c r="M47" s="55"/>
      <c r="N47" s="55"/>
      <c r="O47" s="55"/>
      <c r="P47" s="55"/>
      <c r="Q47" s="55"/>
      <c r="R47" s="60"/>
      <c r="S47" s="60"/>
      <c r="T47" s="55"/>
      <c r="U47" s="60"/>
      <c r="V47" s="55"/>
      <c r="W47" s="55"/>
    </row>
    <row r="48">
      <c r="A48" s="56"/>
      <c r="B48" s="57"/>
      <c r="C48" s="55"/>
      <c r="D48" s="58"/>
      <c r="E48" s="55"/>
      <c r="F48" s="55"/>
      <c r="G48" s="55"/>
      <c r="H48" s="55"/>
      <c r="I48" s="55"/>
      <c r="J48" s="55"/>
      <c r="K48" s="55"/>
      <c r="L48" s="55"/>
      <c r="M48" s="55"/>
      <c r="N48" s="55"/>
      <c r="O48" s="55"/>
      <c r="P48" s="55"/>
      <c r="Q48" s="55"/>
      <c r="R48" s="60"/>
      <c r="S48" s="60"/>
      <c r="T48" s="55"/>
      <c r="U48" s="60"/>
      <c r="V48" s="55"/>
      <c r="W48" s="55"/>
    </row>
    <row r="49">
      <c r="A49" s="56"/>
      <c r="B49" s="57"/>
      <c r="C49" s="55"/>
      <c r="D49" s="58"/>
      <c r="E49" s="55"/>
      <c r="F49" s="55"/>
      <c r="G49" s="55"/>
      <c r="H49" s="55"/>
      <c r="I49" s="55"/>
      <c r="J49" s="55"/>
      <c r="K49" s="55"/>
      <c r="L49" s="55"/>
      <c r="M49" s="55"/>
      <c r="N49" s="55"/>
      <c r="O49" s="55"/>
      <c r="P49" s="55"/>
      <c r="Q49" s="55"/>
      <c r="R49" s="60"/>
      <c r="S49" s="60"/>
      <c r="T49" s="55"/>
      <c r="U49" s="60"/>
      <c r="V49" s="55"/>
      <c r="W49" s="55"/>
    </row>
    <row r="50">
      <c r="A50" s="56"/>
      <c r="B50" s="57"/>
      <c r="C50" s="55"/>
      <c r="D50" s="58"/>
      <c r="E50" s="55"/>
      <c r="F50" s="55"/>
      <c r="G50" s="55"/>
      <c r="H50" s="55"/>
      <c r="I50" s="55"/>
      <c r="J50" s="55"/>
      <c r="K50" s="55"/>
      <c r="L50" s="55"/>
      <c r="M50" s="55"/>
      <c r="N50" s="55"/>
      <c r="O50" s="55"/>
      <c r="P50" s="55"/>
      <c r="Q50" s="55"/>
      <c r="R50" s="60"/>
      <c r="S50" s="60"/>
      <c r="T50" s="55"/>
      <c r="U50" s="60"/>
      <c r="V50" s="55"/>
      <c r="W50" s="55"/>
    </row>
    <row r="51">
      <c r="A51" s="56"/>
      <c r="B51" s="57"/>
      <c r="C51" s="55"/>
      <c r="D51" s="58"/>
      <c r="E51" s="55"/>
      <c r="F51" s="55"/>
      <c r="G51" s="55"/>
      <c r="H51" s="55"/>
      <c r="I51" s="55"/>
      <c r="J51" s="55"/>
      <c r="K51" s="55"/>
      <c r="L51" s="55"/>
      <c r="M51" s="55"/>
      <c r="N51" s="55"/>
      <c r="O51" s="55"/>
      <c r="P51" s="55"/>
      <c r="Q51" s="55"/>
      <c r="R51" s="60"/>
      <c r="S51" s="60"/>
      <c r="T51" s="55"/>
      <c r="U51" s="60"/>
      <c r="V51" s="55"/>
      <c r="W51" s="55"/>
    </row>
    <row r="52">
      <c r="A52" s="56"/>
      <c r="B52" s="57"/>
      <c r="C52" s="55"/>
      <c r="D52" s="58"/>
      <c r="E52" s="55"/>
      <c r="F52" s="55"/>
      <c r="G52" s="55"/>
      <c r="H52" s="55"/>
      <c r="I52" s="55"/>
      <c r="J52" s="55"/>
      <c r="K52" s="55"/>
      <c r="L52" s="55"/>
      <c r="M52" s="55"/>
      <c r="N52" s="55"/>
      <c r="O52" s="55"/>
      <c r="P52" s="55"/>
      <c r="Q52" s="55"/>
      <c r="R52" s="60"/>
      <c r="S52" s="60"/>
      <c r="T52" s="55"/>
      <c r="U52" s="60"/>
      <c r="V52" s="55"/>
      <c r="W52" s="55"/>
    </row>
    <row r="53">
      <c r="A53" s="56"/>
      <c r="B53" s="57"/>
      <c r="C53" s="55"/>
      <c r="D53" s="58"/>
      <c r="E53" s="55"/>
      <c r="F53" s="55"/>
      <c r="G53" s="55"/>
      <c r="H53" s="55"/>
      <c r="I53" s="55"/>
      <c r="J53" s="55"/>
      <c r="K53" s="55"/>
      <c r="L53" s="55"/>
      <c r="M53" s="55"/>
      <c r="N53" s="55"/>
      <c r="O53" s="55"/>
      <c r="P53" s="55"/>
      <c r="Q53" s="55"/>
      <c r="R53" s="60"/>
      <c r="S53" s="60"/>
      <c r="T53" s="55"/>
      <c r="U53" s="60"/>
      <c r="V53" s="55"/>
      <c r="W53" s="55"/>
    </row>
    <row r="54">
      <c r="A54" s="56"/>
      <c r="B54" s="57"/>
      <c r="C54" s="55"/>
      <c r="D54" s="58"/>
      <c r="E54" s="55"/>
      <c r="F54" s="55"/>
      <c r="G54" s="55"/>
      <c r="H54" s="55"/>
      <c r="I54" s="55"/>
      <c r="J54" s="55"/>
      <c r="K54" s="55"/>
      <c r="L54" s="55"/>
      <c r="M54" s="55"/>
      <c r="N54" s="55"/>
      <c r="O54" s="55"/>
      <c r="P54" s="55"/>
      <c r="Q54" s="55"/>
      <c r="R54" s="60"/>
      <c r="S54" s="60"/>
      <c r="T54" s="55"/>
      <c r="U54" s="60"/>
      <c r="V54" s="55"/>
      <c r="W54" s="55"/>
    </row>
    <row r="55">
      <c r="A55" s="56"/>
      <c r="B55" s="57"/>
      <c r="C55" s="55"/>
      <c r="D55" s="58"/>
      <c r="E55" s="55"/>
      <c r="F55" s="55"/>
      <c r="G55" s="55"/>
      <c r="H55" s="55"/>
      <c r="I55" s="55"/>
      <c r="J55" s="55"/>
      <c r="K55" s="55"/>
      <c r="L55" s="55"/>
      <c r="M55" s="55"/>
      <c r="N55" s="55"/>
      <c r="O55" s="55"/>
      <c r="P55" s="55"/>
      <c r="Q55" s="55"/>
      <c r="R55" s="60"/>
      <c r="S55" s="60"/>
      <c r="T55" s="55"/>
      <c r="U55" s="60"/>
      <c r="V55" s="55"/>
      <c r="W55" s="55"/>
    </row>
    <row r="56">
      <c r="A56" s="56"/>
      <c r="B56" s="57"/>
      <c r="C56" s="55"/>
      <c r="D56" s="58"/>
      <c r="E56" s="55"/>
      <c r="F56" s="55"/>
      <c r="G56" s="55"/>
      <c r="H56" s="55"/>
      <c r="I56" s="55"/>
      <c r="J56" s="55"/>
      <c r="K56" s="55"/>
      <c r="L56" s="55"/>
      <c r="M56" s="55"/>
      <c r="N56" s="55"/>
      <c r="O56" s="55"/>
      <c r="P56" s="55"/>
      <c r="Q56" s="55"/>
      <c r="R56" s="60"/>
      <c r="S56" s="60"/>
      <c r="T56" s="55"/>
      <c r="U56" s="60"/>
      <c r="V56" s="55"/>
      <c r="W56" s="55"/>
    </row>
    <row r="57">
      <c r="A57" s="56"/>
      <c r="B57" s="57"/>
      <c r="C57" s="55"/>
      <c r="D57" s="58"/>
      <c r="E57" s="55"/>
      <c r="F57" s="55"/>
      <c r="G57" s="55"/>
      <c r="H57" s="55"/>
      <c r="I57" s="55"/>
      <c r="J57" s="55"/>
      <c r="K57" s="55"/>
      <c r="L57" s="55"/>
      <c r="M57" s="55"/>
      <c r="N57" s="55"/>
      <c r="O57" s="55"/>
      <c r="P57" s="55"/>
      <c r="Q57" s="55"/>
      <c r="R57" s="60"/>
      <c r="S57" s="60"/>
      <c r="T57" s="55"/>
      <c r="U57" s="60"/>
      <c r="V57" s="55"/>
      <c r="W57" s="55"/>
    </row>
    <row r="58">
      <c r="A58" s="56"/>
      <c r="B58" s="57"/>
      <c r="C58" s="55"/>
      <c r="D58" s="58"/>
      <c r="E58" s="55"/>
      <c r="F58" s="55"/>
      <c r="G58" s="55"/>
      <c r="H58" s="55"/>
      <c r="I58" s="55"/>
      <c r="J58" s="55"/>
      <c r="K58" s="55"/>
      <c r="L58" s="55"/>
      <c r="M58" s="55"/>
      <c r="N58" s="55"/>
      <c r="O58" s="55"/>
      <c r="P58" s="55"/>
      <c r="Q58" s="55"/>
      <c r="R58" s="60"/>
      <c r="S58" s="60"/>
      <c r="T58" s="55"/>
      <c r="U58" s="60"/>
      <c r="V58" s="55"/>
      <c r="W58" s="55"/>
    </row>
    <row r="59">
      <c r="A59" s="56"/>
      <c r="B59" s="57"/>
      <c r="C59" s="55"/>
      <c r="D59" s="58"/>
      <c r="E59" s="55"/>
      <c r="F59" s="55"/>
      <c r="G59" s="55"/>
      <c r="H59" s="55"/>
      <c r="I59" s="55"/>
      <c r="J59" s="55"/>
      <c r="K59" s="55"/>
      <c r="L59" s="55"/>
      <c r="M59" s="55"/>
      <c r="N59" s="55"/>
      <c r="O59" s="55"/>
      <c r="P59" s="55"/>
      <c r="Q59" s="55"/>
      <c r="R59" s="60"/>
      <c r="S59" s="60"/>
      <c r="T59" s="55"/>
      <c r="U59" s="60"/>
      <c r="V59" s="55"/>
      <c r="W59" s="55"/>
    </row>
    <row r="60">
      <c r="A60" s="56"/>
      <c r="B60" s="57"/>
      <c r="C60" s="55"/>
      <c r="D60" s="58"/>
      <c r="E60" s="55"/>
      <c r="F60" s="55"/>
      <c r="G60" s="55"/>
      <c r="H60" s="55"/>
      <c r="I60" s="55"/>
      <c r="J60" s="55"/>
      <c r="K60" s="55"/>
      <c r="L60" s="55"/>
      <c r="M60" s="55"/>
      <c r="N60" s="55"/>
      <c r="O60" s="55"/>
      <c r="P60" s="55"/>
      <c r="Q60" s="55"/>
      <c r="R60" s="60"/>
      <c r="S60" s="60"/>
      <c r="T60" s="55"/>
      <c r="U60" s="60"/>
      <c r="V60" s="55"/>
      <c r="W60" s="55"/>
    </row>
    <row r="61">
      <c r="A61" s="56"/>
      <c r="B61" s="57"/>
      <c r="C61" s="55"/>
      <c r="D61" s="58"/>
      <c r="E61" s="55"/>
      <c r="F61" s="55"/>
      <c r="G61" s="55"/>
      <c r="H61" s="55"/>
      <c r="I61" s="55"/>
      <c r="J61" s="55"/>
      <c r="K61" s="55"/>
      <c r="L61" s="55"/>
      <c r="M61" s="55"/>
      <c r="N61" s="55"/>
      <c r="O61" s="55"/>
      <c r="P61" s="55"/>
      <c r="Q61" s="55"/>
      <c r="R61" s="60"/>
      <c r="S61" s="60"/>
      <c r="T61" s="55"/>
      <c r="U61" s="60"/>
      <c r="V61" s="55"/>
      <c r="W61" s="55"/>
    </row>
    <row r="62">
      <c r="A62" s="56"/>
      <c r="B62" s="57"/>
      <c r="C62" s="55"/>
      <c r="D62" s="58"/>
      <c r="E62" s="55"/>
      <c r="F62" s="55"/>
      <c r="G62" s="55"/>
      <c r="H62" s="55"/>
      <c r="I62" s="55"/>
      <c r="J62" s="55"/>
      <c r="K62" s="55"/>
      <c r="L62" s="55"/>
      <c r="M62" s="55"/>
      <c r="N62" s="55"/>
      <c r="O62" s="55"/>
      <c r="P62" s="55"/>
      <c r="Q62" s="55"/>
      <c r="R62" s="60"/>
      <c r="S62" s="60"/>
      <c r="T62" s="55"/>
      <c r="U62" s="60"/>
      <c r="V62" s="55"/>
      <c r="W62" s="55"/>
    </row>
    <row r="63">
      <c r="A63" s="56"/>
      <c r="B63" s="57"/>
      <c r="C63" s="55"/>
      <c r="D63" s="58"/>
      <c r="E63" s="55"/>
      <c r="F63" s="55"/>
      <c r="G63" s="55"/>
      <c r="H63" s="55"/>
      <c r="I63" s="55"/>
      <c r="J63" s="55"/>
      <c r="K63" s="55"/>
      <c r="L63" s="55"/>
      <c r="M63" s="55"/>
      <c r="N63" s="55"/>
      <c r="O63" s="55"/>
      <c r="P63" s="55"/>
      <c r="Q63" s="55"/>
      <c r="R63" s="60"/>
      <c r="S63" s="60"/>
      <c r="T63" s="55"/>
      <c r="U63" s="60"/>
      <c r="V63" s="55"/>
      <c r="W63" s="55"/>
    </row>
    <row r="64">
      <c r="A64" s="56"/>
      <c r="B64" s="57"/>
      <c r="C64" s="55"/>
      <c r="D64" s="58"/>
      <c r="E64" s="55"/>
      <c r="F64" s="55"/>
      <c r="G64" s="55"/>
      <c r="H64" s="55"/>
      <c r="I64" s="55"/>
      <c r="J64" s="55"/>
      <c r="K64" s="55"/>
      <c r="L64" s="55"/>
      <c r="M64" s="55"/>
      <c r="N64" s="55"/>
      <c r="O64" s="55"/>
      <c r="P64" s="55"/>
      <c r="Q64" s="55"/>
      <c r="R64" s="60"/>
      <c r="S64" s="60"/>
      <c r="T64" s="55"/>
      <c r="U64" s="60"/>
      <c r="V64" s="55"/>
      <c r="W64" s="55"/>
    </row>
    <row r="65">
      <c r="A65" s="56"/>
      <c r="B65" s="57"/>
      <c r="C65" s="55"/>
      <c r="D65" s="58"/>
      <c r="E65" s="55"/>
      <c r="F65" s="55"/>
      <c r="G65" s="55"/>
      <c r="H65" s="55"/>
      <c r="I65" s="55"/>
      <c r="J65" s="55"/>
      <c r="K65" s="55"/>
      <c r="L65" s="55"/>
      <c r="M65" s="55"/>
      <c r="N65" s="55"/>
      <c r="O65" s="55"/>
      <c r="P65" s="55"/>
      <c r="Q65" s="55"/>
      <c r="R65" s="60"/>
      <c r="S65" s="60"/>
      <c r="T65" s="55"/>
      <c r="U65" s="60"/>
      <c r="V65" s="55"/>
      <c r="W65" s="55"/>
    </row>
    <row r="66">
      <c r="A66" s="56"/>
      <c r="B66" s="57"/>
      <c r="C66" s="55"/>
      <c r="D66" s="58"/>
      <c r="E66" s="55"/>
      <c r="F66" s="55"/>
      <c r="G66" s="55"/>
      <c r="H66" s="55"/>
      <c r="I66" s="55"/>
      <c r="J66" s="55"/>
      <c r="K66" s="55"/>
      <c r="L66" s="55"/>
      <c r="M66" s="55"/>
      <c r="N66" s="55"/>
      <c r="O66" s="55"/>
      <c r="P66" s="55"/>
      <c r="Q66" s="55"/>
      <c r="R66" s="60"/>
      <c r="S66" s="60"/>
      <c r="T66" s="55"/>
      <c r="U66" s="60"/>
      <c r="V66" s="55"/>
      <c r="W66" s="55"/>
    </row>
    <row r="67">
      <c r="A67" s="56"/>
      <c r="B67" s="57"/>
      <c r="C67" s="55"/>
      <c r="D67" s="58"/>
      <c r="E67" s="55"/>
      <c r="F67" s="55"/>
      <c r="G67" s="55"/>
      <c r="H67" s="55"/>
      <c r="I67" s="55"/>
      <c r="J67" s="55"/>
      <c r="K67" s="55"/>
      <c r="L67" s="55"/>
      <c r="M67" s="55"/>
      <c r="N67" s="55"/>
      <c r="O67" s="55"/>
      <c r="P67" s="55"/>
      <c r="Q67" s="55"/>
      <c r="R67" s="60"/>
      <c r="S67" s="60"/>
      <c r="T67" s="55"/>
      <c r="U67" s="60"/>
      <c r="V67" s="55"/>
      <c r="W67" s="55"/>
    </row>
    <row r="68">
      <c r="A68" s="56"/>
      <c r="B68" s="57"/>
      <c r="C68" s="55"/>
      <c r="D68" s="58"/>
      <c r="E68" s="55"/>
      <c r="F68" s="55"/>
      <c r="G68" s="55"/>
      <c r="H68" s="55"/>
      <c r="I68" s="55"/>
      <c r="J68" s="55"/>
      <c r="K68" s="55"/>
      <c r="L68" s="55"/>
      <c r="M68" s="55"/>
      <c r="N68" s="55"/>
      <c r="O68" s="55"/>
      <c r="P68" s="55"/>
      <c r="Q68" s="55"/>
      <c r="R68" s="60"/>
      <c r="S68" s="60"/>
      <c r="T68" s="55"/>
      <c r="U68" s="60"/>
      <c r="V68" s="55"/>
      <c r="W68" s="55"/>
    </row>
    <row r="69">
      <c r="A69" s="56"/>
      <c r="B69" s="57"/>
      <c r="C69" s="55"/>
      <c r="D69" s="58"/>
      <c r="E69" s="55"/>
      <c r="F69" s="55"/>
      <c r="G69" s="55"/>
      <c r="H69" s="55"/>
      <c r="I69" s="55"/>
      <c r="J69" s="55"/>
      <c r="K69" s="55"/>
      <c r="L69" s="55"/>
      <c r="M69" s="55"/>
      <c r="N69" s="55"/>
      <c r="O69" s="55"/>
      <c r="P69" s="55"/>
      <c r="Q69" s="55"/>
      <c r="R69" s="60"/>
      <c r="S69" s="60"/>
      <c r="T69" s="55"/>
      <c r="U69" s="60"/>
      <c r="V69" s="55"/>
      <c r="W69" s="55"/>
    </row>
    <row r="70">
      <c r="A70" s="56"/>
      <c r="B70" s="57"/>
      <c r="C70" s="55"/>
      <c r="D70" s="58"/>
      <c r="E70" s="55"/>
      <c r="F70" s="55"/>
      <c r="G70" s="55"/>
      <c r="H70" s="55"/>
      <c r="I70" s="55"/>
      <c r="J70" s="55"/>
      <c r="K70" s="55"/>
      <c r="L70" s="55"/>
      <c r="M70" s="55"/>
      <c r="N70" s="55"/>
      <c r="O70" s="55"/>
      <c r="P70" s="55"/>
      <c r="Q70" s="55"/>
      <c r="R70" s="60"/>
      <c r="S70" s="60"/>
      <c r="T70" s="55"/>
      <c r="U70" s="60"/>
      <c r="V70" s="55"/>
      <c r="W70" s="55"/>
    </row>
    <row r="71">
      <c r="A71" s="56"/>
      <c r="B71" s="57"/>
      <c r="C71" s="55"/>
      <c r="D71" s="58"/>
      <c r="E71" s="55"/>
      <c r="F71" s="55"/>
      <c r="G71" s="55"/>
      <c r="H71" s="55"/>
      <c r="I71" s="55"/>
      <c r="J71" s="55"/>
      <c r="K71" s="55"/>
      <c r="L71" s="55"/>
      <c r="M71" s="55"/>
      <c r="N71" s="55"/>
      <c r="O71" s="55"/>
      <c r="P71" s="55"/>
      <c r="Q71" s="55"/>
      <c r="R71" s="60"/>
      <c r="S71" s="60"/>
      <c r="T71" s="55"/>
      <c r="U71" s="60"/>
      <c r="V71" s="55"/>
      <c r="W71" s="55"/>
    </row>
    <row r="72">
      <c r="A72" s="56"/>
      <c r="B72" s="57"/>
      <c r="C72" s="55"/>
      <c r="D72" s="58"/>
      <c r="E72" s="55"/>
      <c r="F72" s="55"/>
      <c r="G72" s="55"/>
      <c r="H72" s="55"/>
      <c r="I72" s="55"/>
      <c r="J72" s="55"/>
      <c r="K72" s="55"/>
      <c r="L72" s="55"/>
      <c r="M72" s="55"/>
      <c r="N72" s="55"/>
      <c r="O72" s="55"/>
      <c r="P72" s="55"/>
      <c r="Q72" s="55"/>
      <c r="R72" s="60"/>
      <c r="S72" s="60"/>
      <c r="T72" s="55"/>
      <c r="U72" s="60"/>
      <c r="V72" s="55"/>
      <c r="W72" s="55"/>
    </row>
    <row r="73">
      <c r="A73" s="56"/>
      <c r="B73" s="57"/>
      <c r="C73" s="55"/>
      <c r="D73" s="58"/>
      <c r="E73" s="55"/>
      <c r="F73" s="55"/>
      <c r="G73" s="55"/>
      <c r="H73" s="55"/>
      <c r="I73" s="55"/>
      <c r="J73" s="55"/>
      <c r="K73" s="55"/>
      <c r="L73" s="55"/>
      <c r="M73" s="55"/>
      <c r="N73" s="55"/>
      <c r="O73" s="55"/>
      <c r="P73" s="55"/>
      <c r="Q73" s="55"/>
      <c r="R73" s="55"/>
      <c r="S73" s="55"/>
      <c r="T73" s="55"/>
      <c r="U73" s="60"/>
      <c r="V73" s="55"/>
      <c r="W73" s="55"/>
    </row>
    <row r="74">
      <c r="A74" s="56"/>
      <c r="B74" s="57"/>
      <c r="C74" s="55"/>
      <c r="D74" s="58"/>
      <c r="E74" s="55"/>
      <c r="F74" s="55"/>
      <c r="G74" s="55"/>
      <c r="H74" s="55"/>
      <c r="I74" s="55"/>
      <c r="J74" s="55"/>
      <c r="K74" s="55"/>
      <c r="L74" s="55"/>
      <c r="M74" s="55"/>
      <c r="N74" s="55"/>
      <c r="O74" s="55"/>
      <c r="P74" s="55"/>
      <c r="Q74" s="55"/>
      <c r="R74" s="55"/>
      <c r="S74" s="55"/>
      <c r="T74" s="55"/>
      <c r="U74" s="60"/>
      <c r="V74" s="55"/>
      <c r="W74" s="55"/>
    </row>
    <row r="75">
      <c r="A75" s="56"/>
      <c r="B75" s="57"/>
      <c r="C75" s="55"/>
      <c r="D75" s="58"/>
      <c r="E75" s="55"/>
      <c r="F75" s="55"/>
      <c r="G75" s="55"/>
      <c r="H75" s="55"/>
      <c r="I75" s="55"/>
      <c r="J75" s="55"/>
      <c r="K75" s="55"/>
      <c r="L75" s="55"/>
      <c r="M75" s="55"/>
      <c r="N75" s="55"/>
      <c r="O75" s="55"/>
      <c r="P75" s="55"/>
      <c r="Q75" s="55"/>
      <c r="R75" s="55"/>
      <c r="S75" s="55"/>
      <c r="T75" s="55"/>
      <c r="U75" s="60"/>
      <c r="V75" s="55"/>
      <c r="W75" s="55"/>
    </row>
    <row r="76">
      <c r="A76" s="56"/>
      <c r="B76" s="57"/>
      <c r="C76" s="55"/>
      <c r="D76" s="58"/>
      <c r="E76" s="55"/>
      <c r="F76" s="55"/>
      <c r="G76" s="55"/>
      <c r="H76" s="55"/>
      <c r="I76" s="55"/>
      <c r="J76" s="55"/>
      <c r="K76" s="55"/>
      <c r="L76" s="55"/>
      <c r="M76" s="55"/>
      <c r="N76" s="55"/>
      <c r="O76" s="55"/>
      <c r="P76" s="55"/>
      <c r="Q76" s="55"/>
      <c r="R76" s="55"/>
      <c r="S76" s="55"/>
      <c r="T76" s="55"/>
      <c r="U76" s="60"/>
      <c r="V76" s="55"/>
      <c r="W76" s="55"/>
    </row>
    <row r="77">
      <c r="A77" s="56"/>
      <c r="B77" s="57"/>
      <c r="C77" s="55"/>
      <c r="D77" s="58"/>
      <c r="E77" s="55"/>
      <c r="F77" s="55"/>
      <c r="G77" s="55"/>
      <c r="H77" s="55"/>
      <c r="I77" s="55"/>
      <c r="J77" s="55"/>
      <c r="K77" s="55"/>
      <c r="L77" s="55"/>
      <c r="M77" s="55"/>
      <c r="N77" s="55"/>
      <c r="O77" s="55"/>
      <c r="P77" s="55"/>
      <c r="Q77" s="55"/>
      <c r="R77" s="55"/>
      <c r="S77" s="55"/>
      <c r="T77" s="55"/>
      <c r="U77" s="60"/>
      <c r="V77" s="55"/>
      <c r="W77" s="55"/>
    </row>
    <row r="78">
      <c r="A78" s="56"/>
      <c r="B78" s="57"/>
      <c r="C78" s="55"/>
      <c r="D78" s="58"/>
      <c r="E78" s="55"/>
      <c r="F78" s="55"/>
      <c r="G78" s="55"/>
      <c r="H78" s="55"/>
      <c r="I78" s="55"/>
      <c r="J78" s="55"/>
      <c r="K78" s="55"/>
      <c r="L78" s="55"/>
      <c r="M78" s="55"/>
      <c r="N78" s="55"/>
      <c r="O78" s="55"/>
      <c r="P78" s="55"/>
      <c r="Q78" s="55"/>
      <c r="R78" s="55"/>
      <c r="S78" s="55"/>
      <c r="T78" s="55"/>
      <c r="U78" s="60"/>
      <c r="V78" s="55"/>
      <c r="W78" s="55"/>
    </row>
    <row r="79">
      <c r="A79" s="56"/>
      <c r="B79" s="57"/>
      <c r="C79" s="55"/>
      <c r="D79" s="58"/>
      <c r="E79" s="55"/>
      <c r="F79" s="55"/>
      <c r="G79" s="55"/>
      <c r="H79" s="55"/>
      <c r="I79" s="55"/>
      <c r="J79" s="55"/>
      <c r="K79" s="55"/>
      <c r="L79" s="55"/>
      <c r="M79" s="55"/>
      <c r="N79" s="55"/>
      <c r="O79" s="55"/>
      <c r="P79" s="55"/>
      <c r="Q79" s="55"/>
      <c r="R79" s="55"/>
      <c r="S79" s="55"/>
      <c r="T79" s="55"/>
      <c r="U79" s="60"/>
      <c r="V79" s="55"/>
      <c r="W79" s="55"/>
    </row>
    <row r="80">
      <c r="A80" s="56"/>
      <c r="B80" s="57"/>
      <c r="C80" s="55"/>
      <c r="D80" s="58"/>
      <c r="E80" s="55"/>
      <c r="F80" s="55"/>
      <c r="G80" s="55"/>
      <c r="H80" s="55"/>
      <c r="I80" s="55"/>
      <c r="J80" s="55"/>
      <c r="K80" s="55"/>
      <c r="L80" s="55"/>
      <c r="M80" s="55"/>
      <c r="N80" s="55"/>
      <c r="O80" s="55"/>
      <c r="P80" s="55"/>
      <c r="Q80" s="55"/>
      <c r="R80" s="55"/>
      <c r="S80" s="55"/>
      <c r="T80" s="55"/>
      <c r="U80" s="60"/>
      <c r="V80" s="55"/>
      <c r="W80" s="55"/>
    </row>
    <row r="81">
      <c r="A81" s="56"/>
      <c r="B81" s="57"/>
      <c r="C81" s="55"/>
      <c r="D81" s="58"/>
      <c r="E81" s="55"/>
      <c r="F81" s="55"/>
      <c r="G81" s="55"/>
      <c r="H81" s="55"/>
      <c r="I81" s="55"/>
      <c r="J81" s="55"/>
      <c r="K81" s="55"/>
      <c r="L81" s="55"/>
      <c r="M81" s="55"/>
      <c r="N81" s="55"/>
      <c r="O81" s="55"/>
      <c r="P81" s="55"/>
      <c r="Q81" s="55"/>
      <c r="R81" s="55"/>
      <c r="S81" s="55"/>
      <c r="T81" s="55"/>
      <c r="U81" s="60"/>
      <c r="V81" s="55"/>
      <c r="W81" s="55"/>
    </row>
    <row r="82">
      <c r="A82" s="56"/>
      <c r="B82" s="57"/>
      <c r="C82" s="55"/>
      <c r="D82" s="58"/>
      <c r="E82" s="55"/>
      <c r="F82" s="55"/>
      <c r="G82" s="55"/>
      <c r="H82" s="55"/>
      <c r="I82" s="55"/>
      <c r="J82" s="55"/>
      <c r="K82" s="55"/>
      <c r="L82" s="55"/>
      <c r="M82" s="55"/>
      <c r="N82" s="55"/>
      <c r="O82" s="55"/>
      <c r="P82" s="55"/>
      <c r="Q82" s="55"/>
      <c r="R82" s="55"/>
      <c r="S82" s="55"/>
      <c r="T82" s="55"/>
      <c r="U82" s="60"/>
      <c r="V82" s="55"/>
      <c r="W82" s="55"/>
    </row>
    <row r="83">
      <c r="A83" s="56"/>
      <c r="B83" s="57"/>
      <c r="C83" s="55"/>
      <c r="D83" s="58"/>
      <c r="E83" s="55"/>
      <c r="F83" s="55"/>
      <c r="G83" s="55"/>
      <c r="H83" s="55"/>
      <c r="I83" s="55"/>
      <c r="J83" s="55"/>
      <c r="K83" s="55"/>
      <c r="L83" s="55"/>
      <c r="M83" s="55"/>
      <c r="N83" s="55"/>
      <c r="O83" s="55"/>
      <c r="P83" s="55"/>
      <c r="Q83" s="55"/>
      <c r="R83" s="55"/>
      <c r="S83" s="55"/>
      <c r="T83" s="55"/>
      <c r="U83" s="60"/>
      <c r="V83" s="55"/>
      <c r="W83" s="55"/>
    </row>
    <row r="84">
      <c r="A84" s="56"/>
      <c r="B84" s="57"/>
      <c r="C84" s="55"/>
      <c r="D84" s="58"/>
      <c r="E84" s="55"/>
      <c r="F84" s="55"/>
      <c r="G84" s="55"/>
      <c r="H84" s="55"/>
      <c r="I84" s="55"/>
      <c r="J84" s="55"/>
      <c r="K84" s="55"/>
      <c r="L84" s="55"/>
      <c r="M84" s="55"/>
      <c r="N84" s="55"/>
      <c r="O84" s="55"/>
      <c r="P84" s="55"/>
      <c r="Q84" s="55"/>
      <c r="R84" s="55"/>
      <c r="S84" s="55"/>
      <c r="T84" s="55"/>
      <c r="U84" s="60"/>
      <c r="V84" s="55"/>
      <c r="W84" s="55"/>
    </row>
    <row r="85">
      <c r="A85" s="56"/>
      <c r="B85" s="57"/>
      <c r="C85" s="55"/>
      <c r="D85" s="58"/>
      <c r="E85" s="55"/>
      <c r="F85" s="55"/>
      <c r="G85" s="55"/>
      <c r="H85" s="55"/>
      <c r="I85" s="55"/>
      <c r="J85" s="55"/>
      <c r="K85" s="55"/>
      <c r="L85" s="55"/>
      <c r="M85" s="55"/>
      <c r="N85" s="55"/>
      <c r="O85" s="55"/>
      <c r="P85" s="55"/>
      <c r="Q85" s="55"/>
      <c r="R85" s="55"/>
      <c r="S85" s="55"/>
      <c r="T85" s="55"/>
      <c r="U85" s="60"/>
      <c r="V85" s="55"/>
      <c r="W85" s="55"/>
    </row>
    <row r="86">
      <c r="A86" s="56"/>
      <c r="B86" s="57"/>
      <c r="C86" s="55"/>
      <c r="D86" s="58"/>
      <c r="E86" s="55"/>
      <c r="F86" s="55"/>
      <c r="G86" s="55"/>
      <c r="H86" s="55"/>
      <c r="I86" s="55"/>
      <c r="J86" s="55"/>
      <c r="K86" s="55"/>
      <c r="L86" s="55"/>
      <c r="M86" s="55"/>
      <c r="N86" s="55"/>
      <c r="O86" s="55"/>
      <c r="P86" s="55"/>
      <c r="Q86" s="55"/>
      <c r="R86" s="55"/>
      <c r="S86" s="55"/>
      <c r="T86" s="55"/>
      <c r="U86" s="60"/>
      <c r="V86" s="55"/>
      <c r="W86" s="55"/>
    </row>
    <row r="87">
      <c r="A87" s="56"/>
      <c r="B87" s="57"/>
      <c r="C87" s="55"/>
      <c r="D87" s="58"/>
      <c r="E87" s="55"/>
      <c r="F87" s="55"/>
      <c r="G87" s="55"/>
      <c r="H87" s="55"/>
      <c r="I87" s="55"/>
      <c r="J87" s="55"/>
      <c r="K87" s="55"/>
      <c r="L87" s="55"/>
      <c r="M87" s="55"/>
      <c r="N87" s="55"/>
      <c r="O87" s="55"/>
      <c r="P87" s="55"/>
      <c r="Q87" s="55"/>
      <c r="R87" s="55"/>
      <c r="S87" s="55"/>
      <c r="T87" s="55"/>
      <c r="U87" s="60"/>
      <c r="V87" s="55"/>
      <c r="W87" s="55"/>
    </row>
    <row r="88">
      <c r="A88" s="56"/>
      <c r="B88" s="57"/>
      <c r="C88" s="55"/>
      <c r="D88" s="58"/>
      <c r="E88" s="55"/>
      <c r="F88" s="55"/>
      <c r="G88" s="55"/>
      <c r="H88" s="55"/>
      <c r="I88" s="55"/>
      <c r="J88" s="55"/>
      <c r="K88" s="55"/>
      <c r="L88" s="55"/>
      <c r="M88" s="55"/>
      <c r="N88" s="55"/>
      <c r="O88" s="55"/>
      <c r="P88" s="55"/>
      <c r="Q88" s="55"/>
      <c r="R88" s="55"/>
      <c r="S88" s="55"/>
      <c r="T88" s="55"/>
      <c r="U88" s="60"/>
      <c r="V88" s="55"/>
      <c r="W88" s="55"/>
    </row>
    <row r="89">
      <c r="A89" s="56"/>
      <c r="B89" s="57"/>
      <c r="C89" s="55"/>
      <c r="D89" s="58"/>
      <c r="E89" s="55"/>
      <c r="F89" s="55"/>
      <c r="G89" s="55"/>
      <c r="H89" s="55"/>
      <c r="I89" s="55"/>
      <c r="J89" s="55"/>
      <c r="K89" s="55"/>
      <c r="L89" s="55"/>
      <c r="M89" s="55"/>
      <c r="N89" s="55"/>
      <c r="O89" s="55"/>
      <c r="P89" s="55"/>
      <c r="Q89" s="55"/>
      <c r="R89" s="55"/>
      <c r="S89" s="55"/>
      <c r="T89" s="55"/>
      <c r="U89" s="60"/>
      <c r="V89" s="55"/>
      <c r="W89" s="55"/>
    </row>
    <row r="90">
      <c r="A90" s="56"/>
      <c r="B90" s="57"/>
      <c r="C90" s="55"/>
      <c r="D90" s="58"/>
      <c r="E90" s="55"/>
      <c r="F90" s="55"/>
      <c r="G90" s="55"/>
      <c r="H90" s="55"/>
      <c r="I90" s="55"/>
      <c r="J90" s="55"/>
      <c r="K90" s="55"/>
      <c r="L90" s="55"/>
      <c r="M90" s="55"/>
      <c r="N90" s="55"/>
      <c r="O90" s="55"/>
      <c r="P90" s="55"/>
      <c r="Q90" s="55"/>
      <c r="R90" s="55"/>
      <c r="S90" s="55"/>
      <c r="T90" s="55"/>
      <c r="U90" s="60"/>
      <c r="V90" s="55"/>
      <c r="W90" s="55"/>
    </row>
    <row r="91">
      <c r="A91" s="56"/>
      <c r="B91" s="57"/>
      <c r="C91" s="55"/>
      <c r="D91" s="58"/>
      <c r="E91" s="55"/>
      <c r="F91" s="55"/>
      <c r="G91" s="55"/>
      <c r="H91" s="55"/>
      <c r="I91" s="55"/>
      <c r="J91" s="55"/>
      <c r="K91" s="55"/>
      <c r="L91" s="55"/>
      <c r="M91" s="55"/>
      <c r="N91" s="55"/>
      <c r="O91" s="55"/>
      <c r="P91" s="55"/>
      <c r="Q91" s="55"/>
      <c r="R91" s="55"/>
      <c r="S91" s="55"/>
      <c r="T91" s="55"/>
      <c r="U91" s="60"/>
      <c r="V91" s="55"/>
      <c r="W91" s="55"/>
    </row>
    <row r="92">
      <c r="A92" s="56"/>
      <c r="B92" s="57"/>
      <c r="C92" s="55"/>
      <c r="D92" s="58"/>
      <c r="E92" s="55"/>
      <c r="F92" s="55"/>
      <c r="G92" s="55"/>
      <c r="H92" s="55"/>
      <c r="I92" s="55"/>
      <c r="J92" s="55"/>
      <c r="K92" s="55"/>
      <c r="L92" s="55"/>
      <c r="M92" s="55"/>
      <c r="N92" s="55"/>
      <c r="O92" s="55"/>
      <c r="P92" s="55"/>
      <c r="Q92" s="55"/>
      <c r="R92" s="55"/>
      <c r="S92" s="55"/>
      <c r="T92" s="55"/>
      <c r="U92" s="60"/>
      <c r="V92" s="55"/>
      <c r="W92" s="55"/>
    </row>
    <row r="93">
      <c r="A93" s="56"/>
      <c r="B93" s="57"/>
      <c r="C93" s="55"/>
      <c r="D93" s="58"/>
      <c r="E93" s="55"/>
      <c r="F93" s="55"/>
      <c r="G93" s="55"/>
      <c r="H93" s="55"/>
      <c r="I93" s="55"/>
      <c r="J93" s="55"/>
      <c r="K93" s="55"/>
      <c r="L93" s="55"/>
      <c r="M93" s="55"/>
      <c r="N93" s="55"/>
      <c r="O93" s="55"/>
      <c r="P93" s="55"/>
      <c r="Q93" s="55"/>
      <c r="R93" s="55"/>
      <c r="S93" s="55"/>
      <c r="T93" s="55"/>
      <c r="U93" s="60"/>
      <c r="V93" s="55"/>
      <c r="W93" s="55"/>
    </row>
    <row r="94">
      <c r="A94" s="56"/>
      <c r="B94" s="57"/>
      <c r="C94" s="55"/>
      <c r="D94" s="58"/>
      <c r="E94" s="55"/>
      <c r="F94" s="55"/>
      <c r="G94" s="55"/>
      <c r="H94" s="55"/>
      <c r="I94" s="55"/>
      <c r="J94" s="55"/>
      <c r="K94" s="55"/>
      <c r="L94" s="55"/>
      <c r="M94" s="55"/>
      <c r="N94" s="55"/>
      <c r="O94" s="55"/>
      <c r="P94" s="55"/>
      <c r="Q94" s="55"/>
      <c r="R94" s="55"/>
      <c r="S94" s="55"/>
      <c r="T94" s="55"/>
      <c r="U94" s="60"/>
      <c r="V94" s="55"/>
      <c r="W94" s="55"/>
    </row>
    <row r="95">
      <c r="A95" s="56"/>
      <c r="B95" s="57"/>
      <c r="C95" s="55"/>
      <c r="D95" s="58"/>
      <c r="E95" s="55"/>
      <c r="F95" s="55"/>
      <c r="G95" s="55"/>
      <c r="H95" s="55"/>
      <c r="I95" s="55"/>
      <c r="J95" s="55"/>
      <c r="K95" s="55"/>
      <c r="L95" s="55"/>
      <c r="M95" s="55"/>
      <c r="N95" s="55"/>
      <c r="O95" s="55"/>
      <c r="P95" s="55"/>
      <c r="Q95" s="55"/>
      <c r="R95" s="55"/>
      <c r="S95" s="55"/>
      <c r="T95" s="55"/>
      <c r="U95" s="60"/>
      <c r="V95" s="55"/>
      <c r="W95" s="55"/>
    </row>
    <row r="96">
      <c r="A96" s="56"/>
      <c r="B96" s="57"/>
      <c r="C96" s="55"/>
      <c r="D96" s="58"/>
      <c r="E96" s="55"/>
      <c r="F96" s="55"/>
      <c r="G96" s="55"/>
      <c r="H96" s="55"/>
      <c r="I96" s="55"/>
      <c r="J96" s="55"/>
      <c r="K96" s="55"/>
      <c r="L96" s="55"/>
      <c r="M96" s="55"/>
      <c r="N96" s="55"/>
      <c r="O96" s="55"/>
      <c r="P96" s="55"/>
      <c r="Q96" s="55"/>
      <c r="R96" s="55"/>
      <c r="S96" s="55"/>
      <c r="T96" s="55"/>
      <c r="U96" s="60"/>
      <c r="V96" s="55"/>
      <c r="W96" s="55"/>
    </row>
    <row r="97">
      <c r="A97" s="56"/>
      <c r="B97" s="57"/>
      <c r="C97" s="55"/>
      <c r="D97" s="58"/>
      <c r="E97" s="55"/>
      <c r="F97" s="55"/>
      <c r="G97" s="55"/>
      <c r="H97" s="55"/>
      <c r="I97" s="55"/>
      <c r="J97" s="55"/>
      <c r="K97" s="55"/>
      <c r="L97" s="55"/>
      <c r="M97" s="55"/>
      <c r="N97" s="55"/>
      <c r="O97" s="55"/>
      <c r="P97" s="55"/>
      <c r="Q97" s="55"/>
      <c r="R97" s="55"/>
      <c r="S97" s="55"/>
      <c r="T97" s="55"/>
      <c r="U97" s="60"/>
      <c r="V97" s="55"/>
      <c r="W97" s="55"/>
    </row>
    <row r="98">
      <c r="A98" s="56"/>
      <c r="B98" s="57"/>
      <c r="C98" s="55"/>
      <c r="D98" s="58"/>
      <c r="E98" s="55"/>
      <c r="F98" s="55"/>
      <c r="G98" s="55"/>
      <c r="H98" s="55"/>
      <c r="I98" s="55"/>
      <c r="J98" s="55"/>
      <c r="K98" s="55"/>
      <c r="L98" s="55"/>
      <c r="M98" s="55"/>
      <c r="N98" s="55"/>
      <c r="O98" s="55"/>
      <c r="P98" s="55"/>
      <c r="Q98" s="55"/>
      <c r="R98" s="55"/>
      <c r="S98" s="55"/>
      <c r="T98" s="55"/>
      <c r="U98" s="60"/>
      <c r="V98" s="55"/>
      <c r="W98" s="55"/>
    </row>
    <row r="99">
      <c r="A99" s="56"/>
      <c r="B99" s="57"/>
      <c r="C99" s="55"/>
      <c r="D99" s="58"/>
      <c r="E99" s="55"/>
      <c r="F99" s="55"/>
      <c r="G99" s="55"/>
      <c r="H99" s="55"/>
      <c r="I99" s="55"/>
      <c r="J99" s="55"/>
      <c r="K99" s="55"/>
      <c r="L99" s="55"/>
      <c r="M99" s="55"/>
      <c r="N99" s="55"/>
      <c r="O99" s="55"/>
      <c r="P99" s="55"/>
      <c r="Q99" s="55"/>
      <c r="R99" s="55"/>
      <c r="S99" s="55"/>
      <c r="T99" s="55"/>
      <c r="U99" s="60"/>
      <c r="V99" s="55"/>
      <c r="W99" s="55"/>
    </row>
    <row r="100">
      <c r="A100" s="56"/>
      <c r="B100" s="57"/>
      <c r="C100" s="55"/>
      <c r="D100" s="58"/>
      <c r="E100" s="55"/>
      <c r="F100" s="55"/>
      <c r="G100" s="55"/>
      <c r="H100" s="55"/>
      <c r="I100" s="55"/>
      <c r="J100" s="55"/>
      <c r="K100" s="55"/>
      <c r="L100" s="55"/>
      <c r="M100" s="55"/>
      <c r="N100" s="55"/>
      <c r="O100" s="55"/>
      <c r="P100" s="55"/>
      <c r="Q100" s="55"/>
      <c r="R100" s="55"/>
      <c r="S100" s="55"/>
      <c r="T100" s="55"/>
      <c r="U100" s="60"/>
      <c r="V100" s="55"/>
      <c r="W100" s="55"/>
    </row>
    <row r="101">
      <c r="A101" s="56"/>
      <c r="B101" s="57"/>
      <c r="C101" s="55"/>
      <c r="D101" s="58"/>
      <c r="E101" s="55"/>
      <c r="F101" s="55"/>
      <c r="G101" s="55"/>
      <c r="H101" s="55"/>
      <c r="I101" s="55"/>
      <c r="J101" s="55"/>
      <c r="K101" s="55"/>
      <c r="L101" s="55"/>
      <c r="M101" s="55"/>
      <c r="N101" s="55"/>
      <c r="O101" s="55"/>
      <c r="P101" s="55"/>
      <c r="Q101" s="55"/>
      <c r="R101" s="55"/>
      <c r="S101" s="55"/>
      <c r="T101" s="55"/>
      <c r="U101" s="60"/>
      <c r="V101" s="55"/>
      <c r="W101" s="55"/>
    </row>
    <row r="102">
      <c r="A102" s="56"/>
      <c r="B102" s="57"/>
      <c r="C102" s="55"/>
      <c r="D102" s="58"/>
      <c r="E102" s="55"/>
      <c r="F102" s="55"/>
      <c r="G102" s="55"/>
      <c r="H102" s="55"/>
      <c r="I102" s="55"/>
      <c r="J102" s="55"/>
      <c r="K102" s="55"/>
      <c r="L102" s="55"/>
      <c r="M102" s="55"/>
      <c r="N102" s="55"/>
      <c r="O102" s="55"/>
      <c r="P102" s="55"/>
      <c r="Q102" s="55"/>
      <c r="R102" s="55"/>
      <c r="S102" s="55"/>
      <c r="T102" s="55"/>
      <c r="U102" s="60"/>
      <c r="V102" s="55"/>
      <c r="W102" s="55"/>
    </row>
    <row r="103">
      <c r="A103" s="56"/>
      <c r="B103" s="57"/>
      <c r="C103" s="55"/>
      <c r="D103" s="58"/>
      <c r="E103" s="55"/>
      <c r="F103" s="55"/>
      <c r="G103" s="55"/>
      <c r="H103" s="55"/>
      <c r="I103" s="55"/>
      <c r="J103" s="55"/>
      <c r="K103" s="55"/>
      <c r="L103" s="55"/>
      <c r="M103" s="55"/>
      <c r="N103" s="55"/>
      <c r="O103" s="55"/>
      <c r="P103" s="55"/>
      <c r="Q103" s="55"/>
      <c r="R103" s="55"/>
      <c r="S103" s="55"/>
      <c r="T103" s="55"/>
      <c r="U103" s="60"/>
      <c r="V103" s="55"/>
      <c r="W103" s="55"/>
    </row>
    <row r="104">
      <c r="A104" s="56"/>
      <c r="B104" s="57"/>
      <c r="C104" s="55"/>
      <c r="D104" s="58"/>
      <c r="E104" s="55"/>
      <c r="F104" s="55"/>
      <c r="G104" s="55"/>
      <c r="H104" s="55"/>
      <c r="I104" s="55"/>
      <c r="J104" s="55"/>
      <c r="K104" s="55"/>
      <c r="L104" s="55"/>
      <c r="M104" s="55"/>
      <c r="N104" s="55"/>
      <c r="O104" s="55"/>
      <c r="P104" s="55"/>
      <c r="Q104" s="55"/>
      <c r="R104" s="55"/>
      <c r="S104" s="55"/>
      <c r="T104" s="55"/>
      <c r="U104" s="60"/>
      <c r="V104" s="55"/>
      <c r="W104" s="55"/>
    </row>
    <row r="105">
      <c r="A105" s="56"/>
      <c r="B105" s="57"/>
      <c r="C105" s="55"/>
      <c r="D105" s="58"/>
      <c r="E105" s="55"/>
      <c r="F105" s="55"/>
      <c r="G105" s="55"/>
      <c r="H105" s="55"/>
      <c r="I105" s="55"/>
      <c r="J105" s="55"/>
      <c r="K105" s="55"/>
      <c r="L105" s="55"/>
      <c r="M105" s="55"/>
      <c r="N105" s="55"/>
      <c r="O105" s="55"/>
      <c r="P105" s="55"/>
      <c r="Q105" s="55"/>
      <c r="R105" s="55"/>
      <c r="S105" s="55"/>
      <c r="T105" s="55"/>
      <c r="U105" s="60"/>
      <c r="V105" s="55"/>
      <c r="W105" s="55"/>
    </row>
    <row r="106">
      <c r="A106" s="56"/>
      <c r="B106" s="57"/>
      <c r="C106" s="55"/>
      <c r="D106" s="58"/>
      <c r="E106" s="55"/>
      <c r="F106" s="55"/>
      <c r="G106" s="55"/>
      <c r="H106" s="55"/>
      <c r="I106" s="55"/>
      <c r="J106" s="55"/>
      <c r="K106" s="55"/>
      <c r="L106" s="55"/>
      <c r="M106" s="55"/>
      <c r="N106" s="55"/>
      <c r="O106" s="55"/>
      <c r="P106" s="55"/>
      <c r="Q106" s="55"/>
      <c r="R106" s="55"/>
      <c r="S106" s="55"/>
      <c r="T106" s="55"/>
      <c r="U106" s="60"/>
      <c r="V106" s="55"/>
      <c r="W106" s="55"/>
    </row>
    <row r="107">
      <c r="A107" s="56"/>
      <c r="B107" s="57"/>
      <c r="C107" s="55"/>
      <c r="D107" s="58"/>
      <c r="E107" s="55"/>
      <c r="F107" s="55"/>
      <c r="G107" s="55"/>
      <c r="H107" s="55"/>
      <c r="I107" s="55"/>
      <c r="J107" s="55"/>
      <c r="K107" s="55"/>
      <c r="L107" s="55"/>
      <c r="M107" s="55"/>
      <c r="N107" s="55"/>
      <c r="O107" s="55"/>
      <c r="P107" s="55"/>
      <c r="Q107" s="55"/>
      <c r="R107" s="55"/>
      <c r="S107" s="55"/>
      <c r="T107" s="55"/>
      <c r="U107" s="60"/>
      <c r="V107" s="55"/>
      <c r="W107" s="55"/>
    </row>
    <row r="108">
      <c r="A108" s="56"/>
      <c r="B108" s="57"/>
      <c r="C108" s="55"/>
      <c r="D108" s="58"/>
      <c r="E108" s="55"/>
      <c r="F108" s="55"/>
      <c r="G108" s="55"/>
      <c r="H108" s="55"/>
      <c r="I108" s="55"/>
      <c r="J108" s="55"/>
      <c r="K108" s="55"/>
      <c r="L108" s="55"/>
      <c r="M108" s="55"/>
      <c r="N108" s="55"/>
      <c r="O108" s="55"/>
      <c r="P108" s="55"/>
      <c r="Q108" s="55"/>
      <c r="R108" s="55"/>
      <c r="S108" s="55"/>
      <c r="T108" s="55"/>
      <c r="U108" s="60"/>
      <c r="V108" s="55"/>
      <c r="W108" s="55"/>
    </row>
    <row r="109">
      <c r="A109" s="56"/>
      <c r="B109" s="57"/>
      <c r="C109" s="55"/>
      <c r="D109" s="58"/>
      <c r="E109" s="55"/>
      <c r="F109" s="55"/>
      <c r="G109" s="55"/>
      <c r="H109" s="55"/>
      <c r="I109" s="55"/>
      <c r="J109" s="55"/>
      <c r="K109" s="55"/>
      <c r="L109" s="55"/>
      <c r="M109" s="55"/>
      <c r="N109" s="55"/>
      <c r="O109" s="55"/>
      <c r="P109" s="55"/>
      <c r="Q109" s="55"/>
      <c r="R109" s="55"/>
      <c r="S109" s="55"/>
      <c r="T109" s="55"/>
      <c r="U109" s="60"/>
      <c r="V109" s="55"/>
      <c r="W109" s="55"/>
    </row>
    <row r="110">
      <c r="A110" s="56"/>
      <c r="B110" s="57"/>
      <c r="C110" s="55"/>
      <c r="D110" s="58"/>
      <c r="E110" s="55"/>
      <c r="F110" s="55"/>
      <c r="G110" s="55"/>
      <c r="H110" s="55"/>
      <c r="I110" s="55"/>
      <c r="J110" s="55"/>
      <c r="K110" s="55"/>
      <c r="L110" s="55"/>
      <c r="M110" s="55"/>
      <c r="N110" s="55"/>
      <c r="O110" s="55"/>
      <c r="P110" s="55"/>
      <c r="Q110" s="55"/>
      <c r="R110" s="55"/>
      <c r="S110" s="55"/>
      <c r="T110" s="55"/>
      <c r="U110" s="60"/>
      <c r="V110" s="55"/>
      <c r="W110" s="55"/>
    </row>
    <row r="111">
      <c r="A111" s="56"/>
      <c r="B111" s="57"/>
      <c r="C111" s="55"/>
      <c r="D111" s="58"/>
      <c r="E111" s="55"/>
      <c r="F111" s="55"/>
      <c r="G111" s="55"/>
      <c r="H111" s="55"/>
      <c r="I111" s="55"/>
      <c r="J111" s="55"/>
      <c r="K111" s="55"/>
      <c r="L111" s="55"/>
      <c r="M111" s="55"/>
      <c r="N111" s="55"/>
      <c r="O111" s="55"/>
      <c r="P111" s="55"/>
      <c r="Q111" s="55"/>
      <c r="R111" s="55"/>
      <c r="S111" s="55"/>
      <c r="T111" s="55"/>
      <c r="U111" s="60"/>
      <c r="V111" s="55"/>
      <c r="W111" s="55"/>
    </row>
    <row r="112">
      <c r="A112" s="56"/>
      <c r="B112" s="57"/>
      <c r="C112" s="55"/>
      <c r="D112" s="58"/>
      <c r="E112" s="55"/>
      <c r="F112" s="55"/>
      <c r="G112" s="55"/>
      <c r="H112" s="55"/>
      <c r="I112" s="55"/>
      <c r="J112" s="55"/>
      <c r="K112" s="55"/>
      <c r="L112" s="55"/>
      <c r="M112" s="55"/>
      <c r="N112" s="55"/>
      <c r="O112" s="55"/>
      <c r="P112" s="55"/>
      <c r="Q112" s="55"/>
      <c r="R112" s="55"/>
      <c r="S112" s="55"/>
      <c r="T112" s="55"/>
      <c r="U112" s="60"/>
      <c r="V112" s="55"/>
      <c r="W112" s="55"/>
    </row>
    <row r="113">
      <c r="A113" s="56"/>
      <c r="B113" s="57"/>
      <c r="C113" s="55"/>
      <c r="D113" s="58"/>
      <c r="E113" s="55"/>
      <c r="F113" s="55"/>
      <c r="G113" s="55"/>
      <c r="H113" s="55"/>
      <c r="I113" s="55"/>
      <c r="J113" s="55"/>
      <c r="K113" s="55"/>
      <c r="L113" s="55"/>
      <c r="M113" s="55"/>
      <c r="N113" s="55"/>
      <c r="O113" s="55"/>
      <c r="P113" s="55"/>
      <c r="Q113" s="55"/>
      <c r="R113" s="55"/>
      <c r="S113" s="55"/>
      <c r="T113" s="55"/>
      <c r="U113" s="60"/>
      <c r="V113" s="55"/>
      <c r="W113" s="55"/>
    </row>
    <row r="114">
      <c r="A114" s="56"/>
      <c r="B114" s="57"/>
      <c r="C114" s="55"/>
      <c r="D114" s="58"/>
      <c r="E114" s="55"/>
      <c r="F114" s="55"/>
      <c r="G114" s="55"/>
      <c r="H114" s="55"/>
      <c r="I114" s="55"/>
      <c r="J114" s="55"/>
      <c r="K114" s="55"/>
      <c r="L114" s="55"/>
      <c r="M114" s="55"/>
      <c r="N114" s="55"/>
      <c r="O114" s="55"/>
      <c r="P114" s="55"/>
      <c r="Q114" s="55"/>
      <c r="R114" s="55"/>
      <c r="S114" s="55"/>
      <c r="T114" s="55"/>
      <c r="U114" s="60"/>
      <c r="V114" s="55"/>
      <c r="W114" s="55"/>
    </row>
    <row r="115">
      <c r="A115" s="56"/>
      <c r="B115" s="57"/>
      <c r="C115" s="55"/>
      <c r="D115" s="58"/>
      <c r="E115" s="55"/>
      <c r="F115" s="55"/>
      <c r="G115" s="55"/>
      <c r="H115" s="55"/>
      <c r="I115" s="55"/>
      <c r="J115" s="55"/>
      <c r="K115" s="55"/>
      <c r="L115" s="55"/>
      <c r="M115" s="55"/>
      <c r="N115" s="55"/>
      <c r="O115" s="55"/>
      <c r="P115" s="55"/>
      <c r="Q115" s="55"/>
      <c r="R115" s="55"/>
      <c r="S115" s="55"/>
      <c r="T115" s="55"/>
      <c r="U115" s="60"/>
      <c r="V115" s="55"/>
      <c r="W115" s="55"/>
    </row>
    <row r="116">
      <c r="A116" s="56"/>
      <c r="B116" s="57"/>
      <c r="C116" s="55"/>
      <c r="D116" s="58"/>
      <c r="E116" s="55"/>
      <c r="F116" s="55"/>
      <c r="G116" s="55"/>
      <c r="H116" s="55"/>
      <c r="I116" s="55"/>
      <c r="J116" s="55"/>
      <c r="K116" s="55"/>
      <c r="L116" s="55"/>
      <c r="M116" s="55"/>
      <c r="N116" s="55"/>
      <c r="O116" s="55"/>
      <c r="P116" s="55"/>
      <c r="Q116" s="55"/>
      <c r="R116" s="55"/>
      <c r="S116" s="55"/>
      <c r="T116" s="55"/>
      <c r="U116" s="60"/>
      <c r="V116" s="55"/>
      <c r="W116" s="55"/>
    </row>
    <row r="117">
      <c r="A117" s="56"/>
      <c r="B117" s="57"/>
      <c r="C117" s="55"/>
      <c r="D117" s="58"/>
      <c r="E117" s="55"/>
      <c r="F117" s="55"/>
      <c r="G117" s="55"/>
      <c r="H117" s="55"/>
      <c r="I117" s="55"/>
      <c r="J117" s="55"/>
      <c r="K117" s="55"/>
      <c r="L117" s="55"/>
      <c r="M117" s="55"/>
      <c r="N117" s="55"/>
      <c r="O117" s="55"/>
      <c r="P117" s="55"/>
      <c r="Q117" s="55"/>
      <c r="R117" s="55"/>
      <c r="S117" s="55"/>
      <c r="T117" s="55"/>
      <c r="U117" s="60"/>
      <c r="V117" s="55"/>
      <c r="W117" s="55"/>
    </row>
    <row r="118">
      <c r="A118" s="56"/>
      <c r="B118" s="57"/>
      <c r="C118" s="55"/>
      <c r="D118" s="58"/>
      <c r="E118" s="55"/>
      <c r="F118" s="55"/>
      <c r="G118" s="55"/>
      <c r="H118" s="55"/>
      <c r="I118" s="55"/>
      <c r="J118" s="55"/>
      <c r="K118" s="55"/>
      <c r="L118" s="55"/>
      <c r="M118" s="55"/>
      <c r="N118" s="55"/>
      <c r="O118" s="55"/>
      <c r="P118" s="55"/>
      <c r="Q118" s="55"/>
      <c r="R118" s="55"/>
      <c r="S118" s="55"/>
      <c r="T118" s="55"/>
      <c r="U118" s="60"/>
      <c r="V118" s="55"/>
      <c r="W118" s="55"/>
    </row>
    <row r="119">
      <c r="A119" s="56"/>
      <c r="B119" s="57"/>
      <c r="C119" s="55"/>
      <c r="D119" s="58"/>
      <c r="E119" s="55"/>
      <c r="F119" s="55"/>
      <c r="G119" s="55"/>
      <c r="H119" s="55"/>
      <c r="I119" s="55"/>
      <c r="J119" s="55"/>
      <c r="K119" s="55"/>
      <c r="L119" s="55"/>
      <c r="M119" s="55"/>
      <c r="N119" s="55"/>
      <c r="O119" s="55"/>
      <c r="P119" s="55"/>
      <c r="Q119" s="55"/>
      <c r="R119" s="55"/>
      <c r="S119" s="55"/>
      <c r="T119" s="55"/>
      <c r="U119" s="60"/>
      <c r="V119" s="55"/>
      <c r="W119" s="55"/>
    </row>
    <row r="120">
      <c r="A120" s="56"/>
      <c r="B120" s="57"/>
      <c r="C120" s="55"/>
      <c r="D120" s="58"/>
      <c r="E120" s="55"/>
      <c r="F120" s="55"/>
      <c r="G120" s="55"/>
      <c r="H120" s="55"/>
      <c r="I120" s="55"/>
      <c r="J120" s="55"/>
      <c r="K120" s="55"/>
      <c r="L120" s="55"/>
      <c r="M120" s="55"/>
      <c r="N120" s="55"/>
      <c r="O120" s="55"/>
      <c r="P120" s="55"/>
      <c r="Q120" s="55"/>
      <c r="R120" s="55"/>
      <c r="S120" s="55"/>
      <c r="T120" s="55"/>
      <c r="U120" s="60"/>
      <c r="V120" s="55"/>
      <c r="W120" s="55"/>
    </row>
    <row r="121">
      <c r="A121" s="56"/>
      <c r="B121" s="57"/>
      <c r="C121" s="55"/>
      <c r="D121" s="58"/>
      <c r="E121" s="55"/>
      <c r="F121" s="55"/>
      <c r="G121" s="55"/>
      <c r="H121" s="55"/>
      <c r="I121" s="55"/>
      <c r="J121" s="55"/>
      <c r="K121" s="55"/>
      <c r="L121" s="55"/>
      <c r="M121" s="55"/>
      <c r="N121" s="55"/>
      <c r="O121" s="55"/>
      <c r="P121" s="55"/>
      <c r="Q121" s="55"/>
      <c r="R121" s="55"/>
      <c r="S121" s="55"/>
      <c r="T121" s="55"/>
      <c r="U121" s="60"/>
      <c r="V121" s="55"/>
      <c r="W121" s="55"/>
    </row>
    <row r="122">
      <c r="A122" s="56"/>
      <c r="B122" s="57"/>
      <c r="C122" s="55"/>
      <c r="D122" s="58"/>
      <c r="E122" s="55"/>
      <c r="F122" s="55"/>
      <c r="G122" s="55"/>
      <c r="H122" s="55"/>
      <c r="I122" s="55"/>
      <c r="J122" s="55"/>
      <c r="K122" s="55"/>
      <c r="L122" s="55"/>
      <c r="M122" s="55"/>
      <c r="N122" s="55"/>
      <c r="O122" s="55"/>
      <c r="P122" s="55"/>
      <c r="Q122" s="55"/>
      <c r="R122" s="55"/>
      <c r="S122" s="55"/>
      <c r="T122" s="55"/>
      <c r="U122" s="60"/>
      <c r="V122" s="55"/>
      <c r="W122" s="55"/>
    </row>
    <row r="123">
      <c r="A123" s="56"/>
      <c r="B123" s="57"/>
      <c r="C123" s="55"/>
      <c r="D123" s="58"/>
      <c r="E123" s="55"/>
      <c r="F123" s="55"/>
      <c r="G123" s="55"/>
      <c r="H123" s="55"/>
      <c r="I123" s="55"/>
      <c r="J123" s="55"/>
      <c r="K123" s="55"/>
      <c r="L123" s="55"/>
      <c r="M123" s="55"/>
      <c r="N123" s="55"/>
      <c r="O123" s="55"/>
      <c r="P123" s="55"/>
      <c r="Q123" s="55"/>
      <c r="R123" s="55"/>
      <c r="S123" s="55"/>
      <c r="T123" s="55"/>
      <c r="U123" s="60"/>
      <c r="V123" s="55"/>
      <c r="W123" s="55"/>
    </row>
    <row r="124">
      <c r="A124" s="56"/>
      <c r="B124" s="57"/>
      <c r="C124" s="55"/>
      <c r="D124" s="58"/>
      <c r="E124" s="55"/>
      <c r="F124" s="55"/>
      <c r="G124" s="55"/>
      <c r="H124" s="55"/>
      <c r="I124" s="55"/>
      <c r="J124" s="55"/>
      <c r="K124" s="55"/>
      <c r="L124" s="55"/>
      <c r="M124" s="55"/>
      <c r="N124" s="55"/>
      <c r="O124" s="55"/>
      <c r="P124" s="55"/>
      <c r="Q124" s="55"/>
      <c r="R124" s="55"/>
      <c r="S124" s="55"/>
      <c r="T124" s="55"/>
      <c r="U124" s="60"/>
      <c r="V124" s="55"/>
      <c r="W124" s="55"/>
    </row>
    <row r="125">
      <c r="A125" s="56"/>
      <c r="B125" s="57"/>
      <c r="C125" s="55"/>
      <c r="D125" s="58"/>
      <c r="E125" s="55"/>
      <c r="F125" s="55"/>
      <c r="G125" s="55"/>
      <c r="H125" s="55"/>
      <c r="I125" s="55"/>
      <c r="J125" s="55"/>
      <c r="K125" s="55"/>
      <c r="L125" s="55"/>
      <c r="M125" s="55"/>
      <c r="N125" s="55"/>
      <c r="O125" s="55"/>
      <c r="P125" s="55"/>
      <c r="Q125" s="55"/>
      <c r="R125" s="55"/>
      <c r="S125" s="55"/>
      <c r="T125" s="55"/>
      <c r="U125" s="60"/>
      <c r="V125" s="55"/>
      <c r="W125" s="55"/>
    </row>
    <row r="126">
      <c r="A126" s="56"/>
      <c r="B126" s="57"/>
      <c r="C126" s="55"/>
      <c r="D126" s="58"/>
      <c r="E126" s="55"/>
      <c r="F126" s="55"/>
      <c r="G126" s="55"/>
      <c r="H126" s="55"/>
      <c r="I126" s="55"/>
      <c r="J126" s="55"/>
      <c r="K126" s="55"/>
      <c r="L126" s="55"/>
      <c r="M126" s="55"/>
      <c r="N126" s="55"/>
      <c r="O126" s="55"/>
      <c r="P126" s="55"/>
      <c r="Q126" s="55"/>
      <c r="R126" s="55"/>
      <c r="S126" s="55"/>
      <c r="T126" s="55"/>
      <c r="U126" s="60"/>
      <c r="V126" s="55"/>
      <c r="W126" s="55"/>
    </row>
    <row r="127">
      <c r="A127" s="56"/>
      <c r="B127" s="57"/>
      <c r="C127" s="55"/>
      <c r="D127" s="58"/>
      <c r="E127" s="55"/>
      <c r="F127" s="55"/>
      <c r="G127" s="55"/>
      <c r="H127" s="55"/>
      <c r="I127" s="55"/>
      <c r="J127" s="55"/>
      <c r="K127" s="55"/>
      <c r="L127" s="55"/>
      <c r="M127" s="55"/>
      <c r="N127" s="55"/>
      <c r="O127" s="55"/>
      <c r="P127" s="55"/>
      <c r="Q127" s="55"/>
      <c r="R127" s="55"/>
      <c r="S127" s="55"/>
      <c r="T127" s="55"/>
      <c r="U127" s="60"/>
      <c r="V127" s="55"/>
      <c r="W127" s="55"/>
    </row>
    <row r="128">
      <c r="A128" s="56"/>
      <c r="B128" s="57"/>
      <c r="C128" s="55"/>
      <c r="D128" s="58"/>
      <c r="E128" s="55"/>
      <c r="F128" s="55"/>
      <c r="G128" s="55"/>
      <c r="H128" s="55"/>
      <c r="I128" s="55"/>
      <c r="J128" s="55"/>
      <c r="K128" s="55"/>
      <c r="L128" s="55"/>
      <c r="M128" s="55"/>
      <c r="N128" s="55"/>
      <c r="O128" s="55"/>
      <c r="P128" s="55"/>
      <c r="Q128" s="55"/>
      <c r="R128" s="55"/>
      <c r="S128" s="55"/>
      <c r="T128" s="55"/>
      <c r="U128" s="60"/>
      <c r="V128" s="55"/>
      <c r="W128" s="55"/>
    </row>
    <row r="129">
      <c r="A129" s="56"/>
      <c r="B129" s="57"/>
      <c r="C129" s="55"/>
      <c r="D129" s="58"/>
      <c r="E129" s="55"/>
      <c r="F129" s="55"/>
      <c r="G129" s="55"/>
      <c r="H129" s="55"/>
      <c r="I129" s="55"/>
      <c r="J129" s="55"/>
      <c r="K129" s="55"/>
      <c r="L129" s="55"/>
      <c r="M129" s="55"/>
      <c r="N129" s="55"/>
      <c r="O129" s="55"/>
      <c r="P129" s="55"/>
      <c r="Q129" s="55"/>
      <c r="R129" s="55"/>
      <c r="S129" s="55"/>
      <c r="T129" s="55"/>
      <c r="U129" s="60"/>
      <c r="V129" s="55"/>
      <c r="W129" s="55"/>
    </row>
    <row r="130">
      <c r="A130" s="56"/>
      <c r="B130" s="57"/>
      <c r="C130" s="55"/>
      <c r="D130" s="58"/>
      <c r="E130" s="55"/>
      <c r="F130" s="55"/>
      <c r="G130" s="55"/>
      <c r="H130" s="55"/>
      <c r="I130" s="55"/>
      <c r="J130" s="55"/>
      <c r="K130" s="55"/>
      <c r="L130" s="55"/>
      <c r="M130" s="55"/>
      <c r="N130" s="55"/>
      <c r="O130" s="55"/>
      <c r="P130" s="55"/>
      <c r="Q130" s="55"/>
      <c r="R130" s="55"/>
      <c r="S130" s="55"/>
      <c r="T130" s="55"/>
      <c r="U130" s="60"/>
      <c r="V130" s="55"/>
      <c r="W130" s="55"/>
    </row>
    <row r="131">
      <c r="A131" s="56"/>
      <c r="B131" s="57"/>
      <c r="C131" s="55"/>
      <c r="D131" s="58"/>
      <c r="E131" s="55"/>
      <c r="F131" s="55"/>
      <c r="G131" s="55"/>
      <c r="H131" s="55"/>
      <c r="I131" s="55"/>
      <c r="J131" s="55"/>
      <c r="K131" s="55"/>
      <c r="L131" s="55"/>
      <c r="M131" s="55"/>
      <c r="N131" s="55"/>
      <c r="O131" s="55"/>
      <c r="P131" s="55"/>
      <c r="Q131" s="55"/>
      <c r="R131" s="55"/>
      <c r="S131" s="55"/>
      <c r="T131" s="55"/>
      <c r="U131" s="60"/>
      <c r="V131" s="55"/>
      <c r="W131" s="55"/>
    </row>
    <row r="132">
      <c r="A132" s="56"/>
      <c r="B132" s="57"/>
      <c r="C132" s="55"/>
      <c r="D132" s="58"/>
      <c r="E132" s="55"/>
      <c r="F132" s="55"/>
      <c r="G132" s="55"/>
      <c r="H132" s="55"/>
      <c r="I132" s="55"/>
      <c r="J132" s="55"/>
      <c r="K132" s="55"/>
      <c r="L132" s="55"/>
      <c r="M132" s="55"/>
      <c r="N132" s="55"/>
      <c r="O132" s="55"/>
      <c r="P132" s="55"/>
      <c r="Q132" s="55"/>
      <c r="R132" s="55"/>
      <c r="S132" s="55"/>
      <c r="T132" s="55"/>
      <c r="U132" s="60"/>
      <c r="V132" s="55"/>
      <c r="W132" s="55"/>
    </row>
    <row r="133">
      <c r="A133" s="56"/>
      <c r="B133" s="57"/>
      <c r="C133" s="55"/>
      <c r="D133" s="58"/>
      <c r="E133" s="55"/>
      <c r="F133" s="55"/>
      <c r="G133" s="55"/>
      <c r="H133" s="55"/>
      <c r="I133" s="55"/>
      <c r="J133" s="55"/>
      <c r="K133" s="55"/>
      <c r="L133" s="55"/>
      <c r="M133" s="55"/>
      <c r="N133" s="55"/>
      <c r="O133" s="55"/>
      <c r="P133" s="55"/>
      <c r="Q133" s="55"/>
      <c r="R133" s="55"/>
      <c r="S133" s="55"/>
      <c r="T133" s="55"/>
      <c r="U133" s="60"/>
      <c r="V133" s="55"/>
      <c r="W133" s="55"/>
    </row>
    <row r="134">
      <c r="A134" s="56"/>
      <c r="B134" s="57"/>
      <c r="C134" s="55"/>
      <c r="D134" s="58"/>
      <c r="E134" s="55"/>
      <c r="F134" s="55"/>
      <c r="G134" s="55"/>
      <c r="H134" s="55"/>
      <c r="I134" s="55"/>
      <c r="J134" s="55"/>
      <c r="K134" s="55"/>
      <c r="L134" s="55"/>
      <c r="M134" s="55"/>
      <c r="N134" s="55"/>
      <c r="O134" s="55"/>
      <c r="P134" s="55"/>
      <c r="Q134" s="55"/>
      <c r="R134" s="55"/>
      <c r="S134" s="55"/>
      <c r="T134" s="55"/>
      <c r="U134" s="60"/>
      <c r="V134" s="55"/>
      <c r="W134" s="55"/>
    </row>
    <row r="135">
      <c r="A135" s="56"/>
      <c r="B135" s="57"/>
      <c r="C135" s="55"/>
      <c r="D135" s="58"/>
      <c r="E135" s="55"/>
      <c r="F135" s="55"/>
      <c r="G135" s="55"/>
      <c r="H135" s="55"/>
      <c r="I135" s="55"/>
      <c r="J135" s="55"/>
      <c r="K135" s="55"/>
      <c r="L135" s="55"/>
      <c r="M135" s="55"/>
      <c r="N135" s="55"/>
      <c r="O135" s="55"/>
      <c r="P135" s="55"/>
      <c r="Q135" s="55"/>
      <c r="R135" s="55"/>
      <c r="S135" s="55"/>
      <c r="T135" s="55"/>
      <c r="U135" s="60"/>
      <c r="V135" s="55"/>
      <c r="W135" s="55"/>
    </row>
    <row r="136">
      <c r="A136" s="56"/>
      <c r="B136" s="57"/>
      <c r="C136" s="55"/>
      <c r="D136" s="58"/>
      <c r="E136" s="55"/>
      <c r="F136" s="55"/>
      <c r="G136" s="55"/>
      <c r="H136" s="55"/>
      <c r="I136" s="55"/>
      <c r="J136" s="55"/>
      <c r="K136" s="55"/>
      <c r="L136" s="55"/>
      <c r="M136" s="55"/>
      <c r="N136" s="55"/>
      <c r="O136" s="55"/>
      <c r="P136" s="55"/>
      <c r="Q136" s="55"/>
      <c r="R136" s="55"/>
      <c r="S136" s="55"/>
      <c r="T136" s="55"/>
      <c r="U136" s="60"/>
      <c r="V136" s="55"/>
      <c r="W136" s="55"/>
    </row>
    <row r="137">
      <c r="A137" s="56"/>
      <c r="B137" s="57"/>
      <c r="C137" s="55"/>
      <c r="D137" s="58"/>
      <c r="E137" s="55"/>
      <c r="F137" s="55"/>
      <c r="G137" s="55"/>
      <c r="H137" s="55"/>
      <c r="I137" s="55"/>
      <c r="J137" s="55"/>
      <c r="K137" s="55"/>
      <c r="L137" s="55"/>
      <c r="M137" s="55"/>
      <c r="N137" s="55"/>
      <c r="O137" s="55"/>
      <c r="P137" s="55"/>
      <c r="Q137" s="55"/>
      <c r="R137" s="55"/>
      <c r="S137" s="55"/>
      <c r="T137" s="55"/>
      <c r="U137" s="60"/>
      <c r="V137" s="55"/>
      <c r="W137" s="55"/>
    </row>
    <row r="138">
      <c r="A138" s="56"/>
      <c r="B138" s="57"/>
      <c r="C138" s="55"/>
      <c r="D138" s="58"/>
      <c r="E138" s="55"/>
      <c r="F138" s="55"/>
      <c r="G138" s="55"/>
      <c r="H138" s="55"/>
      <c r="I138" s="55"/>
      <c r="J138" s="55"/>
      <c r="K138" s="55"/>
      <c r="L138" s="55"/>
      <c r="M138" s="55"/>
      <c r="N138" s="55"/>
      <c r="O138" s="55"/>
      <c r="P138" s="55"/>
      <c r="Q138" s="55"/>
      <c r="R138" s="55"/>
      <c r="S138" s="55"/>
      <c r="T138" s="55"/>
      <c r="U138" s="60"/>
      <c r="V138" s="55"/>
      <c r="W138" s="55"/>
    </row>
    <row r="139">
      <c r="A139" s="56"/>
      <c r="B139" s="57"/>
      <c r="C139" s="55"/>
      <c r="D139" s="58"/>
      <c r="E139" s="55"/>
      <c r="F139" s="55"/>
      <c r="G139" s="55"/>
      <c r="H139" s="55"/>
      <c r="I139" s="55"/>
      <c r="J139" s="55"/>
      <c r="K139" s="55"/>
      <c r="L139" s="55"/>
      <c r="M139" s="55"/>
      <c r="N139" s="55"/>
      <c r="O139" s="55"/>
      <c r="P139" s="55"/>
      <c r="Q139" s="55"/>
      <c r="R139" s="55"/>
      <c r="S139" s="55"/>
      <c r="T139" s="55"/>
      <c r="U139" s="60"/>
      <c r="V139" s="55"/>
      <c r="W139" s="55"/>
    </row>
    <row r="140">
      <c r="A140" s="56"/>
      <c r="B140" s="57"/>
      <c r="C140" s="55"/>
      <c r="D140" s="58"/>
      <c r="E140" s="55"/>
      <c r="F140" s="55"/>
      <c r="G140" s="55"/>
      <c r="H140" s="55"/>
      <c r="I140" s="55"/>
      <c r="J140" s="55"/>
      <c r="K140" s="55"/>
      <c r="L140" s="55"/>
      <c r="M140" s="55"/>
      <c r="N140" s="55"/>
      <c r="O140" s="55"/>
      <c r="P140" s="55"/>
      <c r="Q140" s="55"/>
      <c r="R140" s="55"/>
      <c r="S140" s="55"/>
      <c r="T140" s="55"/>
      <c r="U140" s="60"/>
      <c r="V140" s="55"/>
      <c r="W140" s="55"/>
    </row>
    <row r="141">
      <c r="A141" s="56"/>
      <c r="B141" s="57"/>
      <c r="C141" s="55"/>
      <c r="D141" s="58"/>
      <c r="E141" s="55"/>
      <c r="F141" s="55"/>
      <c r="G141" s="55"/>
      <c r="H141" s="55"/>
      <c r="I141" s="55"/>
      <c r="J141" s="55"/>
      <c r="K141" s="55"/>
      <c r="L141" s="55"/>
      <c r="M141" s="55"/>
      <c r="N141" s="55"/>
      <c r="O141" s="55"/>
      <c r="P141" s="55"/>
      <c r="Q141" s="55"/>
      <c r="R141" s="55"/>
      <c r="S141" s="55"/>
      <c r="T141" s="55"/>
      <c r="U141" s="60"/>
      <c r="V141" s="55"/>
      <c r="W141" s="55"/>
    </row>
    <row r="142">
      <c r="A142" s="56"/>
      <c r="B142" s="57"/>
      <c r="C142" s="55"/>
      <c r="D142" s="58"/>
      <c r="E142" s="55"/>
      <c r="F142" s="55"/>
      <c r="G142" s="55"/>
      <c r="H142" s="55"/>
      <c r="I142" s="55"/>
      <c r="J142" s="55"/>
      <c r="K142" s="55"/>
      <c r="L142" s="55"/>
      <c r="M142" s="55"/>
      <c r="N142" s="55"/>
      <c r="O142" s="55"/>
      <c r="P142" s="55"/>
      <c r="Q142" s="55"/>
      <c r="R142" s="55"/>
      <c r="S142" s="55"/>
      <c r="T142" s="55"/>
      <c r="U142" s="60"/>
      <c r="V142" s="55"/>
      <c r="W142" s="55"/>
    </row>
    <row r="143">
      <c r="A143" s="56"/>
      <c r="B143" s="57"/>
      <c r="C143" s="55"/>
      <c r="D143" s="58"/>
      <c r="E143" s="55"/>
      <c r="F143" s="55"/>
      <c r="G143" s="55"/>
      <c r="H143" s="55"/>
      <c r="I143" s="55"/>
      <c r="J143" s="55"/>
      <c r="K143" s="55"/>
      <c r="L143" s="55"/>
      <c r="M143" s="55"/>
      <c r="N143" s="55"/>
      <c r="O143" s="55"/>
      <c r="P143" s="55"/>
      <c r="Q143" s="55"/>
      <c r="R143" s="55"/>
      <c r="S143" s="55"/>
      <c r="T143" s="55"/>
      <c r="U143" s="60"/>
      <c r="V143" s="55"/>
      <c r="W143" s="55"/>
    </row>
    <row r="144">
      <c r="A144" s="56"/>
      <c r="B144" s="57"/>
      <c r="C144" s="55"/>
      <c r="D144" s="58"/>
      <c r="E144" s="55"/>
      <c r="F144" s="55"/>
      <c r="G144" s="55"/>
      <c r="H144" s="55"/>
      <c r="I144" s="55"/>
      <c r="J144" s="55"/>
      <c r="K144" s="55"/>
      <c r="L144" s="55"/>
      <c r="M144" s="55"/>
      <c r="N144" s="55"/>
      <c r="O144" s="55"/>
      <c r="P144" s="55"/>
      <c r="Q144" s="55"/>
      <c r="R144" s="55"/>
      <c r="S144" s="55"/>
      <c r="T144" s="55"/>
      <c r="U144" s="60"/>
      <c r="V144" s="55"/>
      <c r="W144" s="55"/>
    </row>
    <row r="145">
      <c r="A145" s="56"/>
      <c r="B145" s="57"/>
      <c r="C145" s="55"/>
      <c r="D145" s="58"/>
      <c r="E145" s="55"/>
      <c r="F145" s="55"/>
      <c r="G145" s="55"/>
      <c r="H145" s="55"/>
      <c r="I145" s="55"/>
      <c r="J145" s="55"/>
      <c r="K145" s="55"/>
      <c r="L145" s="55"/>
      <c r="M145" s="55"/>
      <c r="N145" s="55"/>
      <c r="O145" s="55"/>
      <c r="P145" s="55"/>
      <c r="Q145" s="55"/>
      <c r="R145" s="55"/>
      <c r="S145" s="55"/>
      <c r="T145" s="55"/>
      <c r="U145" s="60"/>
      <c r="V145" s="55"/>
      <c r="W145" s="55"/>
    </row>
    <row r="146">
      <c r="A146" s="56"/>
      <c r="B146" s="57"/>
      <c r="C146" s="55"/>
      <c r="D146" s="58"/>
      <c r="E146" s="55"/>
      <c r="F146" s="55"/>
      <c r="G146" s="55"/>
      <c r="H146" s="55"/>
      <c r="I146" s="55"/>
      <c r="J146" s="55"/>
      <c r="K146" s="55"/>
      <c r="L146" s="55"/>
      <c r="M146" s="55"/>
      <c r="N146" s="55"/>
      <c r="O146" s="55"/>
      <c r="P146" s="55"/>
      <c r="Q146" s="55"/>
      <c r="R146" s="55"/>
      <c r="S146" s="55"/>
      <c r="T146" s="55"/>
      <c r="U146" s="60"/>
      <c r="V146" s="55"/>
      <c r="W146" s="55"/>
    </row>
    <row r="147">
      <c r="A147" s="56"/>
      <c r="B147" s="57"/>
      <c r="C147" s="55"/>
      <c r="D147" s="58"/>
      <c r="E147" s="55"/>
      <c r="F147" s="55"/>
      <c r="G147" s="55"/>
      <c r="H147" s="55"/>
      <c r="I147" s="55"/>
      <c r="J147" s="55"/>
      <c r="K147" s="55"/>
      <c r="L147" s="55"/>
      <c r="M147" s="55"/>
      <c r="N147" s="55"/>
      <c r="O147" s="55"/>
      <c r="P147" s="55"/>
      <c r="Q147" s="55"/>
      <c r="R147" s="55"/>
      <c r="S147" s="55"/>
      <c r="T147" s="55"/>
      <c r="U147" s="60"/>
      <c r="V147" s="55"/>
      <c r="W147" s="55"/>
    </row>
    <row r="148">
      <c r="A148" s="56"/>
      <c r="B148" s="57"/>
      <c r="C148" s="55"/>
      <c r="D148" s="58"/>
      <c r="E148" s="55"/>
      <c r="F148" s="55"/>
      <c r="G148" s="55"/>
      <c r="H148" s="55"/>
      <c r="I148" s="55"/>
      <c r="J148" s="55"/>
      <c r="K148" s="55"/>
      <c r="L148" s="55"/>
      <c r="M148" s="55"/>
      <c r="N148" s="55"/>
      <c r="O148" s="55"/>
      <c r="P148" s="55"/>
      <c r="Q148" s="55"/>
      <c r="R148" s="55"/>
      <c r="S148" s="55"/>
      <c r="T148" s="55"/>
      <c r="U148" s="60"/>
      <c r="V148" s="55"/>
      <c r="W148" s="55"/>
    </row>
    <row r="149">
      <c r="A149" s="56"/>
      <c r="B149" s="57"/>
      <c r="C149" s="55"/>
      <c r="D149" s="58"/>
      <c r="E149" s="55"/>
      <c r="F149" s="55"/>
      <c r="G149" s="55"/>
      <c r="H149" s="55"/>
      <c r="I149" s="55"/>
      <c r="J149" s="55"/>
      <c r="K149" s="55"/>
      <c r="L149" s="55"/>
      <c r="M149" s="55"/>
      <c r="N149" s="55"/>
      <c r="O149" s="55"/>
      <c r="P149" s="55"/>
      <c r="Q149" s="55"/>
      <c r="R149" s="55"/>
      <c r="S149" s="55"/>
      <c r="T149" s="55"/>
      <c r="U149" s="60"/>
      <c r="V149" s="55"/>
      <c r="W149" s="55"/>
    </row>
    <row r="150">
      <c r="A150" s="56"/>
      <c r="B150" s="57"/>
      <c r="C150" s="55"/>
      <c r="D150" s="58"/>
      <c r="E150" s="55"/>
      <c r="F150" s="55"/>
      <c r="G150" s="55"/>
      <c r="H150" s="55"/>
      <c r="I150" s="55"/>
      <c r="J150" s="55"/>
      <c r="K150" s="55"/>
      <c r="L150" s="55"/>
      <c r="M150" s="55"/>
      <c r="N150" s="55"/>
      <c r="O150" s="55"/>
      <c r="P150" s="55"/>
      <c r="Q150" s="55"/>
      <c r="R150" s="55"/>
      <c r="S150" s="55"/>
      <c r="T150" s="55"/>
      <c r="U150" s="60"/>
      <c r="V150" s="55"/>
      <c r="W150" s="55"/>
    </row>
    <row r="151">
      <c r="A151" s="56"/>
      <c r="B151" s="57"/>
      <c r="C151" s="55"/>
      <c r="D151" s="58"/>
      <c r="E151" s="55"/>
      <c r="F151" s="55"/>
      <c r="G151" s="55"/>
      <c r="H151" s="55"/>
      <c r="I151" s="55"/>
      <c r="J151" s="55"/>
      <c r="K151" s="55"/>
      <c r="L151" s="55"/>
      <c r="M151" s="55"/>
      <c r="N151" s="55"/>
      <c r="O151" s="55"/>
      <c r="P151" s="55"/>
      <c r="Q151" s="55"/>
      <c r="R151" s="55"/>
      <c r="S151" s="55"/>
      <c r="T151" s="55"/>
      <c r="U151" s="60"/>
      <c r="V151" s="55"/>
      <c r="W151" s="55"/>
    </row>
    <row r="152">
      <c r="A152" s="56"/>
      <c r="B152" s="57"/>
      <c r="C152" s="55"/>
      <c r="D152" s="58"/>
      <c r="E152" s="55"/>
      <c r="F152" s="55"/>
      <c r="G152" s="55"/>
      <c r="H152" s="55"/>
      <c r="I152" s="55"/>
      <c r="J152" s="55"/>
      <c r="K152" s="55"/>
      <c r="L152" s="55"/>
      <c r="M152" s="55"/>
      <c r="N152" s="55"/>
      <c r="O152" s="55"/>
      <c r="P152" s="55"/>
      <c r="Q152" s="55"/>
      <c r="R152" s="55"/>
      <c r="S152" s="55"/>
      <c r="T152" s="55"/>
      <c r="U152" s="60"/>
      <c r="V152" s="55"/>
      <c r="W152" s="55"/>
    </row>
    <row r="153">
      <c r="A153" s="56"/>
      <c r="B153" s="57"/>
      <c r="C153" s="55"/>
      <c r="D153" s="58"/>
      <c r="E153" s="55"/>
      <c r="F153" s="55"/>
      <c r="G153" s="55"/>
      <c r="H153" s="55"/>
      <c r="I153" s="55"/>
      <c r="J153" s="55"/>
      <c r="K153" s="55"/>
      <c r="L153" s="55"/>
      <c r="M153" s="55"/>
      <c r="N153" s="55"/>
      <c r="O153" s="55"/>
      <c r="P153" s="55"/>
      <c r="Q153" s="55"/>
      <c r="R153" s="55"/>
      <c r="S153" s="55"/>
      <c r="T153" s="55"/>
      <c r="U153" s="60"/>
      <c r="V153" s="55"/>
      <c r="W153" s="55"/>
    </row>
    <row r="154">
      <c r="A154" s="56"/>
      <c r="B154" s="57"/>
      <c r="C154" s="55"/>
      <c r="D154" s="58"/>
      <c r="E154" s="55"/>
      <c r="F154" s="55"/>
      <c r="G154" s="55"/>
      <c r="H154" s="55"/>
      <c r="I154" s="55"/>
      <c r="J154" s="55"/>
      <c r="K154" s="55"/>
      <c r="L154" s="55"/>
      <c r="M154" s="55"/>
      <c r="N154" s="55"/>
      <c r="O154" s="55"/>
      <c r="P154" s="55"/>
      <c r="Q154" s="55"/>
      <c r="R154" s="55"/>
      <c r="S154" s="55"/>
      <c r="T154" s="55"/>
      <c r="U154" s="60"/>
      <c r="V154" s="55"/>
      <c r="W154" s="55"/>
    </row>
    <row r="155">
      <c r="A155" s="61"/>
      <c r="B155" s="62"/>
    </row>
    <row r="156">
      <c r="A156" s="61"/>
      <c r="B156" s="62"/>
    </row>
    <row r="157">
      <c r="A157" s="61"/>
      <c r="B157" s="62"/>
    </row>
    <row r="158">
      <c r="A158" s="61"/>
      <c r="B158" s="62"/>
    </row>
    <row r="159">
      <c r="A159" s="61"/>
      <c r="B159" s="62"/>
    </row>
    <row r="160">
      <c r="A160" s="61"/>
      <c r="B160" s="62"/>
    </row>
    <row r="161">
      <c r="A161" s="61"/>
      <c r="B161" s="62"/>
    </row>
    <row r="162">
      <c r="A162" s="61"/>
      <c r="B162" s="62"/>
    </row>
    <row r="163">
      <c r="A163" s="61"/>
      <c r="B163" s="62"/>
    </row>
  </sheetData>
  <mergeCells count="21">
    <mergeCell ref="A1:A2"/>
    <mergeCell ref="B1:B2"/>
    <mergeCell ref="C1:C2"/>
    <mergeCell ref="D1:D2"/>
    <mergeCell ref="E1:E2"/>
    <mergeCell ref="F1:F2"/>
    <mergeCell ref="G1:G2"/>
    <mergeCell ref="O1:P1"/>
    <mergeCell ref="Q1:Q2"/>
    <mergeCell ref="R1:R2"/>
    <mergeCell ref="S1:S2"/>
    <mergeCell ref="T1:T2"/>
    <mergeCell ref="U1:U2"/>
    <mergeCell ref="V1:V2"/>
    <mergeCell ref="H1:H2"/>
    <mergeCell ref="I1:I2"/>
    <mergeCell ref="J1:J2"/>
    <mergeCell ref="K1:K2"/>
    <mergeCell ref="L1:L2"/>
    <mergeCell ref="M1:M2"/>
    <mergeCell ref="N1:N2"/>
  </mergeCells>
  <dataValidations>
    <dataValidation type="list" allowBlank="1" sqref="R3:R41">
      <formula1>"Action,IC,BRD,Ner,CV,CMS"</formula1>
    </dataValidation>
    <dataValidation type="list" allowBlank="1" sqref="S3:S41">
      <formula1>"Out of scope,Processing,Fixed,To be processed"</formula1>
    </dataValidation>
    <dataValidation type="list" allowBlank="1" sqref="O3:O41">
      <formula1>"Succeeded,Failed,Out of scope,Not sure,Trash"</formula1>
    </dataValidation>
    <dataValidation type="list" allowBlank="1" sqref="T3:T41">
      <formula1>"Ok,Not as expected,Not ok"</formula1>
    </dataValidation>
    <dataValidation type="list" allowBlank="1" sqref="Q3:Q41">
      <formula1>"Succeeded,As expected,Failed,Out of scope,Not sure,Trash"</formula1>
    </dataValidation>
  </dataValidations>
  <hyperlinks>
    <hyperlink r:id="rId1" ref="E3"/>
    <hyperlink r:id="rId2" ref="E6"/>
    <hyperlink r:id="rId3" ref="E7"/>
    <hyperlink r:id="rId4" ref="E18"/>
    <hyperlink r:id="rId5" ref="E25"/>
    <hyperlink r:id="rId6" ref="E31"/>
    <hyperlink r:id="rId7" ref="E34"/>
    <hyperlink r:id="rId8" ref="E37"/>
    <hyperlink r:id="rId9" ref="E39"/>
  </hyperlinks>
  <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4.86"/>
    <col customWidth="1" min="2" max="2" width="7.86"/>
    <col customWidth="1" min="3" max="3" width="18.57"/>
    <col customWidth="1" min="4" max="4" width="17.86"/>
    <col customWidth="1" min="5" max="5" width="27.0"/>
    <col customWidth="1" min="6" max="6" width="15.86"/>
    <col customWidth="1" min="8" max="8" width="17.43"/>
    <col customWidth="1" min="9" max="9" width="22.14"/>
    <col hidden="1" min="10" max="10" width="14.43"/>
    <col customWidth="1" min="11" max="11" width="30.71"/>
  </cols>
  <sheetData>
    <row r="1">
      <c r="A1" s="1" t="s">
        <v>0</v>
      </c>
      <c r="B1" s="2" t="s">
        <v>1</v>
      </c>
      <c r="C1" s="1" t="s">
        <v>2</v>
      </c>
      <c r="D1" s="3" t="s">
        <v>3</v>
      </c>
      <c r="E1" s="1" t="s">
        <v>4</v>
      </c>
      <c r="F1" s="1" t="s">
        <v>5</v>
      </c>
      <c r="G1" s="1" t="s">
        <v>6</v>
      </c>
      <c r="H1" s="1" t="s">
        <v>7</v>
      </c>
      <c r="I1" s="1" t="s">
        <v>8</v>
      </c>
      <c r="J1" s="1" t="s">
        <v>9</v>
      </c>
      <c r="K1" s="4" t="s">
        <v>10</v>
      </c>
      <c r="L1" s="1" t="s">
        <v>11</v>
      </c>
      <c r="M1" s="1" t="s">
        <v>12</v>
      </c>
      <c r="N1" s="1" t="s">
        <v>13</v>
      </c>
      <c r="O1" s="5" t="s">
        <v>14</v>
      </c>
      <c r="P1" s="6"/>
      <c r="Q1" s="1" t="s">
        <v>15</v>
      </c>
      <c r="R1" s="7" t="s">
        <v>16</v>
      </c>
      <c r="S1" s="7" t="s">
        <v>17</v>
      </c>
      <c r="T1" s="1" t="s">
        <v>18</v>
      </c>
      <c r="U1" s="7" t="s">
        <v>19</v>
      </c>
      <c r="V1" s="7" t="s">
        <v>20</v>
      </c>
      <c r="W1" s="8"/>
      <c r="X1" s="8"/>
      <c r="Y1" s="8"/>
      <c r="Z1" s="8"/>
      <c r="AA1" s="8"/>
    </row>
    <row r="2">
      <c r="A2" s="9"/>
      <c r="B2" s="9"/>
      <c r="C2" s="9"/>
      <c r="D2" s="9"/>
      <c r="E2" s="9"/>
      <c r="F2" s="9"/>
      <c r="G2" s="9"/>
      <c r="H2" s="9"/>
      <c r="I2" s="9"/>
      <c r="J2" s="9"/>
      <c r="K2" s="9"/>
      <c r="L2" s="9"/>
      <c r="M2" s="9"/>
      <c r="N2" s="9"/>
      <c r="O2" s="10" t="s">
        <v>21</v>
      </c>
      <c r="P2" s="10" t="s">
        <v>22</v>
      </c>
      <c r="Q2" s="9"/>
      <c r="R2" s="9"/>
      <c r="S2" s="9"/>
      <c r="T2" s="9"/>
      <c r="U2" s="9"/>
      <c r="V2" s="9"/>
      <c r="W2" s="8"/>
      <c r="X2" s="8"/>
      <c r="Y2" s="8"/>
      <c r="Z2" s="8"/>
      <c r="AA2" s="8"/>
    </row>
    <row r="3" ht="192.0" customHeight="1">
      <c r="A3" s="11">
        <v>1.0</v>
      </c>
      <c r="B3" s="12" t="s">
        <v>23</v>
      </c>
      <c r="C3" s="13">
        <v>43978.656643518516</v>
      </c>
      <c r="D3" s="14" t="s">
        <v>499</v>
      </c>
      <c r="E3" s="15" t="s">
        <v>500</v>
      </c>
      <c r="F3" s="40" t="str">
        <f>IMAGE("https://scontent.xx.fbcdn.net/v/t1.15752-9/100682811_299742421036297_5742004321336164352_n.jpg?_nc_cat=110&amp;_nc_sid=b96e70&amp;_nc_oc=AQl1TUCEaSF4H91UI8lbWGpUHnLjGed7H8HoqLTtZz-z1n6eYTmTxGUHVQFIScUBoEnLK0LE5mha_eai9laMI6F4&amp;_nc_ad=z-m&amp;_nc_cid=0&amp;_nc_zor=9&amp;_nc_ht"&amp;"=scontent.xx&amp;oh=d5239a6e3a50ccf25a5638d41009e000&amp;oe=5EF39701")</f>
        <v/>
      </c>
      <c r="G3" s="17" t="s">
        <v>26</v>
      </c>
      <c r="H3" s="17" t="s">
        <v>501</v>
      </c>
      <c r="I3" s="17" t="s">
        <v>45</v>
      </c>
      <c r="J3" s="19" t="s">
        <v>46</v>
      </c>
      <c r="K3" s="20" t="s">
        <v>47</v>
      </c>
      <c r="L3" s="19" t="s">
        <v>502</v>
      </c>
      <c r="M3" s="17" t="s">
        <v>503</v>
      </c>
      <c r="N3" s="16"/>
      <c r="O3" s="17" t="s">
        <v>41</v>
      </c>
      <c r="P3" s="16"/>
      <c r="Q3" s="17" t="s">
        <v>42</v>
      </c>
      <c r="R3" s="16"/>
      <c r="S3" s="16"/>
      <c r="T3" s="16"/>
      <c r="U3" s="17"/>
      <c r="V3" s="16"/>
      <c r="W3" s="22"/>
      <c r="X3" s="22"/>
      <c r="Y3" s="22"/>
      <c r="Z3" s="22"/>
      <c r="AA3" s="22"/>
    </row>
    <row r="4" ht="28.5" customHeight="1">
      <c r="A4" s="11">
        <f t="shared" ref="A4:A23" si="1">if(left(D4,16)=left(D3,16),A3,A3+1)</f>
        <v>1</v>
      </c>
      <c r="B4" s="12" t="s">
        <v>23</v>
      </c>
      <c r="C4" s="13">
        <v>43978.67083333333</v>
      </c>
      <c r="D4" s="14" t="s">
        <v>499</v>
      </c>
      <c r="E4" s="20" t="s">
        <v>504</v>
      </c>
      <c r="F4" s="40" t="str">
        <f t="shared" ref="F4:F6" si="2">IMAGE("")</f>
        <v/>
      </c>
      <c r="G4" s="17" t="s">
        <v>190</v>
      </c>
      <c r="H4" s="40"/>
      <c r="I4" s="17" t="s">
        <v>191</v>
      </c>
      <c r="J4" s="19" t="s">
        <v>46</v>
      </c>
      <c r="K4" s="20" t="s">
        <v>477</v>
      </c>
      <c r="L4" s="16"/>
      <c r="M4" s="16"/>
      <c r="N4" s="16"/>
      <c r="O4" s="17" t="s">
        <v>41</v>
      </c>
      <c r="P4" s="16"/>
      <c r="Q4" s="17" t="s">
        <v>42</v>
      </c>
      <c r="R4" s="16"/>
      <c r="S4" s="16"/>
      <c r="T4" s="16"/>
      <c r="U4" s="16"/>
      <c r="V4" s="16"/>
      <c r="W4" s="22"/>
      <c r="X4" s="22"/>
      <c r="Y4" s="22"/>
      <c r="Z4" s="22"/>
      <c r="AA4" s="22"/>
    </row>
    <row r="5" ht="67.5" customHeight="1">
      <c r="A5" s="11">
        <f t="shared" si="1"/>
        <v>1</v>
      </c>
      <c r="B5" s="12" t="s">
        <v>23</v>
      </c>
      <c r="C5" s="13">
        <v>43978.67083333333</v>
      </c>
      <c r="D5" s="14" t="s">
        <v>499</v>
      </c>
      <c r="E5" s="20" t="s">
        <v>505</v>
      </c>
      <c r="F5" s="40" t="str">
        <f t="shared" si="2"/>
        <v/>
      </c>
      <c r="G5" s="17" t="s">
        <v>26</v>
      </c>
      <c r="H5" s="17" t="s">
        <v>506</v>
      </c>
      <c r="I5" s="17" t="s">
        <v>76</v>
      </c>
      <c r="J5" s="17" t="s">
        <v>77</v>
      </c>
      <c r="K5" s="44" t="s">
        <v>507</v>
      </c>
      <c r="L5" s="17" t="s">
        <v>508</v>
      </c>
      <c r="M5" s="16"/>
      <c r="N5" s="16"/>
      <c r="O5" s="17" t="s">
        <v>160</v>
      </c>
      <c r="P5" s="17"/>
      <c r="Q5" s="17" t="s">
        <v>42</v>
      </c>
      <c r="R5" s="17" t="s">
        <v>161</v>
      </c>
      <c r="S5" s="16"/>
      <c r="T5" s="16"/>
      <c r="U5" s="17" t="s">
        <v>509</v>
      </c>
      <c r="V5" s="16"/>
      <c r="W5" s="22"/>
      <c r="X5" s="22"/>
      <c r="Y5" s="22"/>
      <c r="Z5" s="22"/>
      <c r="AA5" s="22"/>
    </row>
    <row r="6" ht="30.0" customHeight="1">
      <c r="A6" s="10">
        <f t="shared" si="1"/>
        <v>2</v>
      </c>
      <c r="B6" s="24" t="s">
        <v>23</v>
      </c>
      <c r="C6" s="25">
        <v>43978.66304398148</v>
      </c>
      <c r="D6" s="26" t="s">
        <v>510</v>
      </c>
      <c r="E6" s="27" t="s">
        <v>36</v>
      </c>
      <c r="F6" s="34" t="str">
        <f t="shared" si="2"/>
        <v/>
      </c>
      <c r="G6" s="29" t="s">
        <v>37</v>
      </c>
      <c r="H6" s="29"/>
      <c r="I6" s="29" t="s">
        <v>38</v>
      </c>
      <c r="J6" s="33" t="s">
        <v>39</v>
      </c>
      <c r="K6" s="31" t="s">
        <v>511</v>
      </c>
      <c r="L6" s="30"/>
      <c r="M6" s="28"/>
      <c r="N6" s="28"/>
      <c r="O6" s="29" t="s">
        <v>41</v>
      </c>
      <c r="P6" s="28"/>
      <c r="Q6" s="29" t="s">
        <v>42</v>
      </c>
      <c r="R6" s="28"/>
      <c r="S6" s="28"/>
      <c r="T6" s="28"/>
      <c r="U6" s="28"/>
      <c r="V6" s="28"/>
      <c r="W6" s="22"/>
      <c r="X6" s="22"/>
      <c r="Y6" s="22"/>
      <c r="Z6" s="22"/>
      <c r="AA6" s="22"/>
    </row>
    <row r="7" ht="67.5" customHeight="1">
      <c r="A7" s="10">
        <f t="shared" si="1"/>
        <v>2</v>
      </c>
      <c r="B7" s="24" t="s">
        <v>23</v>
      </c>
      <c r="C7" s="25">
        <v>43978.663194444445</v>
      </c>
      <c r="D7" s="26" t="s">
        <v>510</v>
      </c>
      <c r="E7" s="27" t="s">
        <v>512</v>
      </c>
      <c r="F7" s="34" t="str">
        <f>IMAGE("https://scontent.xx.fbcdn.net/v/t1.15752-9/100961730_855085051656627_2338730484332232704_n.png?_nc_cat=101&amp;_nc_sid=b96e70&amp;_nc_ohc=e9cGh7XDk8YAX-l2u5k&amp;_nc_ad=z-m&amp;_nc_cid=0&amp;_nc_zor=9&amp;_nc_ht=scontent.xx&amp;oh=a8abb1dc28aae21cbb096b3bf9d96c46&amp;oe=5EF21424")</f>
        <v/>
      </c>
      <c r="G7" s="29" t="s">
        <v>26</v>
      </c>
      <c r="H7" s="34" t="s">
        <v>513</v>
      </c>
      <c r="I7" s="29" t="s">
        <v>45</v>
      </c>
      <c r="J7" s="33" t="s">
        <v>46</v>
      </c>
      <c r="K7" s="31" t="s">
        <v>514</v>
      </c>
      <c r="L7" s="35" t="s">
        <v>515</v>
      </c>
      <c r="M7" s="34" t="s">
        <v>516</v>
      </c>
      <c r="N7" s="28"/>
      <c r="O7" s="29" t="s">
        <v>41</v>
      </c>
      <c r="P7" s="28"/>
      <c r="Q7" s="29" t="s">
        <v>42</v>
      </c>
      <c r="R7" s="28"/>
      <c r="S7" s="28"/>
      <c r="T7" s="28"/>
      <c r="U7" s="28"/>
      <c r="V7" s="28"/>
      <c r="W7" s="22"/>
      <c r="X7" s="22"/>
      <c r="Y7" s="22"/>
      <c r="Z7" s="22"/>
      <c r="AA7" s="22"/>
    </row>
    <row r="8" ht="28.5" customHeight="1">
      <c r="A8" s="10">
        <f t="shared" si="1"/>
        <v>2</v>
      </c>
      <c r="B8" s="24" t="s">
        <v>23</v>
      </c>
      <c r="C8" s="25">
        <v>43978.663194444445</v>
      </c>
      <c r="D8" s="26" t="s">
        <v>510</v>
      </c>
      <c r="E8" s="27" t="s">
        <v>517</v>
      </c>
      <c r="F8" s="34" t="str">
        <f t="shared" ref="F8:F10" si="3">IMAGE("")</f>
        <v/>
      </c>
      <c r="G8" s="29" t="s">
        <v>82</v>
      </c>
      <c r="H8" s="34"/>
      <c r="I8" s="29" t="s">
        <v>84</v>
      </c>
      <c r="J8" s="33" t="s">
        <v>46</v>
      </c>
      <c r="K8" s="38"/>
      <c r="L8" s="64"/>
      <c r="M8" s="28"/>
      <c r="N8" s="28"/>
      <c r="O8" s="29" t="s">
        <v>41</v>
      </c>
      <c r="P8" s="28"/>
      <c r="Q8" s="29" t="s">
        <v>42</v>
      </c>
      <c r="R8" s="28"/>
      <c r="S8" s="28"/>
      <c r="T8" s="28"/>
      <c r="U8" s="28"/>
      <c r="V8" s="28"/>
      <c r="W8" s="22"/>
      <c r="X8" s="22"/>
      <c r="Y8" s="22"/>
      <c r="Z8" s="22"/>
      <c r="AA8" s="22"/>
    </row>
    <row r="9" ht="28.5" customHeight="1">
      <c r="A9" s="11">
        <f t="shared" si="1"/>
        <v>3</v>
      </c>
      <c r="B9" s="12" t="s">
        <v>23</v>
      </c>
      <c r="C9" s="13">
        <v>43978.56332175926</v>
      </c>
      <c r="D9" s="14" t="s">
        <v>518</v>
      </c>
      <c r="E9" s="15" t="s">
        <v>36</v>
      </c>
      <c r="F9" s="40" t="str">
        <f t="shared" si="3"/>
        <v/>
      </c>
      <c r="G9" s="17" t="s">
        <v>37</v>
      </c>
      <c r="H9" s="18"/>
      <c r="I9" s="17" t="s">
        <v>38</v>
      </c>
      <c r="J9" s="19" t="s">
        <v>39</v>
      </c>
      <c r="K9" s="20" t="s">
        <v>519</v>
      </c>
      <c r="L9" s="21"/>
      <c r="M9" s="18"/>
      <c r="N9" s="16"/>
      <c r="O9" s="17" t="s">
        <v>41</v>
      </c>
      <c r="P9" s="16"/>
      <c r="Q9" s="17" t="s">
        <v>42</v>
      </c>
      <c r="R9" s="17"/>
      <c r="S9" s="16"/>
      <c r="T9" s="17"/>
      <c r="U9" s="65"/>
      <c r="V9" s="16"/>
      <c r="W9" s="22"/>
      <c r="X9" s="22"/>
      <c r="Y9" s="22"/>
      <c r="Z9" s="22"/>
      <c r="AA9" s="22"/>
    </row>
    <row r="10" ht="28.5" customHeight="1">
      <c r="A10" s="11">
        <f t="shared" si="1"/>
        <v>3</v>
      </c>
      <c r="B10" s="12" t="s">
        <v>23</v>
      </c>
      <c r="C10" s="13">
        <v>43978.563576388886</v>
      </c>
      <c r="D10" s="14" t="s">
        <v>518</v>
      </c>
      <c r="E10" s="15" t="s">
        <v>87</v>
      </c>
      <c r="F10" s="40" t="str">
        <f t="shared" si="3"/>
        <v/>
      </c>
      <c r="G10" s="17" t="s">
        <v>88</v>
      </c>
      <c r="H10" s="17"/>
      <c r="I10" s="17" t="s">
        <v>89</v>
      </c>
      <c r="J10" s="19" t="s">
        <v>46</v>
      </c>
      <c r="K10" s="20" t="s">
        <v>90</v>
      </c>
      <c r="L10" s="21"/>
      <c r="M10" s="16"/>
      <c r="N10" s="16"/>
      <c r="O10" s="17" t="s">
        <v>41</v>
      </c>
      <c r="P10" s="17"/>
      <c r="Q10" s="17" t="s">
        <v>42</v>
      </c>
      <c r="R10" s="17"/>
      <c r="S10" s="17"/>
      <c r="T10" s="16"/>
      <c r="U10" s="17"/>
      <c r="V10" s="16"/>
      <c r="W10" s="22"/>
      <c r="X10" s="22"/>
      <c r="Y10" s="22"/>
      <c r="Z10" s="22"/>
      <c r="AA10" s="22"/>
    </row>
    <row r="11" ht="54.75" customHeight="1">
      <c r="A11" s="11">
        <f t="shared" si="1"/>
        <v>3</v>
      </c>
      <c r="B11" s="12" t="s">
        <v>23</v>
      </c>
      <c r="C11" s="13">
        <v>43978.58200231481</v>
      </c>
      <c r="D11" s="14" t="s">
        <v>518</v>
      </c>
      <c r="E11" s="43" t="s">
        <v>520</v>
      </c>
      <c r="F11" s="40" t="str">
        <f>IMAGE("https://scontent.xx.fbcdn.net/v/t1.15752-9/96689610_2628134154109833_4626651080351023104_n.jpg?_nc_cat=105&amp;_nc_sid=b96e70&amp;_nc_ohc=j7N0QgCT1ZkAX-8QBgP&amp;_nc_ad=z-m&amp;_nc_cid=0&amp;_nc_zor=9&amp;_nc_ht=scontent.xx&amp;oh=c60beefa99bf6d1cf5f25108a910dd57&amp;oe=5EF242EF")</f>
        <v/>
      </c>
      <c r="G11" s="17" t="s">
        <v>26</v>
      </c>
      <c r="H11" s="19" t="s">
        <v>521</v>
      </c>
      <c r="I11" s="17" t="s">
        <v>45</v>
      </c>
      <c r="J11" s="19" t="s">
        <v>46</v>
      </c>
      <c r="K11" s="44" t="s">
        <v>522</v>
      </c>
      <c r="L11" s="40" t="s">
        <v>523</v>
      </c>
      <c r="M11" s="40" t="s">
        <v>524</v>
      </c>
      <c r="N11" s="16"/>
      <c r="O11" s="17" t="s">
        <v>41</v>
      </c>
      <c r="P11" s="16"/>
      <c r="Q11" s="17" t="s">
        <v>42</v>
      </c>
      <c r="R11" s="16"/>
      <c r="S11" s="16"/>
      <c r="T11" s="16"/>
      <c r="U11" s="16"/>
      <c r="V11" s="16"/>
      <c r="W11" s="22"/>
      <c r="X11" s="22"/>
      <c r="Y11" s="22"/>
      <c r="Z11" s="22"/>
      <c r="AA11" s="22"/>
    </row>
    <row r="12" ht="28.5" customHeight="1">
      <c r="A12" s="11">
        <f t="shared" si="1"/>
        <v>3</v>
      </c>
      <c r="B12" s="12" t="s">
        <v>23</v>
      </c>
      <c r="C12" s="13">
        <v>43978.58222222222</v>
      </c>
      <c r="D12" s="14" t="s">
        <v>518</v>
      </c>
      <c r="E12" s="20" t="s">
        <v>525</v>
      </c>
      <c r="F12" s="40" t="str">
        <f t="shared" ref="F12:F13" si="4">IMAGE("")</f>
        <v/>
      </c>
      <c r="G12" s="17" t="s">
        <v>26</v>
      </c>
      <c r="H12" s="17" t="s">
        <v>526</v>
      </c>
      <c r="I12" s="17" t="s">
        <v>45</v>
      </c>
      <c r="J12" s="19" t="s">
        <v>46</v>
      </c>
      <c r="K12" s="20" t="s">
        <v>522</v>
      </c>
      <c r="L12" s="17" t="s">
        <v>523</v>
      </c>
      <c r="M12" s="18"/>
      <c r="N12" s="16"/>
      <c r="O12" s="17" t="s">
        <v>41</v>
      </c>
      <c r="P12" s="16"/>
      <c r="Q12" s="17" t="s">
        <v>42</v>
      </c>
      <c r="R12" s="16"/>
      <c r="S12" s="16"/>
      <c r="T12" s="16"/>
      <c r="U12" s="17"/>
      <c r="V12" s="16"/>
      <c r="W12" s="22"/>
      <c r="X12" s="22"/>
      <c r="Y12" s="22"/>
      <c r="Z12" s="22"/>
      <c r="AA12" s="22"/>
    </row>
    <row r="13" ht="28.5" customHeight="1">
      <c r="A13" s="11">
        <f t="shared" si="1"/>
        <v>3</v>
      </c>
      <c r="B13" s="12" t="s">
        <v>23</v>
      </c>
      <c r="C13" s="13">
        <v>43978.582233796296</v>
      </c>
      <c r="D13" s="14" t="s">
        <v>518</v>
      </c>
      <c r="E13" s="20" t="s">
        <v>527</v>
      </c>
      <c r="F13" s="40" t="str">
        <f t="shared" si="4"/>
        <v/>
      </c>
      <c r="G13" s="17" t="s">
        <v>82</v>
      </c>
      <c r="H13" s="17"/>
      <c r="I13" s="17" t="s">
        <v>84</v>
      </c>
      <c r="J13" s="17" t="s">
        <v>46</v>
      </c>
      <c r="K13" s="44"/>
      <c r="L13" s="16"/>
      <c r="M13" s="16"/>
      <c r="N13" s="16"/>
      <c r="O13" s="17" t="s">
        <v>41</v>
      </c>
      <c r="P13" s="16"/>
      <c r="Q13" s="17" t="s">
        <v>42</v>
      </c>
      <c r="R13" s="16"/>
      <c r="S13" s="16"/>
      <c r="T13" s="16"/>
      <c r="U13" s="16"/>
      <c r="V13" s="16"/>
      <c r="W13" s="22"/>
      <c r="X13" s="22"/>
      <c r="Y13" s="22"/>
      <c r="Z13" s="22"/>
      <c r="AA13" s="22"/>
    </row>
    <row r="14" ht="95.25" customHeight="1">
      <c r="A14" s="10">
        <f t="shared" si="1"/>
        <v>4</v>
      </c>
      <c r="B14" s="24" t="s">
        <v>23</v>
      </c>
      <c r="C14" s="25">
        <v>43978.55451388889</v>
      </c>
      <c r="D14" s="26" t="s">
        <v>528</v>
      </c>
      <c r="E14" s="76" t="s">
        <v>529</v>
      </c>
      <c r="F14" s="34" t="str">
        <f>IMAGE("https://scontent.xx.fbcdn.net/v/t1.15752-9/100731087_1186378975063033_4379893793172750336_n.jpg?_nc_cat=107&amp;_nc_sid=b96e70&amp;_nc_oc=AQmkHOyxjM5lSkn-mc-07XBV5HsWwNG4drXXDkI5VLZg9-4VONrC6ZzwG56eDJmepzHiLq7weYMptFNlk6Ra5KSj&amp;_nc_ad=z-m&amp;_nc_cid=0&amp;_nc_zor=9&amp;_nc_h"&amp;"t=scontent.xx&amp;oh=484dd2a78bad6d27cefea74c0811480e&amp;oe=5EF58AFA")</f>
        <v/>
      </c>
      <c r="G14" s="29" t="s">
        <v>26</v>
      </c>
      <c r="H14" s="34" t="s">
        <v>530</v>
      </c>
      <c r="I14" s="77" t="s">
        <v>45</v>
      </c>
      <c r="J14" s="33" t="s">
        <v>46</v>
      </c>
      <c r="K14" s="27" t="s">
        <v>47</v>
      </c>
      <c r="L14" s="34" t="s">
        <v>531</v>
      </c>
      <c r="M14" s="34" t="s">
        <v>532</v>
      </c>
      <c r="N14" s="28"/>
      <c r="O14" s="29" t="s">
        <v>41</v>
      </c>
      <c r="P14" s="28"/>
      <c r="Q14" s="29" t="s">
        <v>41</v>
      </c>
      <c r="R14" s="28"/>
      <c r="S14" s="28"/>
      <c r="T14" s="28"/>
      <c r="U14" s="28"/>
      <c r="V14" s="28"/>
      <c r="W14" s="22"/>
      <c r="X14" s="22"/>
      <c r="Y14" s="22"/>
      <c r="Z14" s="22"/>
      <c r="AA14" s="22"/>
    </row>
    <row r="15" ht="28.5" customHeight="1">
      <c r="A15" s="11">
        <f t="shared" si="1"/>
        <v>5</v>
      </c>
      <c r="B15" s="12" t="s">
        <v>23</v>
      </c>
      <c r="C15" s="13">
        <v>43978.542650462965</v>
      </c>
      <c r="D15" s="14" t="s">
        <v>533</v>
      </c>
      <c r="E15" s="45" t="s">
        <v>534</v>
      </c>
      <c r="F15" s="40" t="str">
        <f t="shared" ref="F15:F18" si="5">IMAGE("")</f>
        <v/>
      </c>
      <c r="G15" s="17" t="s">
        <v>71</v>
      </c>
      <c r="H15" s="17" t="s">
        <v>535</v>
      </c>
      <c r="I15" s="17" t="s">
        <v>211</v>
      </c>
      <c r="J15" s="19" t="s">
        <v>102</v>
      </c>
      <c r="K15" s="20" t="s">
        <v>212</v>
      </c>
      <c r="L15" s="18"/>
      <c r="M15" s="18"/>
      <c r="N15" s="16"/>
      <c r="O15" s="17" t="s">
        <v>41</v>
      </c>
      <c r="P15" s="16"/>
      <c r="Q15" s="17" t="s">
        <v>41</v>
      </c>
      <c r="R15" s="16"/>
      <c r="S15" s="16"/>
      <c r="T15" s="16"/>
      <c r="U15" s="17"/>
      <c r="V15" s="16"/>
      <c r="W15" s="22"/>
      <c r="X15" s="22"/>
      <c r="Y15" s="22"/>
      <c r="Z15" s="22"/>
      <c r="AA15" s="22"/>
    </row>
    <row r="16" ht="28.5" customHeight="1">
      <c r="A16" s="11">
        <f t="shared" si="1"/>
        <v>5</v>
      </c>
      <c r="B16" s="12" t="s">
        <v>23</v>
      </c>
      <c r="C16" s="13">
        <v>43978.54351851852</v>
      </c>
      <c r="D16" s="14" t="s">
        <v>533</v>
      </c>
      <c r="E16" s="20" t="s">
        <v>536</v>
      </c>
      <c r="F16" s="40" t="str">
        <f t="shared" si="5"/>
        <v/>
      </c>
      <c r="G16" s="17" t="s">
        <v>26</v>
      </c>
      <c r="H16" s="40" t="s">
        <v>537</v>
      </c>
      <c r="I16" s="17" t="s">
        <v>45</v>
      </c>
      <c r="J16" s="19" t="s">
        <v>46</v>
      </c>
      <c r="K16" s="20" t="s">
        <v>47</v>
      </c>
      <c r="L16" s="40" t="s">
        <v>538</v>
      </c>
      <c r="M16" s="40" t="s">
        <v>539</v>
      </c>
      <c r="N16" s="16"/>
      <c r="O16" s="17" t="s">
        <v>41</v>
      </c>
      <c r="P16" s="16"/>
      <c r="Q16" s="17" t="s">
        <v>41</v>
      </c>
      <c r="R16" s="16"/>
      <c r="S16" s="16"/>
      <c r="T16" s="16"/>
      <c r="U16" s="16"/>
      <c r="V16" s="16"/>
      <c r="W16" s="22"/>
      <c r="X16" s="22"/>
      <c r="Y16" s="22"/>
      <c r="Z16" s="22"/>
      <c r="AA16" s="22"/>
    </row>
    <row r="17" ht="28.5" customHeight="1">
      <c r="A17" s="11">
        <f t="shared" si="1"/>
        <v>5</v>
      </c>
      <c r="B17" s="12" t="s">
        <v>23</v>
      </c>
      <c r="C17" s="13">
        <v>43978.54362268518</v>
      </c>
      <c r="D17" s="14" t="s">
        <v>533</v>
      </c>
      <c r="E17" s="15" t="s">
        <v>540</v>
      </c>
      <c r="F17" s="40" t="str">
        <f t="shared" si="5"/>
        <v/>
      </c>
      <c r="G17" s="17" t="s">
        <v>26</v>
      </c>
      <c r="H17" s="40" t="s">
        <v>541</v>
      </c>
      <c r="I17" s="17" t="s">
        <v>134</v>
      </c>
      <c r="J17" s="19" t="s">
        <v>77</v>
      </c>
      <c r="K17" s="20"/>
      <c r="L17" s="41" t="s">
        <v>542</v>
      </c>
      <c r="M17" s="16"/>
      <c r="N17" s="16"/>
      <c r="O17" s="17" t="s">
        <v>41</v>
      </c>
      <c r="P17" s="16"/>
      <c r="Q17" s="17" t="s">
        <v>41</v>
      </c>
      <c r="R17" s="17"/>
      <c r="S17" s="16"/>
      <c r="T17" s="16"/>
      <c r="U17" s="17"/>
      <c r="V17" s="16"/>
      <c r="W17" s="22"/>
      <c r="X17" s="22"/>
      <c r="Y17" s="22"/>
      <c r="Z17" s="22"/>
      <c r="AA17" s="22"/>
    </row>
    <row r="18" ht="28.5" customHeight="1">
      <c r="A18" s="11">
        <f t="shared" si="1"/>
        <v>5</v>
      </c>
      <c r="B18" s="12" t="s">
        <v>23</v>
      </c>
      <c r="C18" s="13">
        <v>43978.54362268518</v>
      </c>
      <c r="D18" s="14" t="s">
        <v>533</v>
      </c>
      <c r="E18" s="20" t="s">
        <v>543</v>
      </c>
      <c r="F18" s="40" t="str">
        <f t="shared" si="5"/>
        <v/>
      </c>
      <c r="G18" s="17" t="s">
        <v>138</v>
      </c>
      <c r="H18" s="40" t="s">
        <v>544</v>
      </c>
      <c r="I18" s="17" t="s">
        <v>45</v>
      </c>
      <c r="J18" s="19" t="s">
        <v>46</v>
      </c>
      <c r="K18" s="20" t="s">
        <v>545</v>
      </c>
      <c r="L18" s="41" t="s">
        <v>538</v>
      </c>
      <c r="M18" s="16"/>
      <c r="N18" s="16"/>
      <c r="O18" s="17" t="s">
        <v>41</v>
      </c>
      <c r="P18" s="16"/>
      <c r="Q18" s="17" t="s">
        <v>41</v>
      </c>
      <c r="R18" s="16"/>
      <c r="S18" s="16"/>
      <c r="T18" s="16"/>
      <c r="U18" s="16"/>
      <c r="V18" s="16"/>
      <c r="W18" s="22"/>
      <c r="X18" s="22"/>
      <c r="Y18" s="22"/>
      <c r="Z18" s="22"/>
      <c r="AA18" s="22"/>
    </row>
    <row r="19" ht="179.25" customHeight="1">
      <c r="A19" s="10">
        <f t="shared" si="1"/>
        <v>6</v>
      </c>
      <c r="B19" s="24" t="s">
        <v>23</v>
      </c>
      <c r="C19" s="25">
        <v>43978.487129629626</v>
      </c>
      <c r="D19" s="26" t="s">
        <v>546</v>
      </c>
      <c r="E19" s="32" t="s">
        <v>547</v>
      </c>
      <c r="F19" s="34" t="str">
        <f>IMAGE("https://scontent.xx.fbcdn.net/v/t1.15752-9/100765636_2894182104143313_3722599316817182720_n.jpg?_nc_cat=100&amp;_nc_sid=b96e70&amp;_nc_ohc=ytg7Bzy0anwAX_0BIv2&amp;_nc_ad=z-m&amp;_nc_cid=0&amp;_nc_zor=9&amp;_nc_ht=scontent.xx&amp;oh=09cc0fd16e239f726760181eeba81dae&amp;oe=5EF2319B")</f>
        <v/>
      </c>
      <c r="G19" s="29" t="s">
        <v>26</v>
      </c>
      <c r="H19" s="29" t="s">
        <v>548</v>
      </c>
      <c r="I19" s="29" t="s">
        <v>45</v>
      </c>
      <c r="J19" s="33" t="s">
        <v>46</v>
      </c>
      <c r="K19" s="27" t="s">
        <v>47</v>
      </c>
      <c r="L19" s="34" t="s">
        <v>549</v>
      </c>
      <c r="M19" s="34" t="s">
        <v>550</v>
      </c>
      <c r="N19" s="28"/>
      <c r="O19" s="29" t="s">
        <v>160</v>
      </c>
      <c r="P19" s="28"/>
      <c r="Q19" s="29" t="s">
        <v>42</v>
      </c>
      <c r="R19" s="29" t="s">
        <v>66</v>
      </c>
      <c r="S19" s="29" t="s">
        <v>67</v>
      </c>
      <c r="T19" s="29" t="s">
        <v>68</v>
      </c>
      <c r="U19" s="29" t="s">
        <v>551</v>
      </c>
      <c r="V19" s="28"/>
      <c r="W19" s="22"/>
      <c r="X19" s="22"/>
      <c r="Y19" s="22"/>
      <c r="Z19" s="22"/>
      <c r="AA19" s="22"/>
    </row>
    <row r="20" ht="28.5" customHeight="1">
      <c r="A20" s="10">
        <f t="shared" si="1"/>
        <v>6</v>
      </c>
      <c r="B20" s="24" t="s">
        <v>23</v>
      </c>
      <c r="C20" s="25">
        <v>43978.4871412037</v>
      </c>
      <c r="D20" s="26" t="s">
        <v>546</v>
      </c>
      <c r="E20" s="27" t="s">
        <v>552</v>
      </c>
      <c r="F20" s="34" t="str">
        <f t="shared" ref="F20:F23" si="6">IMAGE("")</f>
        <v/>
      </c>
      <c r="G20" s="29" t="s">
        <v>82</v>
      </c>
      <c r="H20" s="28"/>
      <c r="I20" s="29" t="s">
        <v>84</v>
      </c>
      <c r="J20" s="33" t="s">
        <v>46</v>
      </c>
      <c r="K20" s="46"/>
      <c r="L20" s="28"/>
      <c r="M20" s="28"/>
      <c r="N20" s="28"/>
      <c r="O20" s="29" t="s">
        <v>41</v>
      </c>
      <c r="P20" s="28"/>
      <c r="Q20" s="29" t="s">
        <v>42</v>
      </c>
      <c r="R20" s="28"/>
      <c r="S20" s="28"/>
      <c r="T20" s="28"/>
      <c r="U20" s="28"/>
      <c r="V20" s="28"/>
      <c r="W20" s="22"/>
      <c r="X20" s="22"/>
      <c r="Y20" s="22"/>
      <c r="Z20" s="22"/>
      <c r="AA20" s="22"/>
    </row>
    <row r="21" ht="28.5" customHeight="1">
      <c r="A21" s="11">
        <f t="shared" si="1"/>
        <v>7</v>
      </c>
      <c r="B21" s="12" t="s">
        <v>23</v>
      </c>
      <c r="C21" s="13">
        <v>43978.45956018518</v>
      </c>
      <c r="D21" s="14" t="s">
        <v>553</v>
      </c>
      <c r="E21" s="39" t="s">
        <v>554</v>
      </c>
      <c r="F21" s="40" t="str">
        <f t="shared" si="6"/>
        <v/>
      </c>
      <c r="G21" s="17" t="s">
        <v>26</v>
      </c>
      <c r="H21" s="40" t="s">
        <v>555</v>
      </c>
      <c r="I21" s="17" t="s">
        <v>45</v>
      </c>
      <c r="J21" s="19" t="s">
        <v>46</v>
      </c>
      <c r="K21" s="44" t="s">
        <v>93</v>
      </c>
      <c r="L21" s="41" t="s">
        <v>556</v>
      </c>
      <c r="M21" s="40" t="s">
        <v>557</v>
      </c>
      <c r="N21" s="16"/>
      <c r="O21" s="17" t="s">
        <v>41</v>
      </c>
      <c r="P21" s="16"/>
      <c r="Q21" s="17" t="s">
        <v>42</v>
      </c>
      <c r="R21" s="16"/>
      <c r="S21" s="16"/>
      <c r="T21" s="16"/>
      <c r="U21" s="16"/>
      <c r="V21" s="16"/>
      <c r="W21" s="22"/>
      <c r="X21" s="22"/>
      <c r="Y21" s="22"/>
      <c r="Z21" s="22"/>
      <c r="AA21" s="22"/>
    </row>
    <row r="22" ht="28.5" customHeight="1">
      <c r="A22" s="11">
        <f t="shared" si="1"/>
        <v>7</v>
      </c>
      <c r="B22" s="12" t="s">
        <v>23</v>
      </c>
      <c r="C22" s="13">
        <v>43978.45957175926</v>
      </c>
      <c r="D22" s="14" t="s">
        <v>553</v>
      </c>
      <c r="E22" s="20" t="s">
        <v>558</v>
      </c>
      <c r="F22" s="40" t="str">
        <f t="shared" si="6"/>
        <v/>
      </c>
      <c r="G22" s="17" t="s">
        <v>82</v>
      </c>
      <c r="H22" s="16"/>
      <c r="I22" s="17" t="s">
        <v>84</v>
      </c>
      <c r="J22" s="19" t="s">
        <v>46</v>
      </c>
      <c r="K22" s="23"/>
      <c r="L22" s="16"/>
      <c r="M22" s="16"/>
      <c r="N22" s="16"/>
      <c r="O22" s="17" t="s">
        <v>41</v>
      </c>
      <c r="P22" s="16"/>
      <c r="Q22" s="17" t="s">
        <v>42</v>
      </c>
      <c r="R22" s="16"/>
      <c r="S22" s="16"/>
      <c r="T22" s="16"/>
      <c r="U22" s="16"/>
      <c r="V22" s="16"/>
      <c r="W22" s="22"/>
      <c r="X22" s="22"/>
      <c r="Y22" s="22"/>
      <c r="Z22" s="22"/>
      <c r="AA22" s="22"/>
    </row>
    <row r="23" ht="28.5" customHeight="1">
      <c r="A23" s="10">
        <f t="shared" si="1"/>
        <v>8</v>
      </c>
      <c r="B23" s="24" t="s">
        <v>23</v>
      </c>
      <c r="C23" s="25">
        <v>43978.44677083333</v>
      </c>
      <c r="D23" s="26" t="s">
        <v>559</v>
      </c>
      <c r="E23" s="27" t="s">
        <v>560</v>
      </c>
      <c r="F23" s="34" t="str">
        <f t="shared" si="6"/>
        <v/>
      </c>
      <c r="G23" s="29" t="s">
        <v>26</v>
      </c>
      <c r="H23" s="29" t="s">
        <v>561</v>
      </c>
      <c r="I23" s="29" t="s">
        <v>45</v>
      </c>
      <c r="J23" s="33" t="s">
        <v>39</v>
      </c>
      <c r="K23" s="31" t="s">
        <v>562</v>
      </c>
      <c r="L23" s="34" t="s">
        <v>563</v>
      </c>
      <c r="M23" s="28"/>
      <c r="N23" s="28"/>
      <c r="O23" s="29" t="s">
        <v>160</v>
      </c>
      <c r="P23" s="28"/>
      <c r="Q23" s="29" t="s">
        <v>160</v>
      </c>
      <c r="R23" s="29" t="s">
        <v>66</v>
      </c>
      <c r="S23" s="29" t="s">
        <v>67</v>
      </c>
      <c r="T23" s="29" t="s">
        <v>68</v>
      </c>
      <c r="U23" s="29" t="s">
        <v>564</v>
      </c>
      <c r="V23" s="28"/>
      <c r="W23" s="22"/>
      <c r="X23" s="22"/>
      <c r="Y23" s="22"/>
      <c r="Z23" s="22"/>
      <c r="AA23" s="22"/>
    </row>
    <row r="24" ht="28.5" customHeight="1">
      <c r="A24" s="11"/>
      <c r="B24" s="12"/>
      <c r="C24" s="13"/>
      <c r="D24" s="14"/>
      <c r="E24" s="45"/>
      <c r="F24" s="40"/>
      <c r="G24" s="17"/>
      <c r="H24" s="17"/>
      <c r="I24" s="17"/>
      <c r="J24" s="19"/>
      <c r="K24" s="20"/>
      <c r="L24" s="18"/>
      <c r="M24" s="16"/>
      <c r="N24" s="16"/>
      <c r="O24" s="17"/>
      <c r="P24" s="16"/>
      <c r="Q24" s="17"/>
      <c r="R24" s="16"/>
      <c r="S24" s="16"/>
      <c r="T24" s="16"/>
      <c r="U24" s="16"/>
      <c r="V24" s="16"/>
      <c r="W24" s="22"/>
      <c r="X24" s="22"/>
      <c r="Y24" s="22"/>
      <c r="Z24" s="22"/>
      <c r="AA24" s="22"/>
    </row>
    <row r="25" ht="28.5" customHeight="1">
      <c r="A25" s="11"/>
      <c r="B25" s="12"/>
      <c r="C25" s="13"/>
      <c r="D25" s="14"/>
      <c r="E25" s="15"/>
      <c r="F25" s="40"/>
      <c r="G25" s="17"/>
      <c r="H25" s="17"/>
      <c r="I25" s="17"/>
      <c r="J25" s="19"/>
      <c r="K25" s="23"/>
      <c r="L25" s="17"/>
      <c r="M25" s="18"/>
      <c r="N25" s="16"/>
      <c r="O25" s="17"/>
      <c r="P25" s="16"/>
      <c r="Q25" s="17"/>
      <c r="R25" s="16"/>
      <c r="S25" s="16"/>
      <c r="T25" s="16"/>
      <c r="U25" s="16"/>
      <c r="V25" s="16"/>
      <c r="W25" s="22"/>
      <c r="X25" s="22"/>
      <c r="Y25" s="22"/>
      <c r="Z25" s="22"/>
      <c r="AA25" s="22"/>
    </row>
    <row r="26" ht="28.5" customHeight="1">
      <c r="A26" s="11"/>
      <c r="B26" s="12"/>
      <c r="C26" s="13"/>
      <c r="D26" s="14"/>
      <c r="E26" s="20"/>
      <c r="F26" s="40"/>
      <c r="G26" s="17"/>
      <c r="H26" s="17"/>
      <c r="I26" s="17"/>
      <c r="J26" s="17"/>
      <c r="K26" s="20"/>
      <c r="L26" s="17"/>
      <c r="M26" s="18"/>
      <c r="N26" s="16"/>
      <c r="O26" s="17"/>
      <c r="P26" s="16"/>
      <c r="Q26" s="17"/>
      <c r="R26" s="16"/>
      <c r="S26" s="16"/>
      <c r="T26" s="16"/>
      <c r="U26" s="16"/>
      <c r="V26" s="16"/>
      <c r="W26" s="22"/>
      <c r="X26" s="22"/>
      <c r="Y26" s="22"/>
      <c r="Z26" s="22"/>
      <c r="AA26" s="22"/>
    </row>
    <row r="27" ht="28.5" customHeight="1">
      <c r="A27" s="11"/>
      <c r="B27" s="12"/>
      <c r="C27" s="13"/>
      <c r="D27" s="14"/>
      <c r="E27" s="20"/>
      <c r="F27" s="40"/>
      <c r="G27" s="17"/>
      <c r="H27" s="17"/>
      <c r="I27" s="17"/>
      <c r="J27" s="19"/>
      <c r="K27" s="23"/>
      <c r="L27" s="16"/>
      <c r="M27" s="16"/>
      <c r="N27" s="16"/>
      <c r="O27" s="17"/>
      <c r="P27" s="16"/>
      <c r="Q27" s="17"/>
      <c r="R27" s="16"/>
      <c r="S27" s="16"/>
      <c r="T27" s="16"/>
      <c r="U27" s="16"/>
      <c r="V27" s="16"/>
      <c r="W27" s="22"/>
      <c r="X27" s="22"/>
      <c r="Y27" s="22"/>
      <c r="Z27" s="22"/>
      <c r="AA27" s="22"/>
    </row>
    <row r="28" ht="28.5" customHeight="1">
      <c r="A28" s="10">
        <f t="shared" ref="A28:A35" si="7">if(left(D28,16)=left(D27,16),A27,A27+1)</f>
        <v>1</v>
      </c>
      <c r="B28" s="24" t="s">
        <v>23</v>
      </c>
      <c r="C28" s="25">
        <v>43978.42153935185</v>
      </c>
      <c r="D28" s="26" t="s">
        <v>565</v>
      </c>
      <c r="E28" s="27" t="s">
        <v>566</v>
      </c>
      <c r="F28" s="34" t="str">
        <f t="shared" ref="F28:F29" si="8">IMAGE("")</f>
        <v/>
      </c>
      <c r="G28" s="29" t="s">
        <v>26</v>
      </c>
      <c r="H28" s="34"/>
      <c r="I28" s="29" t="s">
        <v>27</v>
      </c>
      <c r="J28" s="33" t="s">
        <v>28</v>
      </c>
      <c r="K28" s="31" t="s">
        <v>29</v>
      </c>
      <c r="L28" s="28"/>
      <c r="M28" s="28"/>
      <c r="N28" s="34" t="s">
        <v>567</v>
      </c>
      <c r="O28" s="29" t="s">
        <v>160</v>
      </c>
      <c r="P28" s="28"/>
      <c r="Q28" s="29" t="s">
        <v>30</v>
      </c>
      <c r="R28" s="29" t="s">
        <v>386</v>
      </c>
      <c r="S28" s="28"/>
      <c r="T28" s="28"/>
      <c r="U28" s="29" t="s">
        <v>568</v>
      </c>
      <c r="V28" s="28"/>
      <c r="W28" s="22"/>
      <c r="X28" s="22"/>
      <c r="Y28" s="22"/>
      <c r="Z28" s="22"/>
      <c r="AA28" s="22"/>
    </row>
    <row r="29" ht="28.5" customHeight="1">
      <c r="A29" s="10">
        <f t="shared" si="7"/>
        <v>1</v>
      </c>
      <c r="B29" s="24" t="s">
        <v>23</v>
      </c>
      <c r="C29" s="25">
        <v>43978.42153935185</v>
      </c>
      <c r="D29" s="26" t="s">
        <v>565</v>
      </c>
      <c r="E29" s="27" t="s">
        <v>569</v>
      </c>
      <c r="F29" s="34" t="str">
        <f t="shared" si="8"/>
        <v/>
      </c>
      <c r="G29" s="29" t="s">
        <v>26</v>
      </c>
      <c r="H29" s="29"/>
      <c r="I29" s="29" t="s">
        <v>33</v>
      </c>
      <c r="J29" s="33" t="s">
        <v>34</v>
      </c>
      <c r="K29" s="46"/>
      <c r="L29" s="73"/>
      <c r="M29" s="28"/>
      <c r="N29" s="28"/>
      <c r="O29" s="29" t="s">
        <v>30</v>
      </c>
      <c r="P29" s="28"/>
      <c r="Q29" s="29" t="s">
        <v>30</v>
      </c>
      <c r="R29" s="29"/>
      <c r="S29" s="28"/>
      <c r="T29" s="28"/>
      <c r="U29" s="29"/>
      <c r="V29" s="28"/>
      <c r="W29" s="22"/>
      <c r="X29" s="22"/>
      <c r="Y29" s="22"/>
      <c r="Z29" s="22"/>
      <c r="AA29" s="22"/>
    </row>
    <row r="30" ht="161.25" customHeight="1">
      <c r="A30" s="11">
        <f t="shared" si="7"/>
        <v>2</v>
      </c>
      <c r="B30" s="12" t="s">
        <v>23</v>
      </c>
      <c r="C30" s="13">
        <v>43978.411886574075</v>
      </c>
      <c r="D30" s="14" t="s">
        <v>570</v>
      </c>
      <c r="E30" s="39" t="s">
        <v>571</v>
      </c>
      <c r="F30" s="40" t="str">
        <f>IMAGE("https://scontent.xx.fbcdn.net/v/t1.15752-9/99297230_255443365805022_4754635406350221312_n.jpg?_nc_cat=108&amp;_nc_sid=b96e70&amp;_nc_ohc=TAfjrX6Ij_sAX82IMuk&amp;_nc_ad=z-m&amp;_nc_cid=0&amp;_nc_zor=9&amp;_nc_ht=scontent.xx&amp;oh=2030f7dc605f5e178241a0cce11e9f9b&amp;oe=5EF1AA6F")</f>
        <v/>
      </c>
      <c r="G30" s="17" t="s">
        <v>82</v>
      </c>
      <c r="H30" s="17" t="s">
        <v>572</v>
      </c>
      <c r="I30" s="17" t="s">
        <v>84</v>
      </c>
      <c r="J30" s="19" t="s">
        <v>46</v>
      </c>
      <c r="K30" s="44"/>
      <c r="L30" s="16"/>
      <c r="M30" s="16"/>
      <c r="N30" s="16"/>
      <c r="O30" s="17" t="s">
        <v>41</v>
      </c>
      <c r="P30" s="16"/>
      <c r="Q30" s="17" t="s">
        <v>42</v>
      </c>
      <c r="R30" s="16"/>
      <c r="S30" s="16"/>
      <c r="T30" s="16"/>
      <c r="U30" s="16"/>
      <c r="V30" s="16"/>
      <c r="W30" s="22"/>
      <c r="X30" s="22"/>
      <c r="Y30" s="22"/>
      <c r="Z30" s="22"/>
      <c r="AA30" s="22"/>
    </row>
    <row r="31" ht="28.5" customHeight="1">
      <c r="A31" s="10">
        <f t="shared" si="7"/>
        <v>3</v>
      </c>
      <c r="B31" s="24" t="s">
        <v>23</v>
      </c>
      <c r="C31" s="25">
        <v>43978.39800925926</v>
      </c>
      <c r="D31" s="26" t="s">
        <v>573</v>
      </c>
      <c r="E31" s="27" t="s">
        <v>36</v>
      </c>
      <c r="F31" s="34" t="str">
        <f t="shared" ref="F31:F35" si="9">IMAGE("")</f>
        <v/>
      </c>
      <c r="G31" s="29" t="s">
        <v>37</v>
      </c>
      <c r="H31" s="64"/>
      <c r="I31" s="33" t="s">
        <v>38</v>
      </c>
      <c r="J31" s="33" t="s">
        <v>39</v>
      </c>
      <c r="K31" s="31" t="s">
        <v>574</v>
      </c>
      <c r="L31" s="28"/>
      <c r="M31" s="28"/>
      <c r="N31" s="28"/>
      <c r="O31" s="29" t="s">
        <v>41</v>
      </c>
      <c r="P31" s="28"/>
      <c r="Q31" s="29" t="s">
        <v>42</v>
      </c>
      <c r="R31" s="28"/>
      <c r="S31" s="28"/>
      <c r="T31" s="28"/>
      <c r="U31" s="28"/>
      <c r="V31" s="28"/>
      <c r="W31" s="22"/>
      <c r="X31" s="22"/>
      <c r="Y31" s="22"/>
      <c r="Z31" s="22"/>
      <c r="AA31" s="22"/>
    </row>
    <row r="32" ht="28.5" customHeight="1">
      <c r="A32" s="10">
        <f t="shared" si="7"/>
        <v>3</v>
      </c>
      <c r="B32" s="24" t="s">
        <v>23</v>
      </c>
      <c r="C32" s="25">
        <v>43978.39855324074</v>
      </c>
      <c r="D32" s="26" t="s">
        <v>573</v>
      </c>
      <c r="E32" s="27" t="s">
        <v>575</v>
      </c>
      <c r="F32" s="34" t="str">
        <f t="shared" si="9"/>
        <v/>
      </c>
      <c r="G32" s="29" t="s">
        <v>26</v>
      </c>
      <c r="H32" s="29" t="s">
        <v>576</v>
      </c>
      <c r="I32" s="29" t="s">
        <v>76</v>
      </c>
      <c r="J32" s="33" t="s">
        <v>241</v>
      </c>
      <c r="K32" s="27" t="s">
        <v>577</v>
      </c>
      <c r="L32" s="29" t="s">
        <v>578</v>
      </c>
      <c r="M32" s="30"/>
      <c r="N32" s="28"/>
      <c r="O32" s="29" t="s">
        <v>41</v>
      </c>
      <c r="P32" s="28"/>
      <c r="Q32" s="29" t="s">
        <v>42</v>
      </c>
      <c r="R32" s="28"/>
      <c r="S32" s="28"/>
      <c r="T32" s="28"/>
      <c r="U32" s="29"/>
      <c r="V32" s="28"/>
      <c r="W32" s="22"/>
      <c r="X32" s="22"/>
      <c r="Y32" s="22"/>
      <c r="Z32" s="22"/>
      <c r="AA32" s="22"/>
    </row>
    <row r="33" ht="28.5" customHeight="1">
      <c r="A33" s="10">
        <f t="shared" si="7"/>
        <v>3</v>
      </c>
      <c r="B33" s="24" t="s">
        <v>23</v>
      </c>
      <c r="C33" s="25">
        <v>43978.398564814815</v>
      </c>
      <c r="D33" s="26" t="s">
        <v>573</v>
      </c>
      <c r="E33" s="27" t="s">
        <v>579</v>
      </c>
      <c r="F33" s="34" t="str">
        <f t="shared" si="9"/>
        <v/>
      </c>
      <c r="G33" s="29" t="s">
        <v>82</v>
      </c>
      <c r="H33" s="33" t="s">
        <v>580</v>
      </c>
      <c r="I33" s="29" t="s">
        <v>84</v>
      </c>
      <c r="J33" s="33" t="s">
        <v>46</v>
      </c>
      <c r="K33" s="38"/>
      <c r="L33" s="28"/>
      <c r="M33" s="28"/>
      <c r="N33" s="28"/>
      <c r="O33" s="29" t="s">
        <v>41</v>
      </c>
      <c r="P33" s="28"/>
      <c r="Q33" s="29" t="s">
        <v>42</v>
      </c>
      <c r="R33" s="28"/>
      <c r="S33" s="28"/>
      <c r="T33" s="28"/>
      <c r="U33" s="28"/>
      <c r="V33" s="28"/>
      <c r="W33" s="22"/>
      <c r="X33" s="22"/>
      <c r="Y33" s="22"/>
      <c r="Z33" s="22"/>
      <c r="AA33" s="22"/>
    </row>
    <row r="34" ht="28.5" customHeight="1">
      <c r="A34" s="11">
        <f t="shared" si="7"/>
        <v>4</v>
      </c>
      <c r="B34" s="12" t="s">
        <v>23</v>
      </c>
      <c r="C34" s="13">
        <v>43978.39674768518</v>
      </c>
      <c r="D34" s="14" t="s">
        <v>581</v>
      </c>
      <c r="E34" s="39" t="s">
        <v>582</v>
      </c>
      <c r="F34" s="40" t="str">
        <f t="shared" si="9"/>
        <v/>
      </c>
      <c r="G34" s="17" t="s">
        <v>26</v>
      </c>
      <c r="H34" s="17"/>
      <c r="I34" s="17" t="s">
        <v>27</v>
      </c>
      <c r="J34" s="19" t="s">
        <v>28</v>
      </c>
      <c r="K34" s="20" t="s">
        <v>29</v>
      </c>
      <c r="L34" s="16"/>
      <c r="M34" s="16"/>
      <c r="N34" s="16"/>
      <c r="O34" s="17" t="s">
        <v>30</v>
      </c>
      <c r="P34" s="16"/>
      <c r="Q34" s="17" t="s">
        <v>30</v>
      </c>
      <c r="R34" s="17"/>
      <c r="S34" s="16"/>
      <c r="T34" s="16"/>
      <c r="U34" s="17"/>
      <c r="V34" s="16"/>
      <c r="W34" s="22"/>
      <c r="X34" s="22"/>
      <c r="Y34" s="22"/>
      <c r="Z34" s="22"/>
      <c r="AA34" s="22"/>
    </row>
    <row r="35" ht="28.5" customHeight="1">
      <c r="A35" s="11">
        <f t="shared" si="7"/>
        <v>4</v>
      </c>
      <c r="B35" s="12" t="s">
        <v>23</v>
      </c>
      <c r="C35" s="13">
        <v>43978.39675925926</v>
      </c>
      <c r="D35" s="14" t="s">
        <v>581</v>
      </c>
      <c r="E35" s="15" t="s">
        <v>583</v>
      </c>
      <c r="F35" s="40" t="str">
        <f t="shared" si="9"/>
        <v/>
      </c>
      <c r="G35" s="17" t="s">
        <v>26</v>
      </c>
      <c r="H35" s="17" t="s">
        <v>584</v>
      </c>
      <c r="I35" s="17" t="s">
        <v>33</v>
      </c>
      <c r="J35" s="19" t="s">
        <v>34</v>
      </c>
      <c r="K35" s="23"/>
      <c r="L35" s="18"/>
      <c r="M35" s="18"/>
      <c r="N35" s="16"/>
      <c r="O35" s="17" t="s">
        <v>30</v>
      </c>
      <c r="P35" s="16"/>
      <c r="Q35" s="17" t="s">
        <v>30</v>
      </c>
      <c r="R35" s="16"/>
      <c r="S35" s="16"/>
      <c r="T35" s="16"/>
      <c r="U35" s="16"/>
      <c r="V35" s="16"/>
      <c r="W35" s="22"/>
      <c r="X35" s="22"/>
      <c r="Y35" s="22"/>
      <c r="Z35" s="22"/>
      <c r="AA35" s="22"/>
    </row>
    <row r="36">
      <c r="A36" s="49"/>
      <c r="B36" s="50"/>
      <c r="C36" s="51"/>
      <c r="D36" s="52"/>
      <c r="E36" s="51"/>
      <c r="F36" s="51"/>
      <c r="G36" s="51"/>
      <c r="H36" s="51"/>
      <c r="I36" s="51"/>
      <c r="J36" s="51"/>
      <c r="K36" s="51"/>
      <c r="L36" s="51"/>
      <c r="M36" s="51"/>
      <c r="N36" s="51"/>
      <c r="O36" s="51"/>
      <c r="P36" s="51"/>
      <c r="Q36" s="51"/>
      <c r="R36" s="54"/>
      <c r="S36" s="54"/>
      <c r="T36" s="51"/>
      <c r="U36" s="54"/>
      <c r="V36" s="51"/>
      <c r="W36" s="55"/>
    </row>
    <row r="37">
      <c r="A37" s="56"/>
      <c r="B37" s="57"/>
      <c r="C37" s="55"/>
      <c r="D37" s="58"/>
      <c r="E37" s="55"/>
      <c r="F37" s="55"/>
      <c r="G37" s="55"/>
      <c r="H37" s="55"/>
      <c r="I37" s="55"/>
      <c r="J37" s="55"/>
      <c r="K37" s="55"/>
      <c r="L37" s="55"/>
      <c r="M37" s="55"/>
      <c r="N37" s="55"/>
      <c r="O37" s="55"/>
      <c r="P37" s="55"/>
      <c r="Q37" s="55"/>
      <c r="R37" s="60"/>
      <c r="S37" s="60"/>
      <c r="T37" s="55"/>
      <c r="U37" s="60"/>
      <c r="V37" s="55"/>
      <c r="W37" s="55"/>
    </row>
    <row r="38">
      <c r="A38" s="56"/>
      <c r="B38" s="57"/>
      <c r="C38" s="55"/>
      <c r="D38" s="58"/>
      <c r="E38" s="55"/>
      <c r="F38" s="55"/>
      <c r="G38" s="55"/>
      <c r="H38" s="55"/>
      <c r="I38" s="55"/>
      <c r="J38" s="55"/>
      <c r="K38" s="55"/>
      <c r="L38" s="55"/>
      <c r="M38" s="55"/>
      <c r="N38" s="55"/>
      <c r="O38" s="55"/>
      <c r="P38" s="55"/>
      <c r="Q38" s="55"/>
      <c r="R38" s="60"/>
      <c r="S38" s="60"/>
      <c r="T38" s="55"/>
      <c r="U38" s="60"/>
      <c r="V38" s="55"/>
      <c r="W38" s="55"/>
    </row>
    <row r="39">
      <c r="A39" s="56"/>
      <c r="B39" s="57"/>
      <c r="C39" s="55"/>
      <c r="D39" s="58"/>
      <c r="E39" s="55"/>
      <c r="F39" s="55"/>
      <c r="G39" s="55"/>
      <c r="H39" s="55"/>
      <c r="I39" s="55"/>
      <c r="J39" s="55"/>
      <c r="K39" s="55"/>
      <c r="L39" s="55"/>
      <c r="M39" s="55"/>
      <c r="N39" s="55"/>
      <c r="O39" s="55"/>
      <c r="P39" s="55"/>
      <c r="Q39" s="55"/>
      <c r="R39" s="60"/>
      <c r="S39" s="60"/>
      <c r="T39" s="55"/>
      <c r="U39" s="60"/>
      <c r="V39" s="55"/>
      <c r="W39" s="55"/>
    </row>
    <row r="40">
      <c r="A40" s="56"/>
      <c r="B40" s="57"/>
      <c r="C40" s="55"/>
      <c r="D40" s="58"/>
      <c r="E40" s="55"/>
      <c r="F40" s="55"/>
      <c r="G40" s="55"/>
      <c r="H40" s="55"/>
      <c r="I40" s="55"/>
      <c r="J40" s="55"/>
      <c r="K40" s="55"/>
      <c r="L40" s="55"/>
      <c r="M40" s="55"/>
      <c r="N40" s="55"/>
      <c r="O40" s="55"/>
      <c r="P40" s="55"/>
      <c r="Q40" s="55"/>
      <c r="R40" s="60"/>
      <c r="S40" s="60"/>
      <c r="T40" s="55"/>
      <c r="U40" s="60"/>
      <c r="V40" s="55"/>
      <c r="W40" s="55"/>
    </row>
    <row r="41">
      <c r="A41" s="56"/>
      <c r="B41" s="57"/>
      <c r="C41" s="55"/>
      <c r="D41" s="58"/>
      <c r="E41" s="55"/>
      <c r="F41" s="55"/>
      <c r="G41" s="55"/>
      <c r="H41" s="55"/>
      <c r="I41" s="55"/>
      <c r="J41" s="55"/>
      <c r="K41" s="55"/>
      <c r="L41" s="55"/>
      <c r="M41" s="55"/>
      <c r="N41" s="55"/>
      <c r="O41" s="55"/>
      <c r="P41" s="55"/>
      <c r="Q41" s="55"/>
      <c r="R41" s="60"/>
      <c r="S41" s="60"/>
      <c r="T41" s="55"/>
      <c r="U41" s="60"/>
      <c r="V41" s="55"/>
      <c r="W41" s="55"/>
    </row>
    <row r="42">
      <c r="A42" s="56"/>
      <c r="B42" s="57"/>
      <c r="C42" s="55"/>
      <c r="D42" s="58"/>
      <c r="E42" s="55"/>
      <c r="F42" s="55"/>
      <c r="G42" s="55"/>
      <c r="H42" s="55"/>
      <c r="I42" s="55"/>
      <c r="J42" s="55"/>
      <c r="K42" s="55"/>
      <c r="L42" s="55"/>
      <c r="M42" s="55"/>
      <c r="N42" s="55"/>
      <c r="O42" s="55"/>
      <c r="P42" s="55"/>
      <c r="Q42" s="55"/>
      <c r="R42" s="60"/>
      <c r="S42" s="60"/>
      <c r="T42" s="55"/>
      <c r="U42" s="60"/>
      <c r="V42" s="55"/>
      <c r="W42" s="55"/>
    </row>
    <row r="43">
      <c r="A43" s="56"/>
      <c r="B43" s="57"/>
      <c r="C43" s="55"/>
      <c r="D43" s="58"/>
      <c r="E43" s="55"/>
      <c r="F43" s="55"/>
      <c r="G43" s="55"/>
      <c r="H43" s="55"/>
      <c r="I43" s="55"/>
      <c r="J43" s="55"/>
      <c r="K43" s="55"/>
      <c r="L43" s="55"/>
      <c r="M43" s="55"/>
      <c r="N43" s="55"/>
      <c r="O43" s="55"/>
      <c r="P43" s="55"/>
      <c r="Q43" s="55"/>
      <c r="R43" s="60"/>
      <c r="S43" s="60"/>
      <c r="T43" s="55"/>
      <c r="U43" s="60"/>
      <c r="V43" s="55"/>
      <c r="W43" s="55"/>
    </row>
    <row r="44">
      <c r="A44" s="56"/>
      <c r="B44" s="57"/>
      <c r="C44" s="55"/>
      <c r="D44" s="58"/>
      <c r="E44" s="55"/>
      <c r="F44" s="55"/>
      <c r="G44" s="55"/>
      <c r="H44" s="55"/>
      <c r="I44" s="55"/>
      <c r="J44" s="55"/>
      <c r="K44" s="55"/>
      <c r="L44" s="55"/>
      <c r="M44" s="55"/>
      <c r="N44" s="55"/>
      <c r="O44" s="55"/>
      <c r="P44" s="55"/>
      <c r="Q44" s="55"/>
      <c r="R44" s="60"/>
      <c r="S44" s="60"/>
      <c r="T44" s="55"/>
      <c r="U44" s="60"/>
      <c r="V44" s="55"/>
      <c r="W44" s="55"/>
    </row>
    <row r="45">
      <c r="A45" s="56"/>
      <c r="B45" s="57"/>
      <c r="C45" s="55"/>
      <c r="D45" s="58"/>
      <c r="E45" s="55"/>
      <c r="F45" s="55"/>
      <c r="G45" s="55"/>
      <c r="H45" s="55"/>
      <c r="I45" s="55"/>
      <c r="J45" s="55"/>
      <c r="K45" s="55"/>
      <c r="L45" s="55"/>
      <c r="M45" s="55"/>
      <c r="N45" s="55"/>
      <c r="O45" s="55"/>
      <c r="P45" s="55"/>
      <c r="Q45" s="55"/>
      <c r="R45" s="60"/>
      <c r="S45" s="60"/>
      <c r="T45" s="55"/>
      <c r="U45" s="60"/>
      <c r="V45" s="55"/>
      <c r="W45" s="55"/>
    </row>
    <row r="46">
      <c r="A46" s="56"/>
      <c r="B46" s="57"/>
      <c r="C46" s="55"/>
      <c r="D46" s="58"/>
      <c r="E46" s="55"/>
      <c r="F46" s="55"/>
      <c r="G46" s="55"/>
      <c r="H46" s="55"/>
      <c r="I46" s="55"/>
      <c r="J46" s="55"/>
      <c r="K46" s="55"/>
      <c r="L46" s="55"/>
      <c r="M46" s="55"/>
      <c r="N46" s="55"/>
      <c r="O46" s="55"/>
      <c r="P46" s="55"/>
      <c r="Q46" s="55"/>
      <c r="R46" s="60"/>
      <c r="S46" s="60"/>
      <c r="T46" s="55"/>
      <c r="U46" s="60"/>
      <c r="V46" s="55"/>
      <c r="W46" s="55"/>
    </row>
    <row r="47">
      <c r="A47" s="56"/>
      <c r="B47" s="57"/>
      <c r="C47" s="55"/>
      <c r="D47" s="58"/>
      <c r="E47" s="55"/>
      <c r="F47" s="55"/>
      <c r="G47" s="55"/>
      <c r="H47" s="55"/>
      <c r="I47" s="55"/>
      <c r="J47" s="55"/>
      <c r="K47" s="55"/>
      <c r="L47" s="55"/>
      <c r="M47" s="55"/>
      <c r="N47" s="55"/>
      <c r="O47" s="55"/>
      <c r="P47" s="55"/>
      <c r="Q47" s="55"/>
      <c r="R47" s="60"/>
      <c r="S47" s="60"/>
      <c r="T47" s="55"/>
      <c r="U47" s="60"/>
      <c r="V47" s="55"/>
      <c r="W47" s="55"/>
    </row>
    <row r="48">
      <c r="A48" s="56"/>
      <c r="B48" s="57"/>
      <c r="C48" s="55"/>
      <c r="D48" s="58"/>
      <c r="E48" s="55"/>
      <c r="F48" s="55"/>
      <c r="G48" s="55"/>
      <c r="H48" s="55"/>
      <c r="I48" s="55"/>
      <c r="J48" s="55"/>
      <c r="K48" s="55"/>
      <c r="L48" s="55"/>
      <c r="M48" s="55"/>
      <c r="N48" s="55"/>
      <c r="O48" s="55"/>
      <c r="P48" s="55"/>
      <c r="Q48" s="55"/>
      <c r="R48" s="60"/>
      <c r="S48" s="60"/>
      <c r="T48" s="55"/>
      <c r="U48" s="60"/>
      <c r="V48" s="55"/>
      <c r="W48" s="55"/>
    </row>
    <row r="49">
      <c r="A49" s="56"/>
      <c r="B49" s="57"/>
      <c r="C49" s="55"/>
      <c r="D49" s="58"/>
      <c r="E49" s="55"/>
      <c r="F49" s="55"/>
      <c r="G49" s="55"/>
      <c r="H49" s="55"/>
      <c r="I49" s="55"/>
      <c r="J49" s="55"/>
      <c r="K49" s="55"/>
      <c r="L49" s="55"/>
      <c r="M49" s="55"/>
      <c r="N49" s="55"/>
      <c r="O49" s="55"/>
      <c r="P49" s="55"/>
      <c r="Q49" s="55"/>
      <c r="R49" s="60"/>
      <c r="S49" s="60"/>
      <c r="T49" s="55"/>
      <c r="U49" s="60"/>
      <c r="V49" s="55"/>
      <c r="W49" s="55"/>
    </row>
    <row r="50">
      <c r="A50" s="56"/>
      <c r="B50" s="57"/>
      <c r="C50" s="55"/>
      <c r="D50" s="58"/>
      <c r="E50" s="55"/>
      <c r="F50" s="55"/>
      <c r="G50" s="55"/>
      <c r="H50" s="55"/>
      <c r="I50" s="55"/>
      <c r="J50" s="55"/>
      <c r="K50" s="55"/>
      <c r="L50" s="55"/>
      <c r="M50" s="55"/>
      <c r="N50" s="55"/>
      <c r="O50" s="55"/>
      <c r="P50" s="55"/>
      <c r="Q50" s="55"/>
      <c r="R50" s="60"/>
      <c r="S50" s="60"/>
      <c r="T50" s="55"/>
      <c r="U50" s="60"/>
      <c r="V50" s="55"/>
      <c r="W50" s="55"/>
    </row>
    <row r="51">
      <c r="A51" s="56"/>
      <c r="B51" s="57"/>
      <c r="C51" s="55"/>
      <c r="D51" s="58"/>
      <c r="E51" s="55"/>
      <c r="F51" s="55"/>
      <c r="G51" s="55"/>
      <c r="H51" s="55"/>
      <c r="I51" s="55"/>
      <c r="J51" s="55"/>
      <c r="K51" s="55"/>
      <c r="L51" s="55"/>
      <c r="M51" s="55"/>
      <c r="N51" s="55"/>
      <c r="O51" s="55"/>
      <c r="P51" s="55"/>
      <c r="Q51" s="55"/>
      <c r="R51" s="60"/>
      <c r="S51" s="60"/>
      <c r="T51" s="55"/>
      <c r="U51" s="60"/>
      <c r="V51" s="55"/>
      <c r="W51" s="55"/>
    </row>
    <row r="52">
      <c r="A52" s="56"/>
      <c r="B52" s="57"/>
      <c r="C52" s="55"/>
      <c r="D52" s="58"/>
      <c r="E52" s="55"/>
      <c r="F52" s="55"/>
      <c r="G52" s="55"/>
      <c r="H52" s="55"/>
      <c r="I52" s="55"/>
      <c r="J52" s="55"/>
      <c r="K52" s="55"/>
      <c r="L52" s="55"/>
      <c r="M52" s="55"/>
      <c r="N52" s="55"/>
      <c r="O52" s="55"/>
      <c r="P52" s="55"/>
      <c r="Q52" s="55"/>
      <c r="R52" s="60"/>
      <c r="S52" s="60"/>
      <c r="T52" s="55"/>
      <c r="U52" s="60"/>
      <c r="V52" s="55"/>
      <c r="W52" s="55"/>
    </row>
    <row r="53">
      <c r="A53" s="56"/>
      <c r="B53" s="57"/>
      <c r="C53" s="55"/>
      <c r="D53" s="58"/>
      <c r="E53" s="55"/>
      <c r="F53" s="55"/>
      <c r="G53" s="55"/>
      <c r="H53" s="55"/>
      <c r="I53" s="55"/>
      <c r="J53" s="55"/>
      <c r="K53" s="55"/>
      <c r="L53" s="55"/>
      <c r="M53" s="55"/>
      <c r="N53" s="55"/>
      <c r="O53" s="55"/>
      <c r="P53" s="55"/>
      <c r="Q53" s="55"/>
      <c r="R53" s="60"/>
      <c r="S53" s="60"/>
      <c r="T53" s="55"/>
      <c r="U53" s="60"/>
      <c r="V53" s="55"/>
      <c r="W53" s="55"/>
    </row>
    <row r="54">
      <c r="A54" s="56"/>
      <c r="B54" s="57"/>
      <c r="C54" s="55"/>
      <c r="D54" s="58"/>
      <c r="E54" s="55"/>
      <c r="F54" s="55"/>
      <c r="G54" s="55"/>
      <c r="H54" s="55"/>
      <c r="I54" s="55"/>
      <c r="J54" s="55"/>
      <c r="K54" s="55"/>
      <c r="L54" s="55"/>
      <c r="M54" s="55"/>
      <c r="N54" s="55"/>
      <c r="O54" s="55"/>
      <c r="P54" s="55"/>
      <c r="Q54" s="55"/>
      <c r="R54" s="60"/>
      <c r="S54" s="60"/>
      <c r="T54" s="55"/>
      <c r="U54" s="60"/>
      <c r="V54" s="55"/>
      <c r="W54" s="55"/>
    </row>
    <row r="55">
      <c r="A55" s="56"/>
      <c r="B55" s="57"/>
      <c r="C55" s="55"/>
      <c r="D55" s="58"/>
      <c r="E55" s="55"/>
      <c r="F55" s="55"/>
      <c r="G55" s="55"/>
      <c r="H55" s="55"/>
      <c r="I55" s="55"/>
      <c r="J55" s="55"/>
      <c r="K55" s="55"/>
      <c r="L55" s="55"/>
      <c r="M55" s="55"/>
      <c r="N55" s="55"/>
      <c r="O55" s="55"/>
      <c r="P55" s="55"/>
      <c r="Q55" s="55"/>
      <c r="R55" s="60"/>
      <c r="S55" s="60"/>
      <c r="T55" s="55"/>
      <c r="U55" s="60"/>
      <c r="V55" s="55"/>
      <c r="W55" s="55"/>
    </row>
    <row r="56">
      <c r="A56" s="56"/>
      <c r="B56" s="57"/>
      <c r="C56" s="55"/>
      <c r="D56" s="58"/>
      <c r="E56" s="55"/>
      <c r="F56" s="55"/>
      <c r="G56" s="55"/>
      <c r="H56" s="55"/>
      <c r="I56" s="55"/>
      <c r="J56" s="55"/>
      <c r="K56" s="55"/>
      <c r="L56" s="55"/>
      <c r="M56" s="55"/>
      <c r="N56" s="55"/>
      <c r="O56" s="55"/>
      <c r="P56" s="55"/>
      <c r="Q56" s="55"/>
      <c r="R56" s="60"/>
      <c r="S56" s="60"/>
      <c r="T56" s="55"/>
      <c r="U56" s="60"/>
      <c r="V56" s="55"/>
      <c r="W56" s="55"/>
    </row>
    <row r="57">
      <c r="A57" s="56"/>
      <c r="B57" s="57"/>
      <c r="C57" s="55"/>
      <c r="D57" s="58"/>
      <c r="E57" s="55"/>
      <c r="F57" s="55"/>
      <c r="G57" s="55"/>
      <c r="H57" s="55"/>
      <c r="I57" s="55"/>
      <c r="J57" s="55"/>
      <c r="K57" s="55"/>
      <c r="L57" s="55"/>
      <c r="M57" s="55"/>
      <c r="N57" s="55"/>
      <c r="O57" s="55"/>
      <c r="P57" s="55"/>
      <c r="Q57" s="55"/>
      <c r="R57" s="60"/>
      <c r="S57" s="60"/>
      <c r="T57" s="55"/>
      <c r="U57" s="60"/>
      <c r="V57" s="55"/>
      <c r="W57" s="55"/>
    </row>
    <row r="58">
      <c r="A58" s="56"/>
      <c r="B58" s="57"/>
      <c r="C58" s="55"/>
      <c r="D58" s="58"/>
      <c r="E58" s="55"/>
      <c r="F58" s="55"/>
      <c r="G58" s="55"/>
      <c r="H58" s="55"/>
      <c r="I58" s="55"/>
      <c r="J58" s="55"/>
      <c r="K58" s="55"/>
      <c r="L58" s="55"/>
      <c r="M58" s="55"/>
      <c r="N58" s="55"/>
      <c r="O58" s="55"/>
      <c r="P58" s="55"/>
      <c r="Q58" s="55"/>
      <c r="R58" s="60"/>
      <c r="S58" s="60"/>
      <c r="T58" s="55"/>
      <c r="U58" s="60"/>
      <c r="V58" s="55"/>
      <c r="W58" s="55"/>
    </row>
    <row r="59">
      <c r="A59" s="56"/>
      <c r="B59" s="57"/>
      <c r="C59" s="55"/>
      <c r="D59" s="58"/>
      <c r="E59" s="55"/>
      <c r="F59" s="55"/>
      <c r="G59" s="55"/>
      <c r="H59" s="55"/>
      <c r="I59" s="55"/>
      <c r="J59" s="55"/>
      <c r="K59" s="55"/>
      <c r="L59" s="55"/>
      <c r="M59" s="55"/>
      <c r="N59" s="55"/>
      <c r="O59" s="55"/>
      <c r="P59" s="55"/>
      <c r="Q59" s="55"/>
      <c r="R59" s="60"/>
      <c r="S59" s="60"/>
      <c r="T59" s="55"/>
      <c r="U59" s="60"/>
      <c r="V59" s="55"/>
      <c r="W59" s="55"/>
    </row>
    <row r="60">
      <c r="A60" s="56"/>
      <c r="B60" s="57"/>
      <c r="C60" s="55"/>
      <c r="D60" s="58"/>
      <c r="E60" s="55"/>
      <c r="F60" s="55"/>
      <c r="G60" s="55"/>
      <c r="H60" s="55"/>
      <c r="I60" s="55"/>
      <c r="J60" s="55"/>
      <c r="K60" s="55"/>
      <c r="L60" s="55"/>
      <c r="M60" s="55"/>
      <c r="N60" s="55"/>
      <c r="O60" s="55"/>
      <c r="P60" s="55"/>
      <c r="Q60" s="55"/>
      <c r="R60" s="60"/>
      <c r="S60" s="60"/>
      <c r="T60" s="55"/>
      <c r="U60" s="60"/>
      <c r="V60" s="55"/>
      <c r="W60" s="55"/>
    </row>
    <row r="61">
      <c r="A61" s="56"/>
      <c r="B61" s="57"/>
      <c r="C61" s="55"/>
      <c r="D61" s="58"/>
      <c r="E61" s="55"/>
      <c r="F61" s="55"/>
      <c r="G61" s="55"/>
      <c r="H61" s="55"/>
      <c r="I61" s="55"/>
      <c r="J61" s="55"/>
      <c r="K61" s="55"/>
      <c r="L61" s="55"/>
      <c r="M61" s="55"/>
      <c r="N61" s="55"/>
      <c r="O61" s="55"/>
      <c r="P61" s="55"/>
      <c r="Q61" s="55"/>
      <c r="R61" s="60"/>
      <c r="S61" s="60"/>
      <c r="T61" s="55"/>
      <c r="U61" s="60"/>
      <c r="V61" s="55"/>
      <c r="W61" s="55"/>
    </row>
    <row r="62">
      <c r="A62" s="56"/>
      <c r="B62" s="57"/>
      <c r="C62" s="55"/>
      <c r="D62" s="58"/>
      <c r="E62" s="55"/>
      <c r="F62" s="55"/>
      <c r="G62" s="55"/>
      <c r="H62" s="55"/>
      <c r="I62" s="55"/>
      <c r="J62" s="55"/>
      <c r="K62" s="55"/>
      <c r="L62" s="55"/>
      <c r="M62" s="55"/>
      <c r="N62" s="55"/>
      <c r="O62" s="55"/>
      <c r="P62" s="55"/>
      <c r="Q62" s="55"/>
      <c r="R62" s="60"/>
      <c r="S62" s="60"/>
      <c r="T62" s="55"/>
      <c r="U62" s="60"/>
      <c r="V62" s="55"/>
      <c r="W62" s="55"/>
    </row>
    <row r="63">
      <c r="A63" s="56"/>
      <c r="B63" s="57"/>
      <c r="C63" s="55"/>
      <c r="D63" s="58"/>
      <c r="E63" s="55"/>
      <c r="F63" s="55"/>
      <c r="G63" s="55"/>
      <c r="H63" s="55"/>
      <c r="I63" s="55"/>
      <c r="J63" s="55"/>
      <c r="K63" s="55"/>
      <c r="L63" s="55"/>
      <c r="M63" s="55"/>
      <c r="N63" s="55"/>
      <c r="O63" s="55"/>
      <c r="P63" s="55"/>
      <c r="Q63" s="55"/>
      <c r="R63" s="60"/>
      <c r="S63" s="60"/>
      <c r="T63" s="55"/>
      <c r="U63" s="60"/>
      <c r="V63" s="55"/>
      <c r="W63" s="55"/>
    </row>
    <row r="64">
      <c r="A64" s="56"/>
      <c r="B64" s="57"/>
      <c r="C64" s="55"/>
      <c r="D64" s="58"/>
      <c r="E64" s="55"/>
      <c r="F64" s="55"/>
      <c r="G64" s="55"/>
      <c r="H64" s="55"/>
      <c r="I64" s="55"/>
      <c r="J64" s="55"/>
      <c r="K64" s="55"/>
      <c r="L64" s="55"/>
      <c r="M64" s="55"/>
      <c r="N64" s="55"/>
      <c r="O64" s="55"/>
      <c r="P64" s="55"/>
      <c r="Q64" s="55"/>
      <c r="R64" s="60"/>
      <c r="S64" s="60"/>
      <c r="T64" s="55"/>
      <c r="U64" s="60"/>
      <c r="V64" s="55"/>
      <c r="W64" s="55"/>
    </row>
    <row r="65">
      <c r="A65" s="56"/>
      <c r="B65" s="57"/>
      <c r="C65" s="55"/>
      <c r="D65" s="58"/>
      <c r="E65" s="55"/>
      <c r="F65" s="55"/>
      <c r="G65" s="55"/>
      <c r="H65" s="55"/>
      <c r="I65" s="55"/>
      <c r="J65" s="55"/>
      <c r="K65" s="55"/>
      <c r="L65" s="55"/>
      <c r="M65" s="55"/>
      <c r="N65" s="55"/>
      <c r="O65" s="55"/>
      <c r="P65" s="55"/>
      <c r="Q65" s="55"/>
      <c r="R65" s="60"/>
      <c r="S65" s="60"/>
      <c r="T65" s="55"/>
      <c r="U65" s="60"/>
      <c r="V65" s="55"/>
      <c r="W65" s="55"/>
    </row>
    <row r="66">
      <c r="A66" s="56"/>
      <c r="B66" s="57"/>
      <c r="C66" s="55"/>
      <c r="D66" s="58"/>
      <c r="E66" s="55"/>
      <c r="F66" s="55"/>
      <c r="G66" s="55"/>
      <c r="H66" s="55"/>
      <c r="I66" s="55"/>
      <c r="J66" s="55"/>
      <c r="K66" s="55"/>
      <c r="L66" s="55"/>
      <c r="M66" s="55"/>
      <c r="N66" s="55"/>
      <c r="O66" s="55"/>
      <c r="P66" s="55"/>
      <c r="Q66" s="55"/>
      <c r="R66" s="60"/>
      <c r="S66" s="60"/>
      <c r="T66" s="55"/>
      <c r="U66" s="60"/>
      <c r="V66" s="55"/>
      <c r="W66" s="55"/>
    </row>
    <row r="67">
      <c r="A67" s="56"/>
      <c r="B67" s="57"/>
      <c r="C67" s="55"/>
      <c r="D67" s="58"/>
      <c r="E67" s="55"/>
      <c r="F67" s="55"/>
      <c r="G67" s="55"/>
      <c r="H67" s="55"/>
      <c r="I67" s="55"/>
      <c r="J67" s="55"/>
      <c r="K67" s="55"/>
      <c r="L67" s="55"/>
      <c r="M67" s="55"/>
      <c r="N67" s="55"/>
      <c r="O67" s="55"/>
      <c r="P67" s="55"/>
      <c r="Q67" s="55"/>
      <c r="R67" s="60"/>
      <c r="S67" s="60"/>
      <c r="T67" s="55"/>
      <c r="U67" s="60"/>
      <c r="V67" s="55"/>
      <c r="W67" s="55"/>
    </row>
    <row r="68">
      <c r="A68" s="56"/>
      <c r="B68" s="57"/>
      <c r="C68" s="55"/>
      <c r="D68" s="58"/>
      <c r="E68" s="55"/>
      <c r="F68" s="55"/>
      <c r="G68" s="55"/>
      <c r="H68" s="55"/>
      <c r="I68" s="55"/>
      <c r="J68" s="55"/>
      <c r="K68" s="55"/>
      <c r="L68" s="55"/>
      <c r="M68" s="55"/>
      <c r="N68" s="55"/>
      <c r="O68" s="55"/>
      <c r="P68" s="55"/>
      <c r="Q68" s="55"/>
      <c r="R68" s="60"/>
      <c r="S68" s="60"/>
      <c r="T68" s="55"/>
      <c r="U68" s="60"/>
      <c r="V68" s="55"/>
      <c r="W68" s="55"/>
    </row>
    <row r="69">
      <c r="A69" s="56"/>
      <c r="B69" s="57"/>
      <c r="C69" s="55"/>
      <c r="D69" s="58"/>
      <c r="E69" s="55"/>
      <c r="F69" s="55"/>
      <c r="G69" s="55"/>
      <c r="H69" s="55"/>
      <c r="I69" s="55"/>
      <c r="J69" s="55"/>
      <c r="K69" s="55"/>
      <c r="L69" s="55"/>
      <c r="M69" s="55"/>
      <c r="N69" s="55"/>
      <c r="O69" s="55"/>
      <c r="P69" s="55"/>
      <c r="Q69" s="55"/>
      <c r="R69" s="60"/>
      <c r="S69" s="60"/>
      <c r="T69" s="55"/>
      <c r="U69" s="60"/>
      <c r="V69" s="55"/>
      <c r="W69" s="55"/>
    </row>
    <row r="70">
      <c r="A70" s="56"/>
      <c r="B70" s="57"/>
      <c r="C70" s="55"/>
      <c r="D70" s="58"/>
      <c r="E70" s="55"/>
      <c r="F70" s="55"/>
      <c r="G70" s="55"/>
      <c r="H70" s="55"/>
      <c r="I70" s="55"/>
      <c r="J70" s="55"/>
      <c r="K70" s="55"/>
      <c r="L70" s="55"/>
      <c r="M70" s="55"/>
      <c r="N70" s="55"/>
      <c r="O70" s="55"/>
      <c r="P70" s="55"/>
      <c r="Q70" s="55"/>
      <c r="R70" s="60"/>
      <c r="S70" s="60"/>
      <c r="T70" s="55"/>
      <c r="U70" s="60"/>
      <c r="V70" s="55"/>
      <c r="W70" s="55"/>
    </row>
    <row r="71">
      <c r="A71" s="56"/>
      <c r="B71" s="57"/>
      <c r="C71" s="55"/>
      <c r="D71" s="58"/>
      <c r="E71" s="55"/>
      <c r="F71" s="55"/>
      <c r="G71" s="55"/>
      <c r="H71" s="55"/>
      <c r="I71" s="55"/>
      <c r="J71" s="55"/>
      <c r="K71" s="55"/>
      <c r="L71" s="55"/>
      <c r="M71" s="55"/>
      <c r="N71" s="55"/>
      <c r="O71" s="55"/>
      <c r="P71" s="55"/>
      <c r="Q71" s="55"/>
      <c r="R71" s="60"/>
      <c r="S71" s="60"/>
      <c r="T71" s="55"/>
      <c r="U71" s="60"/>
      <c r="V71" s="55"/>
      <c r="W71" s="55"/>
    </row>
    <row r="72">
      <c r="A72" s="56"/>
      <c r="B72" s="57"/>
      <c r="C72" s="55"/>
      <c r="D72" s="58"/>
      <c r="E72" s="55"/>
      <c r="F72" s="55"/>
      <c r="G72" s="55"/>
      <c r="H72" s="55"/>
      <c r="I72" s="55"/>
      <c r="J72" s="55"/>
      <c r="K72" s="55"/>
      <c r="L72" s="55"/>
      <c r="M72" s="55"/>
      <c r="N72" s="55"/>
      <c r="O72" s="55"/>
      <c r="P72" s="55"/>
      <c r="Q72" s="55"/>
      <c r="R72" s="60"/>
      <c r="S72" s="60"/>
      <c r="T72" s="55"/>
      <c r="U72" s="60"/>
      <c r="V72" s="55"/>
      <c r="W72" s="55"/>
    </row>
    <row r="73">
      <c r="A73" s="56"/>
      <c r="B73" s="57"/>
      <c r="C73" s="55"/>
      <c r="D73" s="58"/>
      <c r="E73" s="55"/>
      <c r="F73" s="55"/>
      <c r="G73" s="55"/>
      <c r="H73" s="55"/>
      <c r="I73" s="55"/>
      <c r="J73" s="55"/>
      <c r="K73" s="55"/>
      <c r="L73" s="55"/>
      <c r="M73" s="55"/>
      <c r="N73" s="55"/>
      <c r="O73" s="55"/>
      <c r="P73" s="55"/>
      <c r="Q73" s="55"/>
      <c r="R73" s="60"/>
      <c r="S73" s="60"/>
      <c r="T73" s="55"/>
      <c r="U73" s="60"/>
      <c r="V73" s="55"/>
      <c r="W73" s="55"/>
    </row>
    <row r="74">
      <c r="A74" s="56"/>
      <c r="B74" s="57"/>
      <c r="C74" s="55"/>
      <c r="D74" s="58"/>
      <c r="E74" s="55"/>
      <c r="F74" s="55"/>
      <c r="G74" s="55"/>
      <c r="H74" s="55"/>
      <c r="I74" s="55"/>
      <c r="J74" s="55"/>
      <c r="K74" s="55"/>
      <c r="L74" s="55"/>
      <c r="M74" s="55"/>
      <c r="N74" s="55"/>
      <c r="O74" s="55"/>
      <c r="P74" s="55"/>
      <c r="Q74" s="55"/>
      <c r="R74" s="60"/>
      <c r="S74" s="60"/>
      <c r="T74" s="55"/>
      <c r="U74" s="60"/>
      <c r="V74" s="55"/>
      <c r="W74" s="55"/>
    </row>
    <row r="75">
      <c r="A75" s="56"/>
      <c r="B75" s="57"/>
      <c r="C75" s="55"/>
      <c r="D75" s="58"/>
      <c r="E75" s="55"/>
      <c r="F75" s="55"/>
      <c r="G75" s="55"/>
      <c r="H75" s="55"/>
      <c r="I75" s="55"/>
      <c r="J75" s="55"/>
      <c r="K75" s="55"/>
      <c r="L75" s="55"/>
      <c r="M75" s="55"/>
      <c r="N75" s="55"/>
      <c r="O75" s="55"/>
      <c r="P75" s="55"/>
      <c r="Q75" s="55"/>
      <c r="R75" s="60"/>
      <c r="S75" s="60"/>
      <c r="T75" s="55"/>
      <c r="U75" s="60"/>
      <c r="V75" s="55"/>
      <c r="W75" s="55"/>
    </row>
    <row r="76">
      <c r="A76" s="56"/>
      <c r="B76" s="57"/>
      <c r="C76" s="55"/>
      <c r="D76" s="58"/>
      <c r="E76" s="55"/>
      <c r="F76" s="55"/>
      <c r="G76" s="55"/>
      <c r="H76" s="55"/>
      <c r="I76" s="55"/>
      <c r="J76" s="55"/>
      <c r="K76" s="55"/>
      <c r="L76" s="55"/>
      <c r="M76" s="55"/>
      <c r="N76" s="55"/>
      <c r="O76" s="55"/>
      <c r="P76" s="55"/>
      <c r="Q76" s="55"/>
      <c r="R76" s="55"/>
      <c r="S76" s="55"/>
      <c r="T76" s="55"/>
      <c r="U76" s="60"/>
      <c r="V76" s="55"/>
      <c r="W76" s="55"/>
    </row>
    <row r="77">
      <c r="A77" s="56"/>
      <c r="B77" s="57"/>
      <c r="C77" s="55"/>
      <c r="D77" s="58"/>
      <c r="E77" s="55"/>
      <c r="F77" s="55"/>
      <c r="G77" s="55"/>
      <c r="H77" s="55"/>
      <c r="I77" s="55"/>
      <c r="J77" s="55"/>
      <c r="K77" s="55"/>
      <c r="L77" s="55"/>
      <c r="M77" s="55"/>
      <c r="N77" s="55"/>
      <c r="O77" s="55"/>
      <c r="P77" s="55"/>
      <c r="Q77" s="55"/>
      <c r="R77" s="55"/>
      <c r="S77" s="55"/>
      <c r="T77" s="55"/>
      <c r="U77" s="60"/>
      <c r="V77" s="55"/>
      <c r="W77" s="55"/>
    </row>
    <row r="78">
      <c r="A78" s="56"/>
      <c r="B78" s="57"/>
      <c r="C78" s="55"/>
      <c r="D78" s="58"/>
      <c r="E78" s="55"/>
      <c r="F78" s="55"/>
      <c r="G78" s="55"/>
      <c r="H78" s="55"/>
      <c r="I78" s="55"/>
      <c r="J78" s="55"/>
      <c r="K78" s="55"/>
      <c r="L78" s="55"/>
      <c r="M78" s="55"/>
      <c r="N78" s="55"/>
      <c r="O78" s="55"/>
      <c r="P78" s="55"/>
      <c r="Q78" s="55"/>
      <c r="R78" s="55"/>
      <c r="S78" s="55"/>
      <c r="T78" s="55"/>
      <c r="U78" s="60"/>
      <c r="V78" s="55"/>
      <c r="W78" s="55"/>
    </row>
    <row r="79">
      <c r="A79" s="56"/>
      <c r="B79" s="57"/>
      <c r="C79" s="55"/>
      <c r="D79" s="58"/>
      <c r="E79" s="55"/>
      <c r="F79" s="55"/>
      <c r="G79" s="55"/>
      <c r="H79" s="55"/>
      <c r="I79" s="55"/>
      <c r="J79" s="55"/>
      <c r="K79" s="55"/>
      <c r="L79" s="55"/>
      <c r="M79" s="55"/>
      <c r="N79" s="55"/>
      <c r="O79" s="55"/>
      <c r="P79" s="55"/>
      <c r="Q79" s="55"/>
      <c r="R79" s="55"/>
      <c r="S79" s="55"/>
      <c r="T79" s="55"/>
      <c r="U79" s="60"/>
      <c r="V79" s="55"/>
      <c r="W79" s="55"/>
    </row>
    <row r="80">
      <c r="A80" s="56"/>
      <c r="B80" s="57"/>
      <c r="C80" s="55"/>
      <c r="D80" s="58"/>
      <c r="E80" s="55"/>
      <c r="F80" s="55"/>
      <c r="G80" s="55"/>
      <c r="H80" s="55"/>
      <c r="I80" s="55"/>
      <c r="J80" s="55"/>
      <c r="K80" s="55"/>
      <c r="L80" s="55"/>
      <c r="M80" s="55"/>
      <c r="N80" s="55"/>
      <c r="O80" s="55"/>
      <c r="P80" s="55"/>
      <c r="Q80" s="55"/>
      <c r="R80" s="55"/>
      <c r="S80" s="55"/>
      <c r="T80" s="55"/>
      <c r="U80" s="60"/>
      <c r="V80" s="55"/>
      <c r="W80" s="55"/>
    </row>
    <row r="81">
      <c r="A81" s="56"/>
      <c r="B81" s="57"/>
      <c r="C81" s="55"/>
      <c r="D81" s="58"/>
      <c r="E81" s="55"/>
      <c r="F81" s="55"/>
      <c r="G81" s="55"/>
      <c r="H81" s="55"/>
      <c r="I81" s="55"/>
      <c r="J81" s="55"/>
      <c r="K81" s="55"/>
      <c r="L81" s="55"/>
      <c r="M81" s="55"/>
      <c r="N81" s="55"/>
      <c r="O81" s="55"/>
      <c r="P81" s="55"/>
      <c r="Q81" s="55"/>
      <c r="R81" s="55"/>
      <c r="S81" s="55"/>
      <c r="T81" s="55"/>
      <c r="U81" s="60"/>
      <c r="V81" s="55"/>
      <c r="W81" s="55"/>
    </row>
    <row r="82">
      <c r="A82" s="56"/>
      <c r="B82" s="57"/>
      <c r="C82" s="55"/>
      <c r="D82" s="58"/>
      <c r="E82" s="55"/>
      <c r="F82" s="55"/>
      <c r="G82" s="55"/>
      <c r="H82" s="55"/>
      <c r="I82" s="55"/>
      <c r="J82" s="55"/>
      <c r="K82" s="55"/>
      <c r="L82" s="55"/>
      <c r="M82" s="55"/>
      <c r="N82" s="55"/>
      <c r="O82" s="55"/>
      <c r="P82" s="55"/>
      <c r="Q82" s="55"/>
      <c r="R82" s="55"/>
      <c r="S82" s="55"/>
      <c r="T82" s="55"/>
      <c r="U82" s="60"/>
      <c r="V82" s="55"/>
      <c r="W82" s="55"/>
    </row>
    <row r="83">
      <c r="A83" s="56"/>
      <c r="B83" s="57"/>
      <c r="C83" s="55"/>
      <c r="D83" s="58"/>
      <c r="E83" s="55"/>
      <c r="F83" s="55"/>
      <c r="G83" s="55"/>
      <c r="H83" s="55"/>
      <c r="I83" s="55"/>
      <c r="J83" s="55"/>
      <c r="K83" s="55"/>
      <c r="L83" s="55"/>
      <c r="M83" s="55"/>
      <c r="N83" s="55"/>
      <c r="O83" s="55"/>
      <c r="P83" s="55"/>
      <c r="Q83" s="55"/>
      <c r="R83" s="55"/>
      <c r="S83" s="55"/>
      <c r="T83" s="55"/>
      <c r="U83" s="60"/>
      <c r="V83" s="55"/>
      <c r="W83" s="55"/>
    </row>
    <row r="84">
      <c r="A84" s="56"/>
      <c r="B84" s="57"/>
      <c r="C84" s="55"/>
      <c r="D84" s="58"/>
      <c r="E84" s="55"/>
      <c r="F84" s="55"/>
      <c r="G84" s="55"/>
      <c r="H84" s="55"/>
      <c r="I84" s="55"/>
      <c r="J84" s="55"/>
      <c r="K84" s="55"/>
      <c r="L84" s="55"/>
      <c r="M84" s="55"/>
      <c r="N84" s="55"/>
      <c r="O84" s="55"/>
      <c r="P84" s="55"/>
      <c r="Q84" s="55"/>
      <c r="R84" s="55"/>
      <c r="S84" s="55"/>
      <c r="T84" s="55"/>
      <c r="U84" s="60"/>
      <c r="V84" s="55"/>
      <c r="W84" s="55"/>
    </row>
    <row r="85">
      <c r="A85" s="56"/>
      <c r="B85" s="57"/>
      <c r="C85" s="55"/>
      <c r="D85" s="58"/>
      <c r="E85" s="55"/>
      <c r="F85" s="55"/>
      <c r="G85" s="55"/>
      <c r="H85" s="55"/>
      <c r="I85" s="55"/>
      <c r="J85" s="55"/>
      <c r="K85" s="55"/>
      <c r="L85" s="55"/>
      <c r="M85" s="55"/>
      <c r="N85" s="55"/>
      <c r="O85" s="55"/>
      <c r="P85" s="55"/>
      <c r="Q85" s="55"/>
      <c r="R85" s="55"/>
      <c r="S85" s="55"/>
      <c r="T85" s="55"/>
      <c r="U85" s="60"/>
      <c r="V85" s="55"/>
      <c r="W85" s="55"/>
    </row>
    <row r="86">
      <c r="A86" s="56"/>
      <c r="B86" s="57"/>
      <c r="C86" s="55"/>
      <c r="D86" s="58"/>
      <c r="E86" s="55"/>
      <c r="F86" s="55"/>
      <c r="G86" s="55"/>
      <c r="H86" s="55"/>
      <c r="I86" s="55"/>
      <c r="J86" s="55"/>
      <c r="K86" s="55"/>
      <c r="L86" s="55"/>
      <c r="M86" s="55"/>
      <c r="N86" s="55"/>
      <c r="O86" s="55"/>
      <c r="P86" s="55"/>
      <c r="Q86" s="55"/>
      <c r="R86" s="55"/>
      <c r="S86" s="55"/>
      <c r="T86" s="55"/>
      <c r="U86" s="60"/>
      <c r="V86" s="55"/>
      <c r="W86" s="55"/>
    </row>
    <row r="87">
      <c r="A87" s="56"/>
      <c r="B87" s="57"/>
      <c r="C87" s="55"/>
      <c r="D87" s="58"/>
      <c r="E87" s="55"/>
      <c r="F87" s="55"/>
      <c r="G87" s="55"/>
      <c r="H87" s="55"/>
      <c r="I87" s="55"/>
      <c r="J87" s="55"/>
      <c r="K87" s="55"/>
      <c r="L87" s="55"/>
      <c r="M87" s="55"/>
      <c r="N87" s="55"/>
      <c r="O87" s="55"/>
      <c r="P87" s="55"/>
      <c r="Q87" s="55"/>
      <c r="R87" s="55"/>
      <c r="S87" s="55"/>
      <c r="T87" s="55"/>
      <c r="U87" s="60"/>
      <c r="V87" s="55"/>
      <c r="W87" s="55"/>
    </row>
    <row r="88">
      <c r="A88" s="56"/>
      <c r="B88" s="57"/>
      <c r="C88" s="55"/>
      <c r="D88" s="58"/>
      <c r="E88" s="55"/>
      <c r="F88" s="55"/>
      <c r="G88" s="55"/>
      <c r="H88" s="55"/>
      <c r="I88" s="55"/>
      <c r="J88" s="55"/>
      <c r="K88" s="55"/>
      <c r="L88" s="55"/>
      <c r="M88" s="55"/>
      <c r="N88" s="55"/>
      <c r="O88" s="55"/>
      <c r="P88" s="55"/>
      <c r="Q88" s="55"/>
      <c r="R88" s="55"/>
      <c r="S88" s="55"/>
      <c r="T88" s="55"/>
      <c r="U88" s="60"/>
      <c r="V88" s="55"/>
      <c r="W88" s="55"/>
    </row>
    <row r="89">
      <c r="A89" s="56"/>
      <c r="B89" s="57"/>
      <c r="C89" s="55"/>
      <c r="D89" s="58"/>
      <c r="E89" s="55"/>
      <c r="F89" s="55"/>
      <c r="G89" s="55"/>
      <c r="H89" s="55"/>
      <c r="I89" s="55"/>
      <c r="J89" s="55"/>
      <c r="K89" s="55"/>
      <c r="L89" s="55"/>
      <c r="M89" s="55"/>
      <c r="N89" s="55"/>
      <c r="O89" s="55"/>
      <c r="P89" s="55"/>
      <c r="Q89" s="55"/>
      <c r="R89" s="55"/>
      <c r="S89" s="55"/>
      <c r="T89" s="55"/>
      <c r="U89" s="60"/>
      <c r="V89" s="55"/>
      <c r="W89" s="55"/>
    </row>
    <row r="90">
      <c r="A90" s="56"/>
      <c r="B90" s="57"/>
      <c r="C90" s="55"/>
      <c r="D90" s="58"/>
      <c r="E90" s="55"/>
      <c r="F90" s="55"/>
      <c r="G90" s="55"/>
      <c r="H90" s="55"/>
      <c r="I90" s="55"/>
      <c r="J90" s="55"/>
      <c r="K90" s="55"/>
      <c r="L90" s="55"/>
      <c r="M90" s="55"/>
      <c r="N90" s="55"/>
      <c r="O90" s="55"/>
      <c r="P90" s="55"/>
      <c r="Q90" s="55"/>
      <c r="R90" s="55"/>
      <c r="S90" s="55"/>
      <c r="T90" s="55"/>
      <c r="U90" s="60"/>
      <c r="V90" s="55"/>
      <c r="W90" s="55"/>
    </row>
    <row r="91">
      <c r="A91" s="56"/>
      <c r="B91" s="57"/>
      <c r="C91" s="55"/>
      <c r="D91" s="58"/>
      <c r="E91" s="55"/>
      <c r="F91" s="55"/>
      <c r="G91" s="55"/>
      <c r="H91" s="55"/>
      <c r="I91" s="55"/>
      <c r="J91" s="55"/>
      <c r="K91" s="55"/>
      <c r="L91" s="55"/>
      <c r="M91" s="55"/>
      <c r="N91" s="55"/>
      <c r="O91" s="55"/>
      <c r="P91" s="55"/>
      <c r="Q91" s="55"/>
      <c r="R91" s="55"/>
      <c r="S91" s="55"/>
      <c r="T91" s="55"/>
      <c r="U91" s="60"/>
      <c r="V91" s="55"/>
      <c r="W91" s="55"/>
    </row>
    <row r="92">
      <c r="A92" s="56"/>
      <c r="B92" s="57"/>
      <c r="C92" s="55"/>
      <c r="D92" s="58"/>
      <c r="E92" s="55"/>
      <c r="F92" s="55"/>
      <c r="G92" s="55"/>
      <c r="H92" s="55"/>
      <c r="I92" s="55"/>
      <c r="J92" s="55"/>
      <c r="K92" s="55"/>
      <c r="L92" s="55"/>
      <c r="M92" s="55"/>
      <c r="N92" s="55"/>
      <c r="O92" s="55"/>
      <c r="P92" s="55"/>
      <c r="Q92" s="55"/>
      <c r="R92" s="55"/>
      <c r="S92" s="55"/>
      <c r="T92" s="55"/>
      <c r="U92" s="60"/>
      <c r="V92" s="55"/>
      <c r="W92" s="55"/>
    </row>
    <row r="93">
      <c r="A93" s="56"/>
      <c r="B93" s="57"/>
      <c r="C93" s="55"/>
      <c r="D93" s="58"/>
      <c r="E93" s="55"/>
      <c r="F93" s="55"/>
      <c r="G93" s="55"/>
      <c r="H93" s="55"/>
      <c r="I93" s="55"/>
      <c r="J93" s="55"/>
      <c r="K93" s="55"/>
      <c r="L93" s="55"/>
      <c r="M93" s="55"/>
      <c r="N93" s="55"/>
      <c r="O93" s="55"/>
      <c r="P93" s="55"/>
      <c r="Q93" s="55"/>
      <c r="R93" s="55"/>
      <c r="S93" s="55"/>
      <c r="T93" s="55"/>
      <c r="U93" s="60"/>
      <c r="V93" s="55"/>
      <c r="W93" s="55"/>
    </row>
    <row r="94">
      <c r="A94" s="56"/>
      <c r="B94" s="57"/>
      <c r="C94" s="55"/>
      <c r="D94" s="58"/>
      <c r="E94" s="55"/>
      <c r="F94" s="55"/>
      <c r="G94" s="55"/>
      <c r="H94" s="55"/>
      <c r="I94" s="55"/>
      <c r="J94" s="55"/>
      <c r="K94" s="55"/>
      <c r="L94" s="55"/>
      <c r="M94" s="55"/>
      <c r="N94" s="55"/>
      <c r="O94" s="55"/>
      <c r="P94" s="55"/>
      <c r="Q94" s="55"/>
      <c r="R94" s="55"/>
      <c r="S94" s="55"/>
      <c r="T94" s="55"/>
      <c r="U94" s="60"/>
      <c r="V94" s="55"/>
      <c r="W94" s="55"/>
    </row>
    <row r="95">
      <c r="A95" s="56"/>
      <c r="B95" s="57"/>
      <c r="C95" s="55"/>
      <c r="D95" s="58"/>
      <c r="E95" s="55"/>
      <c r="F95" s="55"/>
      <c r="G95" s="55"/>
      <c r="H95" s="55"/>
      <c r="I95" s="55"/>
      <c r="J95" s="55"/>
      <c r="K95" s="55"/>
      <c r="L95" s="55"/>
      <c r="M95" s="55"/>
      <c r="N95" s="55"/>
      <c r="O95" s="55"/>
      <c r="P95" s="55"/>
      <c r="Q95" s="55"/>
      <c r="R95" s="55"/>
      <c r="S95" s="55"/>
      <c r="T95" s="55"/>
      <c r="U95" s="60"/>
      <c r="V95" s="55"/>
      <c r="W95" s="55"/>
    </row>
    <row r="96">
      <c r="A96" s="56"/>
      <c r="B96" s="57"/>
      <c r="C96" s="55"/>
      <c r="D96" s="58"/>
      <c r="E96" s="55"/>
      <c r="F96" s="55"/>
      <c r="G96" s="55"/>
      <c r="H96" s="55"/>
      <c r="I96" s="55"/>
      <c r="J96" s="55"/>
      <c r="K96" s="55"/>
      <c r="L96" s="55"/>
      <c r="M96" s="55"/>
      <c r="N96" s="55"/>
      <c r="O96" s="55"/>
      <c r="P96" s="55"/>
      <c r="Q96" s="55"/>
      <c r="R96" s="55"/>
      <c r="S96" s="55"/>
      <c r="T96" s="55"/>
      <c r="U96" s="60"/>
      <c r="V96" s="55"/>
      <c r="W96" s="55"/>
    </row>
    <row r="97">
      <c r="A97" s="56"/>
      <c r="B97" s="57"/>
      <c r="C97" s="55"/>
      <c r="D97" s="58"/>
      <c r="E97" s="55"/>
      <c r="F97" s="55"/>
      <c r="G97" s="55"/>
      <c r="H97" s="55"/>
      <c r="I97" s="55"/>
      <c r="J97" s="55"/>
      <c r="K97" s="55"/>
      <c r="L97" s="55"/>
      <c r="M97" s="55"/>
      <c r="N97" s="55"/>
      <c r="O97" s="55"/>
      <c r="P97" s="55"/>
      <c r="Q97" s="55"/>
      <c r="R97" s="55"/>
      <c r="S97" s="55"/>
      <c r="T97" s="55"/>
      <c r="U97" s="60"/>
      <c r="V97" s="55"/>
      <c r="W97" s="55"/>
    </row>
    <row r="98">
      <c r="A98" s="56"/>
      <c r="B98" s="57"/>
      <c r="C98" s="55"/>
      <c r="D98" s="58"/>
      <c r="E98" s="55"/>
      <c r="F98" s="55"/>
      <c r="G98" s="55"/>
      <c r="H98" s="55"/>
      <c r="I98" s="55"/>
      <c r="J98" s="55"/>
      <c r="K98" s="55"/>
      <c r="L98" s="55"/>
      <c r="M98" s="55"/>
      <c r="N98" s="55"/>
      <c r="O98" s="55"/>
      <c r="P98" s="55"/>
      <c r="Q98" s="55"/>
      <c r="R98" s="55"/>
      <c r="S98" s="55"/>
      <c r="T98" s="55"/>
      <c r="U98" s="60"/>
      <c r="V98" s="55"/>
      <c r="W98" s="55"/>
    </row>
    <row r="99">
      <c r="A99" s="56"/>
      <c r="B99" s="57"/>
      <c r="C99" s="55"/>
      <c r="D99" s="58"/>
      <c r="E99" s="55"/>
      <c r="F99" s="55"/>
      <c r="G99" s="55"/>
      <c r="H99" s="55"/>
      <c r="I99" s="55"/>
      <c r="J99" s="55"/>
      <c r="K99" s="55"/>
      <c r="L99" s="55"/>
      <c r="M99" s="55"/>
      <c r="N99" s="55"/>
      <c r="O99" s="55"/>
      <c r="P99" s="55"/>
      <c r="Q99" s="55"/>
      <c r="R99" s="55"/>
      <c r="S99" s="55"/>
      <c r="T99" s="55"/>
      <c r="U99" s="60"/>
      <c r="V99" s="55"/>
      <c r="W99" s="55"/>
    </row>
    <row r="100">
      <c r="A100" s="56"/>
      <c r="B100" s="57"/>
      <c r="C100" s="55"/>
      <c r="D100" s="58"/>
      <c r="E100" s="55"/>
      <c r="F100" s="55"/>
      <c r="G100" s="55"/>
      <c r="H100" s="55"/>
      <c r="I100" s="55"/>
      <c r="J100" s="55"/>
      <c r="K100" s="55"/>
      <c r="L100" s="55"/>
      <c r="M100" s="55"/>
      <c r="N100" s="55"/>
      <c r="O100" s="55"/>
      <c r="P100" s="55"/>
      <c r="Q100" s="55"/>
      <c r="R100" s="55"/>
      <c r="S100" s="55"/>
      <c r="T100" s="55"/>
      <c r="U100" s="60"/>
      <c r="V100" s="55"/>
      <c r="W100" s="55"/>
    </row>
    <row r="101">
      <c r="A101" s="56"/>
      <c r="B101" s="57"/>
      <c r="C101" s="55"/>
      <c r="D101" s="58"/>
      <c r="E101" s="55"/>
      <c r="F101" s="55"/>
      <c r="G101" s="55"/>
      <c r="H101" s="55"/>
      <c r="I101" s="55"/>
      <c r="J101" s="55"/>
      <c r="K101" s="55"/>
      <c r="L101" s="55"/>
      <c r="M101" s="55"/>
      <c r="N101" s="55"/>
      <c r="O101" s="55"/>
      <c r="P101" s="55"/>
      <c r="Q101" s="55"/>
      <c r="R101" s="55"/>
      <c r="S101" s="55"/>
      <c r="T101" s="55"/>
      <c r="U101" s="60"/>
      <c r="V101" s="55"/>
      <c r="W101" s="55"/>
    </row>
    <row r="102">
      <c r="A102" s="56"/>
      <c r="B102" s="57"/>
      <c r="C102" s="55"/>
      <c r="D102" s="58"/>
      <c r="E102" s="55"/>
      <c r="F102" s="55"/>
      <c r="G102" s="55"/>
      <c r="H102" s="55"/>
      <c r="I102" s="55"/>
      <c r="J102" s="55"/>
      <c r="K102" s="55"/>
      <c r="L102" s="55"/>
      <c r="M102" s="55"/>
      <c r="N102" s="55"/>
      <c r="O102" s="55"/>
      <c r="P102" s="55"/>
      <c r="Q102" s="55"/>
      <c r="R102" s="55"/>
      <c r="S102" s="55"/>
      <c r="T102" s="55"/>
      <c r="U102" s="60"/>
      <c r="V102" s="55"/>
      <c r="W102" s="55"/>
    </row>
    <row r="103">
      <c r="A103" s="56"/>
      <c r="B103" s="57"/>
      <c r="C103" s="55"/>
      <c r="D103" s="58"/>
      <c r="E103" s="55"/>
      <c r="F103" s="55"/>
      <c r="G103" s="55"/>
      <c r="H103" s="55"/>
      <c r="I103" s="55"/>
      <c r="J103" s="55"/>
      <c r="K103" s="55"/>
      <c r="L103" s="55"/>
      <c r="M103" s="55"/>
      <c r="N103" s="55"/>
      <c r="O103" s="55"/>
      <c r="P103" s="55"/>
      <c r="Q103" s="55"/>
      <c r="R103" s="55"/>
      <c r="S103" s="55"/>
      <c r="T103" s="55"/>
      <c r="U103" s="60"/>
      <c r="V103" s="55"/>
      <c r="W103" s="55"/>
    </row>
    <row r="104">
      <c r="A104" s="56"/>
      <c r="B104" s="57"/>
      <c r="C104" s="55"/>
      <c r="D104" s="58"/>
      <c r="E104" s="55"/>
      <c r="F104" s="55"/>
      <c r="G104" s="55"/>
      <c r="H104" s="55"/>
      <c r="I104" s="55"/>
      <c r="J104" s="55"/>
      <c r="K104" s="55"/>
      <c r="L104" s="55"/>
      <c r="M104" s="55"/>
      <c r="N104" s="55"/>
      <c r="O104" s="55"/>
      <c r="P104" s="55"/>
      <c r="Q104" s="55"/>
      <c r="R104" s="55"/>
      <c r="S104" s="55"/>
      <c r="T104" s="55"/>
      <c r="U104" s="60"/>
      <c r="V104" s="55"/>
      <c r="W104" s="55"/>
    </row>
    <row r="105">
      <c r="A105" s="56"/>
      <c r="B105" s="57"/>
      <c r="C105" s="55"/>
      <c r="D105" s="58"/>
      <c r="E105" s="55"/>
      <c r="F105" s="55"/>
      <c r="G105" s="55"/>
      <c r="H105" s="55"/>
      <c r="I105" s="55"/>
      <c r="J105" s="55"/>
      <c r="K105" s="55"/>
      <c r="L105" s="55"/>
      <c r="M105" s="55"/>
      <c r="N105" s="55"/>
      <c r="O105" s="55"/>
      <c r="P105" s="55"/>
      <c r="Q105" s="55"/>
      <c r="R105" s="55"/>
      <c r="S105" s="55"/>
      <c r="T105" s="55"/>
      <c r="U105" s="60"/>
      <c r="V105" s="55"/>
      <c r="W105" s="55"/>
    </row>
    <row r="106">
      <c r="A106" s="56"/>
      <c r="B106" s="57"/>
      <c r="C106" s="55"/>
      <c r="D106" s="58"/>
      <c r="E106" s="55"/>
      <c r="F106" s="55"/>
      <c r="G106" s="55"/>
      <c r="H106" s="55"/>
      <c r="I106" s="55"/>
      <c r="J106" s="55"/>
      <c r="K106" s="55"/>
      <c r="L106" s="55"/>
      <c r="M106" s="55"/>
      <c r="N106" s="55"/>
      <c r="O106" s="55"/>
      <c r="P106" s="55"/>
      <c r="Q106" s="55"/>
      <c r="R106" s="55"/>
      <c r="S106" s="55"/>
      <c r="T106" s="55"/>
      <c r="U106" s="60"/>
      <c r="V106" s="55"/>
      <c r="W106" s="55"/>
    </row>
    <row r="107">
      <c r="A107" s="56"/>
      <c r="B107" s="57"/>
      <c r="C107" s="55"/>
      <c r="D107" s="58"/>
      <c r="E107" s="55"/>
      <c r="F107" s="55"/>
      <c r="G107" s="55"/>
      <c r="H107" s="55"/>
      <c r="I107" s="55"/>
      <c r="J107" s="55"/>
      <c r="K107" s="55"/>
      <c r="L107" s="55"/>
      <c r="M107" s="55"/>
      <c r="N107" s="55"/>
      <c r="O107" s="55"/>
      <c r="P107" s="55"/>
      <c r="Q107" s="55"/>
      <c r="R107" s="55"/>
      <c r="S107" s="55"/>
      <c r="T107" s="55"/>
      <c r="U107" s="60"/>
      <c r="V107" s="55"/>
      <c r="W107" s="55"/>
    </row>
    <row r="108">
      <c r="A108" s="56"/>
      <c r="B108" s="57"/>
      <c r="C108" s="55"/>
      <c r="D108" s="58"/>
      <c r="E108" s="55"/>
      <c r="F108" s="55"/>
      <c r="G108" s="55"/>
      <c r="H108" s="55"/>
      <c r="I108" s="55"/>
      <c r="J108" s="55"/>
      <c r="K108" s="55"/>
      <c r="L108" s="55"/>
      <c r="M108" s="55"/>
      <c r="N108" s="55"/>
      <c r="O108" s="55"/>
      <c r="P108" s="55"/>
      <c r="Q108" s="55"/>
      <c r="R108" s="55"/>
      <c r="S108" s="55"/>
      <c r="T108" s="55"/>
      <c r="U108" s="60"/>
      <c r="V108" s="55"/>
      <c r="W108" s="55"/>
    </row>
    <row r="109">
      <c r="A109" s="56"/>
      <c r="B109" s="57"/>
      <c r="C109" s="55"/>
      <c r="D109" s="58"/>
      <c r="E109" s="55"/>
      <c r="F109" s="55"/>
      <c r="G109" s="55"/>
      <c r="H109" s="55"/>
      <c r="I109" s="55"/>
      <c r="J109" s="55"/>
      <c r="K109" s="55"/>
      <c r="L109" s="55"/>
      <c r="M109" s="55"/>
      <c r="N109" s="55"/>
      <c r="O109" s="55"/>
      <c r="P109" s="55"/>
      <c r="Q109" s="55"/>
      <c r="R109" s="55"/>
      <c r="S109" s="55"/>
      <c r="T109" s="55"/>
      <c r="U109" s="60"/>
      <c r="V109" s="55"/>
      <c r="W109" s="55"/>
    </row>
    <row r="110">
      <c r="A110" s="56"/>
      <c r="B110" s="57"/>
      <c r="C110" s="55"/>
      <c r="D110" s="58"/>
      <c r="E110" s="55"/>
      <c r="F110" s="55"/>
      <c r="G110" s="55"/>
      <c r="H110" s="55"/>
      <c r="I110" s="55"/>
      <c r="J110" s="55"/>
      <c r="K110" s="55"/>
      <c r="L110" s="55"/>
      <c r="M110" s="55"/>
      <c r="N110" s="55"/>
      <c r="O110" s="55"/>
      <c r="P110" s="55"/>
      <c r="Q110" s="55"/>
      <c r="R110" s="55"/>
      <c r="S110" s="55"/>
      <c r="T110" s="55"/>
      <c r="U110" s="60"/>
      <c r="V110" s="55"/>
      <c r="W110" s="55"/>
    </row>
    <row r="111">
      <c r="A111" s="56"/>
      <c r="B111" s="57"/>
      <c r="C111" s="55"/>
      <c r="D111" s="58"/>
      <c r="E111" s="55"/>
      <c r="F111" s="55"/>
      <c r="G111" s="55"/>
      <c r="H111" s="55"/>
      <c r="I111" s="55"/>
      <c r="J111" s="55"/>
      <c r="K111" s="55"/>
      <c r="L111" s="55"/>
      <c r="M111" s="55"/>
      <c r="N111" s="55"/>
      <c r="O111" s="55"/>
      <c r="P111" s="55"/>
      <c r="Q111" s="55"/>
      <c r="R111" s="55"/>
      <c r="S111" s="55"/>
      <c r="T111" s="55"/>
      <c r="U111" s="60"/>
      <c r="V111" s="55"/>
      <c r="W111" s="55"/>
    </row>
    <row r="112">
      <c r="A112" s="56"/>
      <c r="B112" s="57"/>
      <c r="C112" s="55"/>
      <c r="D112" s="58"/>
      <c r="E112" s="55"/>
      <c r="F112" s="55"/>
      <c r="G112" s="55"/>
      <c r="H112" s="55"/>
      <c r="I112" s="55"/>
      <c r="J112" s="55"/>
      <c r="K112" s="55"/>
      <c r="L112" s="55"/>
      <c r="M112" s="55"/>
      <c r="N112" s="55"/>
      <c r="O112" s="55"/>
      <c r="P112" s="55"/>
      <c r="Q112" s="55"/>
      <c r="R112" s="55"/>
      <c r="S112" s="55"/>
      <c r="T112" s="55"/>
      <c r="U112" s="60"/>
      <c r="V112" s="55"/>
      <c r="W112" s="55"/>
    </row>
    <row r="113">
      <c r="A113" s="56"/>
      <c r="B113" s="57"/>
      <c r="C113" s="55"/>
      <c r="D113" s="58"/>
      <c r="E113" s="55"/>
      <c r="F113" s="55"/>
      <c r="G113" s="55"/>
      <c r="H113" s="55"/>
      <c r="I113" s="55"/>
      <c r="J113" s="55"/>
      <c r="K113" s="55"/>
      <c r="L113" s="55"/>
      <c r="M113" s="55"/>
      <c r="N113" s="55"/>
      <c r="O113" s="55"/>
      <c r="P113" s="55"/>
      <c r="Q113" s="55"/>
      <c r="R113" s="55"/>
      <c r="S113" s="55"/>
      <c r="T113" s="55"/>
      <c r="U113" s="60"/>
      <c r="V113" s="55"/>
      <c r="W113" s="55"/>
    </row>
    <row r="114">
      <c r="A114" s="56"/>
      <c r="B114" s="57"/>
      <c r="C114" s="55"/>
      <c r="D114" s="58"/>
      <c r="E114" s="55"/>
      <c r="F114" s="55"/>
      <c r="G114" s="55"/>
      <c r="H114" s="55"/>
      <c r="I114" s="55"/>
      <c r="J114" s="55"/>
      <c r="K114" s="55"/>
      <c r="L114" s="55"/>
      <c r="M114" s="55"/>
      <c r="N114" s="55"/>
      <c r="O114" s="55"/>
      <c r="P114" s="55"/>
      <c r="Q114" s="55"/>
      <c r="R114" s="55"/>
      <c r="S114" s="55"/>
      <c r="T114" s="55"/>
      <c r="U114" s="60"/>
      <c r="V114" s="55"/>
      <c r="W114" s="55"/>
    </row>
    <row r="115">
      <c r="A115" s="56"/>
      <c r="B115" s="57"/>
      <c r="C115" s="55"/>
      <c r="D115" s="58"/>
      <c r="E115" s="55"/>
      <c r="F115" s="55"/>
      <c r="G115" s="55"/>
      <c r="H115" s="55"/>
      <c r="I115" s="55"/>
      <c r="J115" s="55"/>
      <c r="K115" s="55"/>
      <c r="L115" s="55"/>
      <c r="M115" s="55"/>
      <c r="N115" s="55"/>
      <c r="O115" s="55"/>
      <c r="P115" s="55"/>
      <c r="Q115" s="55"/>
      <c r="R115" s="55"/>
      <c r="S115" s="55"/>
      <c r="T115" s="55"/>
      <c r="U115" s="60"/>
      <c r="V115" s="55"/>
      <c r="W115" s="55"/>
    </row>
    <row r="116">
      <c r="A116" s="56"/>
      <c r="B116" s="57"/>
      <c r="C116" s="55"/>
      <c r="D116" s="58"/>
      <c r="E116" s="55"/>
      <c r="F116" s="55"/>
      <c r="G116" s="55"/>
      <c r="H116" s="55"/>
      <c r="I116" s="55"/>
      <c r="J116" s="55"/>
      <c r="K116" s="55"/>
      <c r="L116" s="55"/>
      <c r="M116" s="55"/>
      <c r="N116" s="55"/>
      <c r="O116" s="55"/>
      <c r="P116" s="55"/>
      <c r="Q116" s="55"/>
      <c r="R116" s="55"/>
      <c r="S116" s="55"/>
      <c r="T116" s="55"/>
      <c r="U116" s="60"/>
      <c r="V116" s="55"/>
      <c r="W116" s="55"/>
    </row>
    <row r="117">
      <c r="A117" s="56"/>
      <c r="B117" s="57"/>
      <c r="C117" s="55"/>
      <c r="D117" s="58"/>
      <c r="E117" s="55"/>
      <c r="F117" s="55"/>
      <c r="G117" s="55"/>
      <c r="H117" s="55"/>
      <c r="I117" s="55"/>
      <c r="J117" s="55"/>
      <c r="K117" s="55"/>
      <c r="L117" s="55"/>
      <c r="M117" s="55"/>
      <c r="N117" s="55"/>
      <c r="O117" s="55"/>
      <c r="P117" s="55"/>
      <c r="Q117" s="55"/>
      <c r="R117" s="55"/>
      <c r="S117" s="55"/>
      <c r="T117" s="55"/>
      <c r="U117" s="60"/>
      <c r="V117" s="55"/>
      <c r="W117" s="55"/>
    </row>
    <row r="118">
      <c r="A118" s="56"/>
      <c r="B118" s="57"/>
      <c r="C118" s="55"/>
      <c r="D118" s="58"/>
      <c r="E118" s="55"/>
      <c r="F118" s="55"/>
      <c r="G118" s="55"/>
      <c r="H118" s="55"/>
      <c r="I118" s="55"/>
      <c r="J118" s="55"/>
      <c r="K118" s="55"/>
      <c r="L118" s="55"/>
      <c r="M118" s="55"/>
      <c r="N118" s="55"/>
      <c r="O118" s="55"/>
      <c r="P118" s="55"/>
      <c r="Q118" s="55"/>
      <c r="R118" s="55"/>
      <c r="S118" s="55"/>
      <c r="T118" s="55"/>
      <c r="U118" s="60"/>
      <c r="V118" s="55"/>
      <c r="W118" s="55"/>
    </row>
    <row r="119">
      <c r="A119" s="56"/>
      <c r="B119" s="57"/>
      <c r="C119" s="55"/>
      <c r="D119" s="58"/>
      <c r="E119" s="55"/>
      <c r="F119" s="55"/>
      <c r="G119" s="55"/>
      <c r="H119" s="55"/>
      <c r="I119" s="55"/>
      <c r="J119" s="55"/>
      <c r="K119" s="55"/>
      <c r="L119" s="55"/>
      <c r="M119" s="55"/>
      <c r="N119" s="55"/>
      <c r="O119" s="55"/>
      <c r="P119" s="55"/>
      <c r="Q119" s="55"/>
      <c r="R119" s="55"/>
      <c r="S119" s="55"/>
      <c r="T119" s="55"/>
      <c r="U119" s="60"/>
      <c r="V119" s="55"/>
      <c r="W119" s="55"/>
    </row>
    <row r="120">
      <c r="A120" s="56"/>
      <c r="B120" s="57"/>
      <c r="C120" s="55"/>
      <c r="D120" s="58"/>
      <c r="E120" s="55"/>
      <c r="F120" s="55"/>
      <c r="G120" s="55"/>
      <c r="H120" s="55"/>
      <c r="I120" s="55"/>
      <c r="J120" s="55"/>
      <c r="K120" s="55"/>
      <c r="L120" s="55"/>
      <c r="M120" s="55"/>
      <c r="N120" s="55"/>
      <c r="O120" s="55"/>
      <c r="P120" s="55"/>
      <c r="Q120" s="55"/>
      <c r="R120" s="55"/>
      <c r="S120" s="55"/>
      <c r="T120" s="55"/>
      <c r="U120" s="60"/>
      <c r="V120" s="55"/>
      <c r="W120" s="55"/>
    </row>
    <row r="121">
      <c r="A121" s="56"/>
      <c r="B121" s="57"/>
      <c r="C121" s="55"/>
      <c r="D121" s="58"/>
      <c r="E121" s="55"/>
      <c r="F121" s="55"/>
      <c r="G121" s="55"/>
      <c r="H121" s="55"/>
      <c r="I121" s="55"/>
      <c r="J121" s="55"/>
      <c r="K121" s="55"/>
      <c r="L121" s="55"/>
      <c r="M121" s="55"/>
      <c r="N121" s="55"/>
      <c r="O121" s="55"/>
      <c r="P121" s="55"/>
      <c r="Q121" s="55"/>
      <c r="R121" s="55"/>
      <c r="S121" s="55"/>
      <c r="T121" s="55"/>
      <c r="U121" s="60"/>
      <c r="V121" s="55"/>
      <c r="W121" s="55"/>
    </row>
    <row r="122">
      <c r="A122" s="56"/>
      <c r="B122" s="57"/>
      <c r="C122" s="55"/>
      <c r="D122" s="58"/>
      <c r="E122" s="55"/>
      <c r="F122" s="55"/>
      <c r="G122" s="55"/>
      <c r="H122" s="55"/>
      <c r="I122" s="55"/>
      <c r="J122" s="55"/>
      <c r="K122" s="55"/>
      <c r="L122" s="55"/>
      <c r="M122" s="55"/>
      <c r="N122" s="55"/>
      <c r="O122" s="55"/>
      <c r="P122" s="55"/>
      <c r="Q122" s="55"/>
      <c r="R122" s="55"/>
      <c r="S122" s="55"/>
      <c r="T122" s="55"/>
      <c r="U122" s="60"/>
      <c r="V122" s="55"/>
      <c r="W122" s="55"/>
    </row>
    <row r="123">
      <c r="A123" s="56"/>
      <c r="B123" s="57"/>
      <c r="C123" s="55"/>
      <c r="D123" s="58"/>
      <c r="E123" s="55"/>
      <c r="F123" s="55"/>
      <c r="G123" s="55"/>
      <c r="H123" s="55"/>
      <c r="I123" s="55"/>
      <c r="J123" s="55"/>
      <c r="K123" s="55"/>
      <c r="L123" s="55"/>
      <c r="M123" s="55"/>
      <c r="N123" s="55"/>
      <c r="O123" s="55"/>
      <c r="P123" s="55"/>
      <c r="Q123" s="55"/>
      <c r="R123" s="55"/>
      <c r="S123" s="55"/>
      <c r="T123" s="55"/>
      <c r="U123" s="60"/>
      <c r="V123" s="55"/>
      <c r="W123" s="55"/>
    </row>
    <row r="124">
      <c r="A124" s="56"/>
      <c r="B124" s="57"/>
      <c r="C124" s="55"/>
      <c r="D124" s="58"/>
      <c r="E124" s="55"/>
      <c r="F124" s="55"/>
      <c r="G124" s="55"/>
      <c r="H124" s="55"/>
      <c r="I124" s="55"/>
      <c r="J124" s="55"/>
      <c r="K124" s="55"/>
      <c r="L124" s="55"/>
      <c r="M124" s="55"/>
      <c r="N124" s="55"/>
      <c r="O124" s="55"/>
      <c r="P124" s="55"/>
      <c r="Q124" s="55"/>
      <c r="R124" s="55"/>
      <c r="S124" s="55"/>
      <c r="T124" s="55"/>
      <c r="U124" s="60"/>
      <c r="V124" s="55"/>
      <c r="W124" s="55"/>
    </row>
    <row r="125">
      <c r="A125" s="56"/>
      <c r="B125" s="57"/>
      <c r="C125" s="55"/>
      <c r="D125" s="58"/>
      <c r="E125" s="55"/>
      <c r="F125" s="55"/>
      <c r="G125" s="55"/>
      <c r="H125" s="55"/>
      <c r="I125" s="55"/>
      <c r="J125" s="55"/>
      <c r="K125" s="55"/>
      <c r="L125" s="55"/>
      <c r="M125" s="55"/>
      <c r="N125" s="55"/>
      <c r="O125" s="55"/>
      <c r="P125" s="55"/>
      <c r="Q125" s="55"/>
      <c r="R125" s="55"/>
      <c r="S125" s="55"/>
      <c r="T125" s="55"/>
      <c r="U125" s="60"/>
      <c r="V125" s="55"/>
      <c r="W125" s="55"/>
    </row>
    <row r="126">
      <c r="A126" s="56"/>
      <c r="B126" s="57"/>
      <c r="C126" s="55"/>
      <c r="D126" s="58"/>
      <c r="E126" s="55"/>
      <c r="F126" s="55"/>
      <c r="G126" s="55"/>
      <c r="H126" s="55"/>
      <c r="I126" s="55"/>
      <c r="J126" s="55"/>
      <c r="K126" s="55"/>
      <c r="L126" s="55"/>
      <c r="M126" s="55"/>
      <c r="N126" s="55"/>
      <c r="O126" s="55"/>
      <c r="P126" s="55"/>
      <c r="Q126" s="55"/>
      <c r="R126" s="55"/>
      <c r="S126" s="55"/>
      <c r="T126" s="55"/>
      <c r="U126" s="60"/>
      <c r="V126" s="55"/>
      <c r="W126" s="55"/>
    </row>
    <row r="127">
      <c r="A127" s="56"/>
      <c r="B127" s="57"/>
      <c r="C127" s="55"/>
      <c r="D127" s="58"/>
      <c r="E127" s="55"/>
      <c r="F127" s="55"/>
      <c r="G127" s="55"/>
      <c r="H127" s="55"/>
      <c r="I127" s="55"/>
      <c r="J127" s="55"/>
      <c r="K127" s="55"/>
      <c r="L127" s="55"/>
      <c r="M127" s="55"/>
      <c r="N127" s="55"/>
      <c r="O127" s="55"/>
      <c r="P127" s="55"/>
      <c r="Q127" s="55"/>
      <c r="R127" s="55"/>
      <c r="S127" s="55"/>
      <c r="T127" s="55"/>
      <c r="U127" s="60"/>
      <c r="V127" s="55"/>
      <c r="W127" s="55"/>
    </row>
    <row r="128">
      <c r="A128" s="56"/>
      <c r="B128" s="57"/>
      <c r="C128" s="55"/>
      <c r="D128" s="58"/>
      <c r="E128" s="55"/>
      <c r="F128" s="55"/>
      <c r="G128" s="55"/>
      <c r="H128" s="55"/>
      <c r="I128" s="55"/>
      <c r="J128" s="55"/>
      <c r="K128" s="55"/>
      <c r="L128" s="55"/>
      <c r="M128" s="55"/>
      <c r="N128" s="55"/>
      <c r="O128" s="55"/>
      <c r="P128" s="55"/>
      <c r="Q128" s="55"/>
      <c r="R128" s="55"/>
      <c r="S128" s="55"/>
      <c r="T128" s="55"/>
      <c r="U128" s="60"/>
      <c r="V128" s="55"/>
      <c r="W128" s="55"/>
    </row>
    <row r="129">
      <c r="A129" s="56"/>
      <c r="B129" s="57"/>
      <c r="C129" s="55"/>
      <c r="D129" s="58"/>
      <c r="E129" s="55"/>
      <c r="F129" s="55"/>
      <c r="G129" s="55"/>
      <c r="H129" s="55"/>
      <c r="I129" s="55"/>
      <c r="J129" s="55"/>
      <c r="K129" s="55"/>
      <c r="L129" s="55"/>
      <c r="M129" s="55"/>
      <c r="N129" s="55"/>
      <c r="O129" s="55"/>
      <c r="P129" s="55"/>
      <c r="Q129" s="55"/>
      <c r="R129" s="55"/>
      <c r="S129" s="55"/>
      <c r="T129" s="55"/>
      <c r="U129" s="60"/>
      <c r="V129" s="55"/>
      <c r="W129" s="55"/>
    </row>
    <row r="130">
      <c r="A130" s="56"/>
      <c r="B130" s="57"/>
      <c r="C130" s="55"/>
      <c r="D130" s="58"/>
      <c r="E130" s="55"/>
      <c r="F130" s="55"/>
      <c r="G130" s="55"/>
      <c r="H130" s="55"/>
      <c r="I130" s="55"/>
      <c r="J130" s="55"/>
      <c r="K130" s="55"/>
      <c r="L130" s="55"/>
      <c r="M130" s="55"/>
      <c r="N130" s="55"/>
      <c r="O130" s="55"/>
      <c r="P130" s="55"/>
      <c r="Q130" s="55"/>
      <c r="R130" s="55"/>
      <c r="S130" s="55"/>
      <c r="T130" s="55"/>
      <c r="U130" s="60"/>
      <c r="V130" s="55"/>
      <c r="W130" s="55"/>
    </row>
    <row r="131">
      <c r="A131" s="56"/>
      <c r="B131" s="57"/>
      <c r="C131" s="55"/>
      <c r="D131" s="58"/>
      <c r="E131" s="55"/>
      <c r="F131" s="55"/>
      <c r="G131" s="55"/>
      <c r="H131" s="55"/>
      <c r="I131" s="55"/>
      <c r="J131" s="55"/>
      <c r="K131" s="55"/>
      <c r="L131" s="55"/>
      <c r="M131" s="55"/>
      <c r="N131" s="55"/>
      <c r="O131" s="55"/>
      <c r="P131" s="55"/>
      <c r="Q131" s="55"/>
      <c r="R131" s="55"/>
      <c r="S131" s="55"/>
      <c r="T131" s="55"/>
      <c r="U131" s="60"/>
      <c r="V131" s="55"/>
      <c r="W131" s="55"/>
    </row>
    <row r="132">
      <c r="A132" s="56"/>
      <c r="B132" s="57"/>
      <c r="C132" s="55"/>
      <c r="D132" s="58"/>
      <c r="E132" s="55"/>
      <c r="F132" s="55"/>
      <c r="G132" s="55"/>
      <c r="H132" s="55"/>
      <c r="I132" s="55"/>
      <c r="J132" s="55"/>
      <c r="K132" s="55"/>
      <c r="L132" s="55"/>
      <c r="M132" s="55"/>
      <c r="N132" s="55"/>
      <c r="O132" s="55"/>
      <c r="P132" s="55"/>
      <c r="Q132" s="55"/>
      <c r="R132" s="55"/>
      <c r="S132" s="55"/>
      <c r="T132" s="55"/>
      <c r="U132" s="60"/>
      <c r="V132" s="55"/>
      <c r="W132" s="55"/>
    </row>
    <row r="133">
      <c r="A133" s="56"/>
      <c r="B133" s="57"/>
      <c r="C133" s="55"/>
      <c r="D133" s="58"/>
      <c r="E133" s="55"/>
      <c r="F133" s="55"/>
      <c r="G133" s="55"/>
      <c r="H133" s="55"/>
      <c r="I133" s="55"/>
      <c r="J133" s="55"/>
      <c r="K133" s="55"/>
      <c r="L133" s="55"/>
      <c r="M133" s="55"/>
      <c r="N133" s="55"/>
      <c r="O133" s="55"/>
      <c r="P133" s="55"/>
      <c r="Q133" s="55"/>
      <c r="R133" s="55"/>
      <c r="S133" s="55"/>
      <c r="T133" s="55"/>
      <c r="U133" s="60"/>
      <c r="V133" s="55"/>
      <c r="W133" s="55"/>
    </row>
    <row r="134">
      <c r="A134" s="56"/>
      <c r="B134" s="57"/>
      <c r="C134" s="55"/>
      <c r="D134" s="58"/>
      <c r="E134" s="55"/>
      <c r="F134" s="55"/>
      <c r="G134" s="55"/>
      <c r="H134" s="55"/>
      <c r="I134" s="55"/>
      <c r="J134" s="55"/>
      <c r="K134" s="55"/>
      <c r="L134" s="55"/>
      <c r="M134" s="55"/>
      <c r="N134" s="55"/>
      <c r="O134" s="55"/>
      <c r="P134" s="55"/>
      <c r="Q134" s="55"/>
      <c r="R134" s="55"/>
      <c r="S134" s="55"/>
      <c r="T134" s="55"/>
      <c r="U134" s="60"/>
      <c r="V134" s="55"/>
      <c r="W134" s="55"/>
    </row>
    <row r="135">
      <c r="A135" s="56"/>
      <c r="B135" s="57"/>
      <c r="C135" s="55"/>
      <c r="D135" s="58"/>
      <c r="E135" s="55"/>
      <c r="F135" s="55"/>
      <c r="G135" s="55"/>
      <c r="H135" s="55"/>
      <c r="I135" s="55"/>
      <c r="J135" s="55"/>
      <c r="K135" s="55"/>
      <c r="L135" s="55"/>
      <c r="M135" s="55"/>
      <c r="N135" s="55"/>
      <c r="O135" s="55"/>
      <c r="P135" s="55"/>
      <c r="Q135" s="55"/>
      <c r="R135" s="55"/>
      <c r="S135" s="55"/>
      <c r="T135" s="55"/>
      <c r="U135" s="60"/>
      <c r="V135" s="55"/>
      <c r="W135" s="55"/>
    </row>
    <row r="136">
      <c r="A136" s="56"/>
      <c r="B136" s="57"/>
      <c r="C136" s="55"/>
      <c r="D136" s="58"/>
      <c r="E136" s="55"/>
      <c r="F136" s="55"/>
      <c r="G136" s="55"/>
      <c r="H136" s="55"/>
      <c r="I136" s="55"/>
      <c r="J136" s="55"/>
      <c r="K136" s="55"/>
      <c r="L136" s="55"/>
      <c r="M136" s="55"/>
      <c r="N136" s="55"/>
      <c r="O136" s="55"/>
      <c r="P136" s="55"/>
      <c r="Q136" s="55"/>
      <c r="R136" s="55"/>
      <c r="S136" s="55"/>
      <c r="T136" s="55"/>
      <c r="U136" s="60"/>
      <c r="V136" s="55"/>
      <c r="W136" s="55"/>
    </row>
    <row r="137">
      <c r="A137" s="56"/>
      <c r="B137" s="57"/>
      <c r="C137" s="55"/>
      <c r="D137" s="58"/>
      <c r="E137" s="55"/>
      <c r="F137" s="55"/>
      <c r="G137" s="55"/>
      <c r="H137" s="55"/>
      <c r="I137" s="55"/>
      <c r="J137" s="55"/>
      <c r="K137" s="55"/>
      <c r="L137" s="55"/>
      <c r="M137" s="55"/>
      <c r="N137" s="55"/>
      <c r="O137" s="55"/>
      <c r="P137" s="55"/>
      <c r="Q137" s="55"/>
      <c r="R137" s="55"/>
      <c r="S137" s="55"/>
      <c r="T137" s="55"/>
      <c r="U137" s="60"/>
      <c r="V137" s="55"/>
      <c r="W137" s="55"/>
    </row>
    <row r="138">
      <c r="A138" s="56"/>
      <c r="B138" s="57"/>
      <c r="C138" s="55"/>
      <c r="D138" s="58"/>
      <c r="E138" s="55"/>
      <c r="F138" s="55"/>
      <c r="G138" s="55"/>
      <c r="H138" s="55"/>
      <c r="I138" s="55"/>
      <c r="J138" s="55"/>
      <c r="K138" s="55"/>
      <c r="L138" s="55"/>
      <c r="M138" s="55"/>
      <c r="N138" s="55"/>
      <c r="O138" s="55"/>
      <c r="P138" s="55"/>
      <c r="Q138" s="55"/>
      <c r="R138" s="55"/>
      <c r="S138" s="55"/>
      <c r="T138" s="55"/>
      <c r="U138" s="60"/>
      <c r="V138" s="55"/>
      <c r="W138" s="55"/>
    </row>
    <row r="139">
      <c r="A139" s="56"/>
      <c r="B139" s="57"/>
      <c r="C139" s="55"/>
      <c r="D139" s="58"/>
      <c r="E139" s="55"/>
      <c r="F139" s="55"/>
      <c r="G139" s="55"/>
      <c r="H139" s="55"/>
      <c r="I139" s="55"/>
      <c r="J139" s="55"/>
      <c r="K139" s="55"/>
      <c r="L139" s="55"/>
      <c r="M139" s="55"/>
      <c r="N139" s="55"/>
      <c r="O139" s="55"/>
      <c r="P139" s="55"/>
      <c r="Q139" s="55"/>
      <c r="R139" s="55"/>
      <c r="S139" s="55"/>
      <c r="T139" s="55"/>
      <c r="U139" s="60"/>
      <c r="V139" s="55"/>
      <c r="W139" s="55"/>
    </row>
    <row r="140">
      <c r="A140" s="56"/>
      <c r="B140" s="57"/>
      <c r="C140" s="55"/>
      <c r="D140" s="58"/>
      <c r="E140" s="55"/>
      <c r="F140" s="55"/>
      <c r="G140" s="55"/>
      <c r="H140" s="55"/>
      <c r="I140" s="55"/>
      <c r="J140" s="55"/>
      <c r="K140" s="55"/>
      <c r="L140" s="55"/>
      <c r="M140" s="55"/>
      <c r="N140" s="55"/>
      <c r="O140" s="55"/>
      <c r="P140" s="55"/>
      <c r="Q140" s="55"/>
      <c r="R140" s="55"/>
      <c r="S140" s="55"/>
      <c r="T140" s="55"/>
      <c r="U140" s="60"/>
      <c r="V140" s="55"/>
      <c r="W140" s="55"/>
    </row>
    <row r="141">
      <c r="A141" s="56"/>
      <c r="B141" s="57"/>
      <c r="C141" s="55"/>
      <c r="D141" s="58"/>
      <c r="E141" s="55"/>
      <c r="F141" s="55"/>
      <c r="G141" s="55"/>
      <c r="H141" s="55"/>
      <c r="I141" s="55"/>
      <c r="J141" s="55"/>
      <c r="K141" s="55"/>
      <c r="L141" s="55"/>
      <c r="M141" s="55"/>
      <c r="N141" s="55"/>
      <c r="O141" s="55"/>
      <c r="P141" s="55"/>
      <c r="Q141" s="55"/>
      <c r="R141" s="55"/>
      <c r="S141" s="55"/>
      <c r="T141" s="55"/>
      <c r="U141" s="60"/>
      <c r="V141" s="55"/>
      <c r="W141" s="55"/>
    </row>
    <row r="142">
      <c r="A142" s="56"/>
      <c r="B142" s="57"/>
      <c r="C142" s="55"/>
      <c r="D142" s="58"/>
      <c r="E142" s="55"/>
      <c r="F142" s="55"/>
      <c r="G142" s="55"/>
      <c r="H142" s="55"/>
      <c r="I142" s="55"/>
      <c r="J142" s="55"/>
      <c r="K142" s="55"/>
      <c r="L142" s="55"/>
      <c r="M142" s="55"/>
      <c r="N142" s="55"/>
      <c r="O142" s="55"/>
      <c r="P142" s="55"/>
      <c r="Q142" s="55"/>
      <c r="R142" s="55"/>
      <c r="S142" s="55"/>
      <c r="T142" s="55"/>
      <c r="U142" s="60"/>
      <c r="V142" s="55"/>
      <c r="W142" s="55"/>
    </row>
    <row r="143">
      <c r="A143" s="56"/>
      <c r="B143" s="57"/>
      <c r="C143" s="55"/>
      <c r="D143" s="58"/>
      <c r="E143" s="55"/>
      <c r="F143" s="55"/>
      <c r="G143" s="55"/>
      <c r="H143" s="55"/>
      <c r="I143" s="55"/>
      <c r="J143" s="55"/>
      <c r="K143" s="55"/>
      <c r="L143" s="55"/>
      <c r="M143" s="55"/>
      <c r="N143" s="55"/>
      <c r="O143" s="55"/>
      <c r="P143" s="55"/>
      <c r="Q143" s="55"/>
      <c r="R143" s="55"/>
      <c r="S143" s="55"/>
      <c r="T143" s="55"/>
      <c r="U143" s="60"/>
      <c r="V143" s="55"/>
      <c r="W143" s="55"/>
    </row>
    <row r="144">
      <c r="A144" s="56"/>
      <c r="B144" s="57"/>
      <c r="C144" s="55"/>
      <c r="D144" s="58"/>
      <c r="E144" s="55"/>
      <c r="F144" s="55"/>
      <c r="G144" s="55"/>
      <c r="H144" s="55"/>
      <c r="I144" s="55"/>
      <c r="J144" s="55"/>
      <c r="K144" s="55"/>
      <c r="L144" s="55"/>
      <c r="M144" s="55"/>
      <c r="N144" s="55"/>
      <c r="O144" s="55"/>
      <c r="P144" s="55"/>
      <c r="Q144" s="55"/>
      <c r="R144" s="55"/>
      <c r="S144" s="55"/>
      <c r="T144" s="55"/>
      <c r="U144" s="60"/>
      <c r="V144" s="55"/>
      <c r="W144" s="55"/>
    </row>
    <row r="145">
      <c r="A145" s="56"/>
      <c r="B145" s="57"/>
      <c r="C145" s="55"/>
      <c r="D145" s="58"/>
      <c r="E145" s="55"/>
      <c r="F145" s="55"/>
      <c r="G145" s="55"/>
      <c r="H145" s="55"/>
      <c r="I145" s="55"/>
      <c r="J145" s="55"/>
      <c r="K145" s="55"/>
      <c r="L145" s="55"/>
      <c r="M145" s="55"/>
      <c r="N145" s="55"/>
      <c r="O145" s="55"/>
      <c r="P145" s="55"/>
      <c r="Q145" s="55"/>
      <c r="R145" s="55"/>
      <c r="S145" s="55"/>
      <c r="T145" s="55"/>
      <c r="U145" s="60"/>
      <c r="V145" s="55"/>
      <c r="W145" s="55"/>
    </row>
    <row r="146">
      <c r="A146" s="56"/>
      <c r="B146" s="57"/>
      <c r="C146" s="55"/>
      <c r="D146" s="58"/>
      <c r="E146" s="55"/>
      <c r="F146" s="55"/>
      <c r="G146" s="55"/>
      <c r="H146" s="55"/>
      <c r="I146" s="55"/>
      <c r="J146" s="55"/>
      <c r="K146" s="55"/>
      <c r="L146" s="55"/>
      <c r="M146" s="55"/>
      <c r="N146" s="55"/>
      <c r="O146" s="55"/>
      <c r="P146" s="55"/>
      <c r="Q146" s="55"/>
      <c r="R146" s="55"/>
      <c r="S146" s="55"/>
      <c r="T146" s="55"/>
      <c r="U146" s="60"/>
      <c r="V146" s="55"/>
      <c r="W146" s="55"/>
    </row>
    <row r="147">
      <c r="A147" s="56"/>
      <c r="B147" s="57"/>
      <c r="C147" s="55"/>
      <c r="D147" s="58"/>
      <c r="E147" s="55"/>
      <c r="F147" s="55"/>
      <c r="G147" s="55"/>
      <c r="H147" s="55"/>
      <c r="I147" s="55"/>
      <c r="J147" s="55"/>
      <c r="K147" s="55"/>
      <c r="L147" s="55"/>
      <c r="M147" s="55"/>
      <c r="N147" s="55"/>
      <c r="O147" s="55"/>
      <c r="P147" s="55"/>
      <c r="Q147" s="55"/>
      <c r="R147" s="55"/>
      <c r="S147" s="55"/>
      <c r="T147" s="55"/>
      <c r="U147" s="60"/>
      <c r="V147" s="55"/>
      <c r="W147" s="55"/>
    </row>
    <row r="148">
      <c r="A148" s="56"/>
      <c r="B148" s="57"/>
      <c r="C148" s="55"/>
      <c r="D148" s="58"/>
      <c r="E148" s="55"/>
      <c r="F148" s="55"/>
      <c r="G148" s="55"/>
      <c r="H148" s="55"/>
      <c r="I148" s="55"/>
      <c r="J148" s="55"/>
      <c r="K148" s="55"/>
      <c r="L148" s="55"/>
      <c r="M148" s="55"/>
      <c r="N148" s="55"/>
      <c r="O148" s="55"/>
      <c r="P148" s="55"/>
      <c r="Q148" s="55"/>
      <c r="R148" s="55"/>
      <c r="S148" s="55"/>
      <c r="T148" s="55"/>
      <c r="U148" s="60"/>
      <c r="V148" s="55"/>
      <c r="W148" s="55"/>
    </row>
    <row r="149">
      <c r="A149" s="56"/>
      <c r="B149" s="57"/>
      <c r="C149" s="55"/>
      <c r="D149" s="58"/>
      <c r="E149" s="55"/>
      <c r="F149" s="55"/>
      <c r="G149" s="55"/>
      <c r="H149" s="55"/>
      <c r="I149" s="55"/>
      <c r="J149" s="55"/>
      <c r="K149" s="55"/>
      <c r="L149" s="55"/>
      <c r="M149" s="55"/>
      <c r="N149" s="55"/>
      <c r="O149" s="55"/>
      <c r="P149" s="55"/>
      <c r="Q149" s="55"/>
      <c r="R149" s="55"/>
      <c r="S149" s="55"/>
      <c r="T149" s="55"/>
      <c r="U149" s="60"/>
      <c r="V149" s="55"/>
      <c r="W149" s="55"/>
    </row>
    <row r="150">
      <c r="A150" s="56"/>
      <c r="B150" s="57"/>
      <c r="C150" s="55"/>
      <c r="D150" s="58"/>
      <c r="E150" s="55"/>
      <c r="F150" s="55"/>
      <c r="G150" s="55"/>
      <c r="H150" s="55"/>
      <c r="I150" s="55"/>
      <c r="J150" s="55"/>
      <c r="K150" s="55"/>
      <c r="L150" s="55"/>
      <c r="M150" s="55"/>
      <c r="N150" s="55"/>
      <c r="O150" s="55"/>
      <c r="P150" s="55"/>
      <c r="Q150" s="55"/>
      <c r="R150" s="55"/>
      <c r="S150" s="55"/>
      <c r="T150" s="55"/>
      <c r="U150" s="60"/>
      <c r="V150" s="55"/>
      <c r="W150" s="55"/>
    </row>
    <row r="151">
      <c r="A151" s="56"/>
      <c r="B151" s="57"/>
      <c r="C151" s="55"/>
      <c r="D151" s="58"/>
      <c r="E151" s="55"/>
      <c r="F151" s="55"/>
      <c r="G151" s="55"/>
      <c r="H151" s="55"/>
      <c r="I151" s="55"/>
      <c r="J151" s="55"/>
      <c r="K151" s="55"/>
      <c r="L151" s="55"/>
      <c r="M151" s="55"/>
      <c r="N151" s="55"/>
      <c r="O151" s="55"/>
      <c r="P151" s="55"/>
      <c r="Q151" s="55"/>
      <c r="R151" s="55"/>
      <c r="S151" s="55"/>
      <c r="T151" s="55"/>
      <c r="U151" s="60"/>
      <c r="V151" s="55"/>
      <c r="W151" s="55"/>
    </row>
    <row r="152">
      <c r="A152" s="56"/>
      <c r="B152" s="57"/>
      <c r="C152" s="55"/>
      <c r="D152" s="58"/>
      <c r="E152" s="55"/>
      <c r="F152" s="55"/>
      <c r="G152" s="55"/>
      <c r="H152" s="55"/>
      <c r="I152" s="55"/>
      <c r="J152" s="55"/>
      <c r="K152" s="55"/>
      <c r="L152" s="55"/>
      <c r="M152" s="55"/>
      <c r="N152" s="55"/>
      <c r="O152" s="55"/>
      <c r="P152" s="55"/>
      <c r="Q152" s="55"/>
      <c r="R152" s="55"/>
      <c r="S152" s="55"/>
      <c r="T152" s="55"/>
      <c r="U152" s="60"/>
      <c r="V152" s="55"/>
      <c r="W152" s="55"/>
    </row>
    <row r="153">
      <c r="A153" s="56"/>
      <c r="B153" s="57"/>
      <c r="C153" s="55"/>
      <c r="D153" s="58"/>
      <c r="E153" s="55"/>
      <c r="F153" s="55"/>
      <c r="G153" s="55"/>
      <c r="H153" s="55"/>
      <c r="I153" s="55"/>
      <c r="J153" s="55"/>
      <c r="K153" s="55"/>
      <c r="L153" s="55"/>
      <c r="M153" s="55"/>
      <c r="N153" s="55"/>
      <c r="O153" s="55"/>
      <c r="P153" s="55"/>
      <c r="Q153" s="55"/>
      <c r="R153" s="55"/>
      <c r="S153" s="55"/>
      <c r="T153" s="55"/>
      <c r="U153" s="60"/>
      <c r="V153" s="55"/>
      <c r="W153" s="55"/>
    </row>
    <row r="154">
      <c r="A154" s="56"/>
      <c r="B154" s="57"/>
      <c r="C154" s="55"/>
      <c r="D154" s="58"/>
      <c r="E154" s="55"/>
      <c r="F154" s="55"/>
      <c r="G154" s="55"/>
      <c r="H154" s="55"/>
      <c r="I154" s="55"/>
      <c r="J154" s="55"/>
      <c r="K154" s="55"/>
      <c r="L154" s="55"/>
      <c r="M154" s="55"/>
      <c r="N154" s="55"/>
      <c r="O154" s="55"/>
      <c r="P154" s="55"/>
      <c r="Q154" s="55"/>
      <c r="R154" s="55"/>
      <c r="S154" s="55"/>
      <c r="T154" s="55"/>
      <c r="U154" s="60"/>
      <c r="V154" s="55"/>
      <c r="W154" s="55"/>
    </row>
    <row r="155">
      <c r="A155" s="56"/>
      <c r="B155" s="57"/>
      <c r="C155" s="55"/>
      <c r="D155" s="58"/>
      <c r="E155" s="55"/>
      <c r="F155" s="55"/>
      <c r="G155" s="55"/>
      <c r="H155" s="55"/>
      <c r="I155" s="55"/>
      <c r="J155" s="55"/>
      <c r="K155" s="55"/>
      <c r="L155" s="55"/>
      <c r="M155" s="55"/>
      <c r="N155" s="55"/>
      <c r="O155" s="55"/>
      <c r="P155" s="55"/>
      <c r="Q155" s="55"/>
      <c r="R155" s="55"/>
      <c r="S155" s="55"/>
      <c r="T155" s="55"/>
      <c r="U155" s="60"/>
      <c r="V155" s="55"/>
      <c r="W155" s="55"/>
    </row>
    <row r="156">
      <c r="A156" s="56"/>
      <c r="B156" s="57"/>
      <c r="C156" s="55"/>
      <c r="D156" s="58"/>
      <c r="E156" s="55"/>
      <c r="F156" s="55"/>
      <c r="G156" s="55"/>
      <c r="H156" s="55"/>
      <c r="I156" s="55"/>
      <c r="J156" s="55"/>
      <c r="K156" s="55"/>
      <c r="L156" s="55"/>
      <c r="M156" s="55"/>
      <c r="N156" s="55"/>
      <c r="O156" s="55"/>
      <c r="P156" s="55"/>
      <c r="Q156" s="55"/>
      <c r="R156" s="55"/>
      <c r="S156" s="55"/>
      <c r="T156" s="55"/>
      <c r="U156" s="60"/>
      <c r="V156" s="55"/>
      <c r="W156" s="55"/>
    </row>
    <row r="157">
      <c r="A157" s="56"/>
      <c r="B157" s="57"/>
      <c r="C157" s="55"/>
      <c r="D157" s="58"/>
      <c r="E157" s="55"/>
      <c r="F157" s="55"/>
      <c r="G157" s="55"/>
      <c r="H157" s="55"/>
      <c r="I157" s="55"/>
      <c r="J157" s="55"/>
      <c r="K157" s="55"/>
      <c r="L157" s="55"/>
      <c r="M157" s="55"/>
      <c r="N157" s="55"/>
      <c r="O157" s="55"/>
      <c r="P157" s="55"/>
      <c r="Q157" s="55"/>
      <c r="R157" s="55"/>
      <c r="S157" s="55"/>
      <c r="T157" s="55"/>
      <c r="U157" s="60"/>
      <c r="V157" s="55"/>
      <c r="W157" s="55"/>
    </row>
    <row r="158">
      <c r="A158" s="61"/>
      <c r="B158" s="62"/>
    </row>
    <row r="159">
      <c r="A159" s="61"/>
      <c r="B159" s="62"/>
    </row>
    <row r="160">
      <c r="A160" s="61"/>
      <c r="B160" s="62"/>
    </row>
    <row r="161">
      <c r="A161" s="61"/>
      <c r="B161" s="62"/>
    </row>
    <row r="162">
      <c r="A162" s="61"/>
      <c r="B162" s="62"/>
    </row>
    <row r="163">
      <c r="A163" s="61"/>
      <c r="B163" s="62"/>
    </row>
    <row r="164">
      <c r="A164" s="61"/>
      <c r="B164" s="62"/>
    </row>
    <row r="165">
      <c r="A165" s="61"/>
      <c r="B165" s="62"/>
    </row>
    <row r="166">
      <c r="A166" s="61"/>
      <c r="B166" s="62"/>
    </row>
  </sheetData>
  <mergeCells count="21">
    <mergeCell ref="A1:A2"/>
    <mergeCell ref="B1:B2"/>
    <mergeCell ref="C1:C2"/>
    <mergeCell ref="D1:D2"/>
    <mergeCell ref="E1:E2"/>
    <mergeCell ref="F1:F2"/>
    <mergeCell ref="G1:G2"/>
    <mergeCell ref="O1:P1"/>
    <mergeCell ref="Q1:Q2"/>
    <mergeCell ref="R1:R2"/>
    <mergeCell ref="S1:S2"/>
    <mergeCell ref="T1:T2"/>
    <mergeCell ref="U1:U2"/>
    <mergeCell ref="V1:V2"/>
    <mergeCell ref="H1:H2"/>
    <mergeCell ref="I1:I2"/>
    <mergeCell ref="J1:J2"/>
    <mergeCell ref="K1:K2"/>
    <mergeCell ref="L1:L2"/>
    <mergeCell ref="M1:M2"/>
    <mergeCell ref="N1:N2"/>
  </mergeCells>
  <dataValidations>
    <dataValidation type="list" allowBlank="1" sqref="R3:R35">
      <formula1>"Action,IC,BRD,Ner,CV,CMS"</formula1>
    </dataValidation>
    <dataValidation type="list" allowBlank="1" sqref="S3:S35">
      <formula1>"Out of scope,Processing,Fixed,To be processed"</formula1>
    </dataValidation>
    <dataValidation type="list" allowBlank="1" sqref="O3:O35">
      <formula1>"Succeeded,Failed,Out of scope,Not sure,Trash"</formula1>
    </dataValidation>
    <dataValidation type="list" allowBlank="1" sqref="T3:T35">
      <formula1>"Ok,Not as expected,Not ok"</formula1>
    </dataValidation>
    <dataValidation type="list" allowBlank="1" sqref="Q3:Q35">
      <formula1>"Succeeded,As expected,Failed,Out of scope,Not sure,Trash"</formula1>
    </dataValidation>
  </dataValidations>
  <hyperlinks>
    <hyperlink r:id="rId1" ref="E11"/>
    <hyperlink r:id="rId2" ref="E15"/>
    <hyperlink r:id="rId3" ref="E19"/>
    <hyperlink r:id="rId4" ref="E21"/>
    <hyperlink r:id="rId5" ref="E30"/>
  </hyperlinks>
  <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4.86"/>
    <col customWidth="1" min="2" max="2" width="7.86"/>
    <col customWidth="1" min="3" max="3" width="18.57"/>
    <col customWidth="1" min="4" max="4" width="20.71"/>
    <col customWidth="1" min="5" max="5" width="27.0"/>
    <col customWidth="1" min="6" max="6" width="23.86"/>
    <col customWidth="1" min="8" max="8" width="21.43"/>
    <col customWidth="1" min="9" max="9" width="24.14"/>
    <col customWidth="1" hidden="1" min="10" max="10" width="16.86"/>
    <col customWidth="1" min="11" max="11" width="27.29"/>
  </cols>
  <sheetData>
    <row r="1">
      <c r="A1" s="1" t="s">
        <v>0</v>
      </c>
      <c r="B1" s="2" t="s">
        <v>1</v>
      </c>
      <c r="C1" s="1" t="s">
        <v>2</v>
      </c>
      <c r="D1" s="3" t="s">
        <v>3</v>
      </c>
      <c r="E1" s="1" t="s">
        <v>4</v>
      </c>
      <c r="F1" s="78" t="s">
        <v>585</v>
      </c>
      <c r="G1" s="1" t="s">
        <v>6</v>
      </c>
      <c r="H1" s="1" t="s">
        <v>7</v>
      </c>
      <c r="I1" s="1" t="s">
        <v>8</v>
      </c>
      <c r="J1" s="1" t="s">
        <v>9</v>
      </c>
      <c r="K1" s="4" t="s">
        <v>10</v>
      </c>
      <c r="L1" s="1" t="s">
        <v>11</v>
      </c>
      <c r="M1" s="1" t="s">
        <v>12</v>
      </c>
      <c r="N1" s="1" t="s">
        <v>13</v>
      </c>
      <c r="O1" s="5" t="s">
        <v>14</v>
      </c>
      <c r="P1" s="6"/>
      <c r="Q1" s="1" t="s">
        <v>15</v>
      </c>
      <c r="R1" s="7" t="s">
        <v>16</v>
      </c>
      <c r="S1" s="7" t="s">
        <v>17</v>
      </c>
      <c r="T1" s="1" t="s">
        <v>18</v>
      </c>
      <c r="U1" s="7" t="s">
        <v>19</v>
      </c>
      <c r="V1" s="79" t="s">
        <v>20</v>
      </c>
      <c r="W1" s="80"/>
      <c r="X1" s="80"/>
    </row>
    <row r="2">
      <c r="A2" s="9"/>
      <c r="B2" s="9"/>
      <c r="C2" s="9"/>
      <c r="D2" s="9"/>
      <c r="E2" s="9"/>
      <c r="F2" s="9"/>
      <c r="G2" s="9"/>
      <c r="H2" s="9"/>
      <c r="I2" s="9"/>
      <c r="J2" s="9"/>
      <c r="K2" s="9"/>
      <c r="L2" s="9"/>
      <c r="M2" s="9"/>
      <c r="N2" s="9"/>
      <c r="O2" s="10" t="s">
        <v>21</v>
      </c>
      <c r="P2" s="10" t="s">
        <v>22</v>
      </c>
      <c r="Q2" s="9"/>
      <c r="R2" s="9"/>
      <c r="S2" s="9"/>
      <c r="T2" s="9"/>
      <c r="U2" s="9"/>
      <c r="V2" s="81"/>
      <c r="W2" s="80"/>
      <c r="X2" s="80"/>
    </row>
    <row r="3" ht="147.75" customHeight="1">
      <c r="A3" s="11">
        <f t="shared" ref="A3:A40" si="1">if(left(D3,16)=left(D2,16),A2,A2+1)</f>
        <v>1</v>
      </c>
      <c r="B3" s="82" t="s">
        <v>23</v>
      </c>
      <c r="C3" s="83">
        <v>43980.40211639032</v>
      </c>
      <c r="D3" s="84" t="s">
        <v>463</v>
      </c>
      <c r="E3" s="85" t="s">
        <v>586</v>
      </c>
      <c r="F3" s="86" t="str">
        <f>IMAGE("https://scontent.xx.fbcdn.net/v/t1.15752-9/101334988_544032852947625_4821185177277431808_n.jpg?_nc_cat=103&amp;_nc_sid=b96e70&amp;_nc_ohc=RpVGd4n-1U4AX-nBTq-&amp;_nc_ad=z-m&amp;_nc_cid=0&amp;_nc_zor=9&amp;_nc_ht=scontent.xx&amp;oh=18b2d651094ca337a32a010b6a43ed6d&amp;oe=5EF4F6E2")</f>
        <v/>
      </c>
      <c r="G3" s="86" t="s">
        <v>26</v>
      </c>
      <c r="H3" s="86" t="s">
        <v>587</v>
      </c>
      <c r="I3" s="86" t="s">
        <v>45</v>
      </c>
      <c r="J3" s="86" t="s">
        <v>46</v>
      </c>
      <c r="K3" s="85" t="s">
        <v>93</v>
      </c>
      <c r="L3" s="86" t="s">
        <v>588</v>
      </c>
      <c r="M3" s="87" t="s">
        <v>589</v>
      </c>
      <c r="N3" s="86"/>
      <c r="O3" s="88" t="s">
        <v>41</v>
      </c>
      <c r="P3" s="86"/>
      <c r="Q3" s="88" t="s">
        <v>41</v>
      </c>
      <c r="R3" s="86"/>
      <c r="S3" s="86"/>
      <c r="T3" s="86"/>
      <c r="U3" s="86"/>
      <c r="V3" s="89"/>
      <c r="W3" s="90" t="s">
        <v>41</v>
      </c>
      <c r="X3" s="90"/>
    </row>
    <row r="4" ht="27.75" customHeight="1">
      <c r="A4" s="11">
        <f t="shared" si="1"/>
        <v>1</v>
      </c>
      <c r="B4" s="82" t="s">
        <v>23</v>
      </c>
      <c r="C4" s="83">
        <v>43980.40211875514</v>
      </c>
      <c r="D4" s="84" t="s">
        <v>463</v>
      </c>
      <c r="E4" s="85" t="s">
        <v>590</v>
      </c>
      <c r="F4" s="86" t="str">
        <f t="shared" ref="F4:F6" si="2">IMAGE("")</f>
        <v/>
      </c>
      <c r="G4" s="87" t="s">
        <v>26</v>
      </c>
      <c r="H4" s="87" t="s">
        <v>591</v>
      </c>
      <c r="I4" s="87" t="s">
        <v>45</v>
      </c>
      <c r="J4" s="86" t="s">
        <v>46</v>
      </c>
      <c r="K4" s="85" t="s">
        <v>592</v>
      </c>
      <c r="L4" s="87" t="s">
        <v>593</v>
      </c>
      <c r="M4" s="86"/>
      <c r="N4" s="86"/>
      <c r="O4" s="88" t="s">
        <v>41</v>
      </c>
      <c r="P4" s="86"/>
      <c r="Q4" s="88" t="s">
        <v>41</v>
      </c>
      <c r="R4" s="86"/>
      <c r="S4" s="86"/>
      <c r="T4" s="86"/>
      <c r="U4" s="86"/>
      <c r="V4" s="89"/>
      <c r="W4" s="90" t="s">
        <v>41</v>
      </c>
      <c r="X4" s="90"/>
    </row>
    <row r="5" ht="30.0" customHeight="1">
      <c r="A5" s="10">
        <f t="shared" si="1"/>
        <v>2</v>
      </c>
      <c r="B5" s="91" t="s">
        <v>23</v>
      </c>
      <c r="C5" s="92">
        <v>43980.41075233732</v>
      </c>
      <c r="D5" s="93" t="s">
        <v>594</v>
      </c>
      <c r="E5" s="94" t="s">
        <v>595</v>
      </c>
      <c r="F5" s="95" t="str">
        <f t="shared" si="2"/>
        <v/>
      </c>
      <c r="G5" s="96" t="s">
        <v>26</v>
      </c>
      <c r="H5" s="96"/>
      <c r="I5" s="96" t="s">
        <v>27</v>
      </c>
      <c r="J5" s="95" t="s">
        <v>28</v>
      </c>
      <c r="K5" s="94" t="s">
        <v>29</v>
      </c>
      <c r="L5" s="95"/>
      <c r="M5" s="95"/>
      <c r="N5" s="95"/>
      <c r="O5" s="97" t="s">
        <v>41</v>
      </c>
      <c r="P5" s="95"/>
      <c r="Q5" s="97" t="s">
        <v>41</v>
      </c>
      <c r="R5" s="95"/>
      <c r="S5" s="95"/>
      <c r="T5" s="95"/>
      <c r="U5" s="95"/>
      <c r="V5" s="98"/>
      <c r="W5" s="90" t="s">
        <v>41</v>
      </c>
      <c r="X5" s="90"/>
    </row>
    <row r="6" ht="30.75" customHeight="1">
      <c r="A6" s="10">
        <f t="shared" si="1"/>
        <v>2</v>
      </c>
      <c r="B6" s="91" t="s">
        <v>23</v>
      </c>
      <c r="C6" s="92">
        <v>43980.41092057067</v>
      </c>
      <c r="D6" s="93" t="s">
        <v>594</v>
      </c>
      <c r="E6" s="94" t="s">
        <v>596</v>
      </c>
      <c r="F6" s="95" t="str">
        <f t="shared" si="2"/>
        <v/>
      </c>
      <c r="G6" s="95" t="s">
        <v>26</v>
      </c>
      <c r="H6" s="95" t="s">
        <v>597</v>
      </c>
      <c r="I6" s="95" t="s">
        <v>76</v>
      </c>
      <c r="J6" s="95" t="s">
        <v>77</v>
      </c>
      <c r="K6" s="94"/>
      <c r="L6" s="95" t="s">
        <v>598</v>
      </c>
      <c r="M6" s="95"/>
      <c r="N6" s="95"/>
      <c r="O6" s="97" t="s">
        <v>41</v>
      </c>
      <c r="P6" s="95"/>
      <c r="Q6" s="97" t="s">
        <v>41</v>
      </c>
      <c r="R6" s="95"/>
      <c r="S6" s="95"/>
      <c r="T6" s="95"/>
      <c r="U6" s="95"/>
      <c r="V6" s="98"/>
      <c r="W6" s="90" t="s">
        <v>41</v>
      </c>
      <c r="X6" s="90"/>
    </row>
    <row r="7" ht="76.5" customHeight="1">
      <c r="A7" s="10">
        <f t="shared" si="1"/>
        <v>2</v>
      </c>
      <c r="B7" s="91" t="s">
        <v>23</v>
      </c>
      <c r="C7" s="92">
        <v>43980.41094706947</v>
      </c>
      <c r="D7" s="93" t="s">
        <v>594</v>
      </c>
      <c r="E7" s="99" t="s">
        <v>599</v>
      </c>
      <c r="F7" s="95" t="str">
        <f>IMAGE("https://scontent.xx.fbcdn.net/v/t1.15752-9/101151987_705001253682329_8258147045534072832_n.jpg?_nc_cat=105&amp;_nc_sid=b96e70&amp;_nc_ohc=d5BxEXLfCFwAX9hlwet&amp;_nc_ad=z-m&amp;_nc_cid=0&amp;_nc_zor=9&amp;_nc_ht=scontent.xx&amp;oh=baee07da634bb3f22fd35c07db0ac5db&amp;oe=5EF68F24")</f>
        <v/>
      </c>
      <c r="G7" s="96" t="s">
        <v>71</v>
      </c>
      <c r="H7" s="96" t="s">
        <v>600</v>
      </c>
      <c r="I7" s="96" t="s">
        <v>73</v>
      </c>
      <c r="J7" s="95" t="s">
        <v>74</v>
      </c>
      <c r="K7" s="94" t="s">
        <v>93</v>
      </c>
      <c r="L7" s="96" t="s">
        <v>601</v>
      </c>
      <c r="M7" s="96" t="s">
        <v>602</v>
      </c>
      <c r="N7" s="95"/>
      <c r="O7" s="97" t="s">
        <v>41</v>
      </c>
      <c r="P7" s="95"/>
      <c r="Q7" s="97" t="s">
        <v>41</v>
      </c>
      <c r="R7" s="95"/>
      <c r="S7" s="95"/>
      <c r="T7" s="95"/>
      <c r="U7" s="95"/>
      <c r="V7" s="98"/>
      <c r="W7" s="90" t="s">
        <v>41</v>
      </c>
      <c r="X7" s="90"/>
    </row>
    <row r="8" ht="28.5" customHeight="1">
      <c r="A8" s="11">
        <f t="shared" si="1"/>
        <v>3</v>
      </c>
      <c r="B8" s="82" t="s">
        <v>23</v>
      </c>
      <c r="C8" s="83">
        <v>43980.4526481061</v>
      </c>
      <c r="D8" s="84" t="s">
        <v>603</v>
      </c>
      <c r="E8" s="100" t="s">
        <v>36</v>
      </c>
      <c r="F8" s="86" t="str">
        <f t="shared" ref="F8:F9" si="3">IMAGE("")</f>
        <v/>
      </c>
      <c r="G8" s="101" t="s">
        <v>37</v>
      </c>
      <c r="H8" s="101"/>
      <c r="I8" s="101" t="s">
        <v>38</v>
      </c>
      <c r="J8" s="102" t="s">
        <v>39</v>
      </c>
      <c r="K8" s="100" t="s">
        <v>604</v>
      </c>
      <c r="L8" s="102"/>
      <c r="M8" s="102"/>
      <c r="N8" s="86"/>
      <c r="O8" s="88" t="s">
        <v>41</v>
      </c>
      <c r="P8" s="86"/>
      <c r="Q8" s="88" t="s">
        <v>41</v>
      </c>
      <c r="R8" s="86"/>
      <c r="S8" s="86"/>
      <c r="T8" s="86"/>
      <c r="U8" s="102"/>
      <c r="V8" s="89"/>
      <c r="W8" s="90" t="s">
        <v>41</v>
      </c>
      <c r="X8" s="90"/>
    </row>
    <row r="9" ht="28.5" customHeight="1">
      <c r="A9" s="11">
        <f t="shared" si="1"/>
        <v>3</v>
      </c>
      <c r="B9" s="82" t="s">
        <v>23</v>
      </c>
      <c r="C9" s="83">
        <v>43980.45277194251</v>
      </c>
      <c r="D9" s="84" t="s">
        <v>603</v>
      </c>
      <c r="E9" s="100" t="s">
        <v>605</v>
      </c>
      <c r="F9" s="86" t="str">
        <f t="shared" si="3"/>
        <v/>
      </c>
      <c r="G9" s="102" t="s">
        <v>26</v>
      </c>
      <c r="H9" s="102" t="s">
        <v>606</v>
      </c>
      <c r="I9" s="102" t="s">
        <v>27</v>
      </c>
      <c r="J9" s="102" t="s">
        <v>34</v>
      </c>
      <c r="K9" s="100" t="s">
        <v>29</v>
      </c>
      <c r="L9" s="86"/>
      <c r="M9" s="86"/>
      <c r="N9" s="86"/>
      <c r="O9" s="88" t="s">
        <v>41</v>
      </c>
      <c r="P9" s="86"/>
      <c r="Q9" s="88" t="s">
        <v>41</v>
      </c>
      <c r="R9" s="86"/>
      <c r="S9" s="86"/>
      <c r="T9" s="86"/>
      <c r="U9" s="86"/>
      <c r="V9" s="89"/>
      <c r="W9" s="90" t="s">
        <v>41</v>
      </c>
      <c r="X9" s="90"/>
    </row>
    <row r="10" ht="76.5" customHeight="1">
      <c r="A10" s="11">
        <f t="shared" si="1"/>
        <v>3</v>
      </c>
      <c r="B10" s="82" t="s">
        <v>23</v>
      </c>
      <c r="C10" s="83">
        <v>43980.45300981044</v>
      </c>
      <c r="D10" s="84" t="s">
        <v>603</v>
      </c>
      <c r="E10" s="103" t="s">
        <v>607</v>
      </c>
      <c r="F10" s="86" t="str">
        <f>IMAGE("https://scontent.xx.fbcdn.net/v/t1.15752-9/101385634_248577629579710_2285040240626237440_n.jpg?_nc_cat=107&amp;_nc_sid=b96e70&amp;_nc_ohc=1nnlZ2e-yPcAX-bPRM9&amp;_nc_ad=z-m&amp;_nc_cid=0&amp;_nc_zor=9&amp;_nc_ht=scontent.xx&amp;oh=65e4ac64162a7b990e7b3a463f8f7d9b&amp;oe=5EF7580C")</f>
        <v/>
      </c>
      <c r="G10" s="101" t="s">
        <v>71</v>
      </c>
      <c r="H10" s="101" t="s">
        <v>608</v>
      </c>
      <c r="I10" s="101" t="s">
        <v>73</v>
      </c>
      <c r="J10" s="102" t="s">
        <v>74</v>
      </c>
      <c r="K10" s="100" t="s">
        <v>93</v>
      </c>
      <c r="L10" s="87" t="s">
        <v>609</v>
      </c>
      <c r="M10" s="87" t="s">
        <v>610</v>
      </c>
      <c r="N10" s="86"/>
      <c r="O10" s="88" t="s">
        <v>41</v>
      </c>
      <c r="P10" s="86"/>
      <c r="Q10" s="88" t="s">
        <v>41</v>
      </c>
      <c r="R10" s="102"/>
      <c r="S10" s="86"/>
      <c r="T10" s="86"/>
      <c r="U10" s="102"/>
      <c r="V10" s="89"/>
      <c r="W10" s="90" t="s">
        <v>41</v>
      </c>
      <c r="X10" s="90"/>
    </row>
    <row r="11" ht="28.5" customHeight="1">
      <c r="A11" s="11">
        <f t="shared" si="1"/>
        <v>3</v>
      </c>
      <c r="B11" s="82" t="s">
        <v>23</v>
      </c>
      <c r="C11" s="83">
        <v>43980.45301705652</v>
      </c>
      <c r="D11" s="84" t="s">
        <v>603</v>
      </c>
      <c r="E11" s="100" t="s">
        <v>611</v>
      </c>
      <c r="F11" s="86" t="str">
        <f t="shared" ref="F11:F24" si="4">IMAGE("")</f>
        <v/>
      </c>
      <c r="G11" s="102" t="s">
        <v>82</v>
      </c>
      <c r="H11" s="102" t="s">
        <v>612</v>
      </c>
      <c r="I11" s="102" t="s">
        <v>84</v>
      </c>
      <c r="J11" s="102" t="s">
        <v>46</v>
      </c>
      <c r="K11" s="104" t="s">
        <v>613</v>
      </c>
      <c r="L11" s="102"/>
      <c r="M11" s="102"/>
      <c r="N11" s="86"/>
      <c r="O11" s="88" t="s">
        <v>41</v>
      </c>
      <c r="P11" s="86"/>
      <c r="Q11" s="88" t="s">
        <v>41</v>
      </c>
      <c r="R11" s="86"/>
      <c r="S11" s="86"/>
      <c r="T11" s="86"/>
      <c r="U11" s="86"/>
      <c r="V11" s="89"/>
      <c r="W11" s="90" t="s">
        <v>41</v>
      </c>
      <c r="X11" s="90"/>
    </row>
    <row r="12" ht="28.5" customHeight="1">
      <c r="A12" s="10">
        <f t="shared" si="1"/>
        <v>4</v>
      </c>
      <c r="B12" s="91" t="s">
        <v>23</v>
      </c>
      <c r="C12" s="92">
        <v>43980.48567946395</v>
      </c>
      <c r="D12" s="93" t="s">
        <v>614</v>
      </c>
      <c r="E12" s="105" t="s">
        <v>615</v>
      </c>
      <c r="F12" s="95" t="str">
        <f t="shared" si="4"/>
        <v/>
      </c>
      <c r="G12" s="106" t="s">
        <v>82</v>
      </c>
      <c r="H12" s="106"/>
      <c r="I12" s="106" t="s">
        <v>84</v>
      </c>
      <c r="J12" s="107" t="s">
        <v>39</v>
      </c>
      <c r="K12" s="108" t="s">
        <v>613</v>
      </c>
      <c r="L12" s="95"/>
      <c r="M12" s="95"/>
      <c r="N12" s="95"/>
      <c r="O12" s="97" t="s">
        <v>41</v>
      </c>
      <c r="P12" s="95"/>
      <c r="Q12" s="97" t="s">
        <v>42</v>
      </c>
      <c r="R12" s="95"/>
      <c r="S12" s="95"/>
      <c r="T12" s="95"/>
      <c r="U12" s="95"/>
      <c r="V12" s="98"/>
      <c r="W12" s="90" t="s">
        <v>42</v>
      </c>
      <c r="X12" s="90"/>
    </row>
    <row r="13" ht="28.5" customHeight="1">
      <c r="A13" s="10">
        <f t="shared" si="1"/>
        <v>4</v>
      </c>
      <c r="B13" s="91" t="s">
        <v>23</v>
      </c>
      <c r="C13" s="92">
        <v>43980.48568354829</v>
      </c>
      <c r="D13" s="93" t="s">
        <v>614</v>
      </c>
      <c r="E13" s="105" t="s">
        <v>616</v>
      </c>
      <c r="F13" s="95" t="str">
        <f t="shared" si="4"/>
        <v/>
      </c>
      <c r="G13" s="107" t="s">
        <v>82</v>
      </c>
      <c r="H13" s="95"/>
      <c r="I13" s="107" t="s">
        <v>84</v>
      </c>
      <c r="J13" s="107" t="s">
        <v>39</v>
      </c>
      <c r="K13" s="108" t="s">
        <v>613</v>
      </c>
      <c r="L13" s="95"/>
      <c r="M13" s="95"/>
      <c r="N13" s="95"/>
      <c r="O13" s="97" t="s">
        <v>41</v>
      </c>
      <c r="P13" s="95"/>
      <c r="Q13" s="97" t="s">
        <v>42</v>
      </c>
      <c r="R13" s="95"/>
      <c r="S13" s="95"/>
      <c r="T13" s="95"/>
      <c r="U13" s="95"/>
      <c r="V13" s="98"/>
      <c r="W13" s="90" t="s">
        <v>42</v>
      </c>
      <c r="X13" s="90"/>
    </row>
    <row r="14" ht="28.5" customHeight="1">
      <c r="A14" s="11">
        <f t="shared" si="1"/>
        <v>5</v>
      </c>
      <c r="B14" s="82" t="s">
        <v>23</v>
      </c>
      <c r="C14" s="83">
        <v>43980.52448403719</v>
      </c>
      <c r="D14" s="84" t="s">
        <v>617</v>
      </c>
      <c r="E14" s="100" t="s">
        <v>36</v>
      </c>
      <c r="F14" s="86" t="str">
        <f t="shared" si="4"/>
        <v/>
      </c>
      <c r="G14" s="101" t="s">
        <v>37</v>
      </c>
      <c r="H14" s="87"/>
      <c r="I14" s="101" t="s">
        <v>38</v>
      </c>
      <c r="J14" s="102" t="s">
        <v>39</v>
      </c>
      <c r="K14" s="85" t="s">
        <v>618</v>
      </c>
      <c r="L14" s="86"/>
      <c r="M14" s="86"/>
      <c r="N14" s="86"/>
      <c r="O14" s="88" t="s">
        <v>41</v>
      </c>
      <c r="P14" s="86"/>
      <c r="Q14" s="88" t="s">
        <v>42</v>
      </c>
      <c r="R14" s="86"/>
      <c r="S14" s="86"/>
      <c r="T14" s="86"/>
      <c r="U14" s="86"/>
      <c r="V14" s="89"/>
      <c r="W14" s="90" t="s">
        <v>42</v>
      </c>
      <c r="X14" s="90"/>
    </row>
    <row r="15" ht="28.5" customHeight="1">
      <c r="A15" s="11">
        <f t="shared" si="1"/>
        <v>5</v>
      </c>
      <c r="B15" s="82" t="s">
        <v>23</v>
      </c>
      <c r="C15" s="83">
        <v>43980.52449035397</v>
      </c>
      <c r="D15" s="84" t="s">
        <v>617</v>
      </c>
      <c r="E15" s="100" t="s">
        <v>619</v>
      </c>
      <c r="F15" s="86" t="str">
        <f t="shared" si="4"/>
        <v/>
      </c>
      <c r="G15" s="102" t="s">
        <v>26</v>
      </c>
      <c r="H15" s="102" t="s">
        <v>620</v>
      </c>
      <c r="I15" s="102" t="s">
        <v>27</v>
      </c>
      <c r="J15" s="102" t="s">
        <v>34</v>
      </c>
      <c r="K15" s="85" t="s">
        <v>29</v>
      </c>
      <c r="L15" s="102"/>
      <c r="M15" s="86"/>
      <c r="N15" s="87" t="s">
        <v>621</v>
      </c>
      <c r="O15" s="88" t="s">
        <v>41</v>
      </c>
      <c r="P15" s="86"/>
      <c r="Q15" s="88" t="s">
        <v>42</v>
      </c>
      <c r="R15" s="86"/>
      <c r="S15" s="86"/>
      <c r="T15" s="86"/>
      <c r="U15" s="102"/>
      <c r="V15" s="89"/>
      <c r="W15" s="90" t="s">
        <v>42</v>
      </c>
      <c r="X15" s="90"/>
    </row>
    <row r="16" ht="28.5" customHeight="1">
      <c r="A16" s="10">
        <f t="shared" si="1"/>
        <v>6</v>
      </c>
      <c r="B16" s="91" t="s">
        <v>23</v>
      </c>
      <c r="C16" s="92">
        <v>43980.53943419253</v>
      </c>
      <c r="D16" s="93" t="s">
        <v>622</v>
      </c>
      <c r="E16" s="105" t="s">
        <v>623</v>
      </c>
      <c r="F16" s="95" t="str">
        <f t="shared" si="4"/>
        <v/>
      </c>
      <c r="G16" s="107" t="s">
        <v>26</v>
      </c>
      <c r="H16" s="107" t="s">
        <v>624</v>
      </c>
      <c r="I16" s="107" t="s">
        <v>45</v>
      </c>
      <c r="J16" s="107" t="s">
        <v>39</v>
      </c>
      <c r="K16" s="105" t="s">
        <v>625</v>
      </c>
      <c r="L16" s="95" t="s">
        <v>626</v>
      </c>
      <c r="M16" s="95"/>
      <c r="N16" s="95"/>
      <c r="O16" s="97" t="s">
        <v>41</v>
      </c>
      <c r="P16" s="95"/>
      <c r="Q16" s="97" t="s">
        <v>42</v>
      </c>
      <c r="R16" s="95"/>
      <c r="S16" s="95"/>
      <c r="T16" s="95"/>
      <c r="U16" s="95"/>
      <c r="V16" s="98"/>
      <c r="W16" s="90" t="s">
        <v>42</v>
      </c>
      <c r="X16" s="90"/>
    </row>
    <row r="17" ht="28.5" customHeight="1">
      <c r="A17" s="11">
        <f t="shared" si="1"/>
        <v>7</v>
      </c>
      <c r="B17" s="82" t="s">
        <v>23</v>
      </c>
      <c r="C17" s="83">
        <v>43980.54499301982</v>
      </c>
      <c r="D17" s="84" t="s">
        <v>627</v>
      </c>
      <c r="E17" s="100" t="s">
        <v>628</v>
      </c>
      <c r="F17" s="86" t="str">
        <f t="shared" si="4"/>
        <v/>
      </c>
      <c r="G17" s="102" t="s">
        <v>26</v>
      </c>
      <c r="H17" s="102" t="s">
        <v>629</v>
      </c>
      <c r="I17" s="102" t="s">
        <v>76</v>
      </c>
      <c r="J17" s="102" t="s">
        <v>241</v>
      </c>
      <c r="K17" s="85"/>
      <c r="L17" s="86" t="s">
        <v>598</v>
      </c>
      <c r="M17" s="86"/>
      <c r="N17" s="86"/>
      <c r="O17" s="88" t="s">
        <v>41</v>
      </c>
      <c r="P17" s="86"/>
      <c r="Q17" s="88" t="s">
        <v>42</v>
      </c>
      <c r="R17" s="86"/>
      <c r="S17" s="102"/>
      <c r="T17" s="86"/>
      <c r="U17" s="102"/>
      <c r="V17" s="89"/>
      <c r="W17" s="90" t="s">
        <v>42</v>
      </c>
      <c r="X17" s="90"/>
    </row>
    <row r="18" ht="28.5" customHeight="1">
      <c r="A18" s="11">
        <f t="shared" si="1"/>
        <v>7</v>
      </c>
      <c r="B18" s="82" t="s">
        <v>23</v>
      </c>
      <c r="C18" s="83">
        <v>43980.54534941033</v>
      </c>
      <c r="D18" s="84" t="s">
        <v>627</v>
      </c>
      <c r="E18" s="100" t="s">
        <v>630</v>
      </c>
      <c r="F18" s="86" t="str">
        <f t="shared" si="4"/>
        <v/>
      </c>
      <c r="G18" s="101" t="s">
        <v>26</v>
      </c>
      <c r="H18" s="101" t="s">
        <v>631</v>
      </c>
      <c r="I18" s="101" t="s">
        <v>76</v>
      </c>
      <c r="J18" s="102" t="s">
        <v>77</v>
      </c>
      <c r="K18" s="100"/>
      <c r="L18" s="101" t="s">
        <v>598</v>
      </c>
      <c r="M18" s="86"/>
      <c r="N18" s="86"/>
      <c r="O18" s="88" t="s">
        <v>41</v>
      </c>
      <c r="P18" s="86"/>
      <c r="Q18" s="88" t="s">
        <v>42</v>
      </c>
      <c r="R18" s="86"/>
      <c r="S18" s="86"/>
      <c r="T18" s="86"/>
      <c r="U18" s="86"/>
      <c r="V18" s="89"/>
      <c r="W18" s="90" t="s">
        <v>42</v>
      </c>
      <c r="X18" s="90"/>
    </row>
    <row r="19" ht="28.5" customHeight="1">
      <c r="A19" s="11">
        <f t="shared" si="1"/>
        <v>7</v>
      </c>
      <c r="B19" s="82" t="s">
        <v>23</v>
      </c>
      <c r="C19" s="83">
        <v>43980.54696418986</v>
      </c>
      <c r="D19" s="84" t="s">
        <v>627</v>
      </c>
      <c r="E19" s="100" t="s">
        <v>632</v>
      </c>
      <c r="F19" s="86" t="str">
        <f t="shared" si="4"/>
        <v/>
      </c>
      <c r="G19" s="102" t="s">
        <v>633</v>
      </c>
      <c r="H19" s="102"/>
      <c r="I19" s="102" t="s">
        <v>634</v>
      </c>
      <c r="J19" s="102" t="s">
        <v>46</v>
      </c>
      <c r="K19" s="100"/>
      <c r="L19" s="102"/>
      <c r="M19" s="102"/>
      <c r="N19" s="86"/>
      <c r="O19" s="88" t="s">
        <v>41</v>
      </c>
      <c r="P19" s="86"/>
      <c r="Q19" s="88" t="s">
        <v>42</v>
      </c>
      <c r="R19" s="86"/>
      <c r="S19" s="86"/>
      <c r="T19" s="86"/>
      <c r="U19" s="86"/>
      <c r="V19" s="89"/>
      <c r="W19" s="90" t="s">
        <v>42</v>
      </c>
      <c r="X19" s="90"/>
    </row>
    <row r="20" ht="28.5" customHeight="1">
      <c r="A20" s="11">
        <f t="shared" si="1"/>
        <v>7</v>
      </c>
      <c r="B20" s="82" t="s">
        <v>23</v>
      </c>
      <c r="C20" s="83">
        <v>43980.54697117121</v>
      </c>
      <c r="D20" s="84" t="s">
        <v>627</v>
      </c>
      <c r="E20" s="100" t="s">
        <v>635</v>
      </c>
      <c r="F20" s="86" t="str">
        <f t="shared" si="4"/>
        <v/>
      </c>
      <c r="G20" s="101" t="s">
        <v>82</v>
      </c>
      <c r="H20" s="101" t="s">
        <v>636</v>
      </c>
      <c r="I20" s="101" t="s">
        <v>84</v>
      </c>
      <c r="J20" s="102" t="s">
        <v>46</v>
      </c>
      <c r="K20" s="100"/>
      <c r="L20" s="102"/>
      <c r="M20" s="102"/>
      <c r="N20" s="86"/>
      <c r="O20" s="88" t="s">
        <v>41</v>
      </c>
      <c r="P20" s="86"/>
      <c r="Q20" s="88" t="s">
        <v>42</v>
      </c>
      <c r="R20" s="86"/>
      <c r="S20" s="86"/>
      <c r="T20" s="86"/>
      <c r="U20" s="86"/>
      <c r="V20" s="89"/>
      <c r="W20" s="90" t="s">
        <v>42</v>
      </c>
      <c r="X20" s="90"/>
    </row>
    <row r="21" ht="28.5" customHeight="1">
      <c r="A21" s="10">
        <f t="shared" si="1"/>
        <v>8</v>
      </c>
      <c r="B21" s="91" t="s">
        <v>23</v>
      </c>
      <c r="C21" s="92">
        <v>43980.55644522015</v>
      </c>
      <c r="D21" s="93" t="s">
        <v>637</v>
      </c>
      <c r="E21" s="105" t="s">
        <v>638</v>
      </c>
      <c r="F21" s="95" t="str">
        <f t="shared" si="4"/>
        <v/>
      </c>
      <c r="G21" s="106" t="s">
        <v>496</v>
      </c>
      <c r="H21" s="96"/>
      <c r="I21" s="106" t="s">
        <v>497</v>
      </c>
      <c r="J21" s="107" t="s">
        <v>39</v>
      </c>
      <c r="K21" s="94" t="s">
        <v>639</v>
      </c>
      <c r="L21" s="95"/>
      <c r="M21" s="95"/>
      <c r="N21" s="95"/>
      <c r="O21" s="97" t="s">
        <v>41</v>
      </c>
      <c r="P21" s="95"/>
      <c r="Q21" s="97" t="s">
        <v>42</v>
      </c>
      <c r="R21" s="95"/>
      <c r="S21" s="95"/>
      <c r="T21" s="95"/>
      <c r="U21" s="95"/>
      <c r="V21" s="98"/>
      <c r="W21" s="90" t="s">
        <v>42</v>
      </c>
      <c r="X21" s="90"/>
    </row>
    <row r="22" ht="28.5" customHeight="1">
      <c r="A22" s="10">
        <f t="shared" si="1"/>
        <v>8</v>
      </c>
      <c r="B22" s="91" t="s">
        <v>23</v>
      </c>
      <c r="C22" s="92">
        <v>43980.55664820678</v>
      </c>
      <c r="D22" s="93" t="s">
        <v>637</v>
      </c>
      <c r="E22" s="105" t="s">
        <v>640</v>
      </c>
      <c r="F22" s="95" t="str">
        <f t="shared" si="4"/>
        <v/>
      </c>
      <c r="G22" s="107" t="s">
        <v>26</v>
      </c>
      <c r="H22" s="95" t="s">
        <v>641</v>
      </c>
      <c r="I22" s="107" t="s">
        <v>45</v>
      </c>
      <c r="J22" s="107" t="s">
        <v>46</v>
      </c>
      <c r="K22" s="94" t="s">
        <v>642</v>
      </c>
      <c r="L22" s="95" t="s">
        <v>643</v>
      </c>
      <c r="M22" s="95"/>
      <c r="N22" s="95"/>
      <c r="O22" s="97" t="s">
        <v>41</v>
      </c>
      <c r="P22" s="95"/>
      <c r="Q22" s="97" t="s">
        <v>42</v>
      </c>
      <c r="R22" s="95"/>
      <c r="S22" s="95"/>
      <c r="T22" s="95"/>
      <c r="U22" s="95"/>
      <c r="V22" s="98"/>
      <c r="W22" s="90" t="s">
        <v>42</v>
      </c>
      <c r="X22" s="90"/>
    </row>
    <row r="23" ht="28.5" customHeight="1">
      <c r="A23" s="10">
        <f t="shared" si="1"/>
        <v>8</v>
      </c>
      <c r="B23" s="91" t="s">
        <v>23</v>
      </c>
      <c r="C23" s="92">
        <v>43980.55665479349</v>
      </c>
      <c r="D23" s="93" t="s">
        <v>637</v>
      </c>
      <c r="E23" s="105" t="s">
        <v>644</v>
      </c>
      <c r="F23" s="95" t="str">
        <f t="shared" si="4"/>
        <v/>
      </c>
      <c r="G23" s="106" t="s">
        <v>82</v>
      </c>
      <c r="H23" s="96" t="s">
        <v>645</v>
      </c>
      <c r="I23" s="106" t="s">
        <v>84</v>
      </c>
      <c r="J23" s="107" t="s">
        <v>46</v>
      </c>
      <c r="K23" s="105"/>
      <c r="L23" s="95"/>
      <c r="M23" s="95"/>
      <c r="N23" s="95"/>
      <c r="O23" s="97" t="s">
        <v>41</v>
      </c>
      <c r="P23" s="95"/>
      <c r="Q23" s="97" t="s">
        <v>42</v>
      </c>
      <c r="R23" s="95"/>
      <c r="S23" s="95"/>
      <c r="T23" s="95"/>
      <c r="U23" s="95"/>
      <c r="V23" s="98"/>
      <c r="W23" s="90" t="s">
        <v>42</v>
      </c>
      <c r="X23" s="90"/>
    </row>
    <row r="24" ht="28.5" customHeight="1">
      <c r="A24" s="11">
        <f t="shared" si="1"/>
        <v>9</v>
      </c>
      <c r="B24" s="82" t="s">
        <v>23</v>
      </c>
      <c r="C24" s="83">
        <v>43980.56585053272</v>
      </c>
      <c r="D24" s="84" t="s">
        <v>646</v>
      </c>
      <c r="E24" s="100" t="s">
        <v>647</v>
      </c>
      <c r="F24" s="86" t="str">
        <f t="shared" si="4"/>
        <v/>
      </c>
      <c r="G24" s="102" t="s">
        <v>26</v>
      </c>
      <c r="H24" s="86" t="s">
        <v>648</v>
      </c>
      <c r="I24" s="102" t="s">
        <v>45</v>
      </c>
      <c r="J24" s="102" t="s">
        <v>39</v>
      </c>
      <c r="K24" s="100" t="s">
        <v>649</v>
      </c>
      <c r="L24" s="86" t="s">
        <v>650</v>
      </c>
      <c r="M24" s="86"/>
      <c r="N24" s="86"/>
      <c r="O24" s="88" t="s">
        <v>41</v>
      </c>
      <c r="P24" s="86"/>
      <c r="Q24" s="88" t="s">
        <v>42</v>
      </c>
      <c r="R24" s="102"/>
      <c r="S24" s="86"/>
      <c r="T24" s="86"/>
      <c r="U24" s="102"/>
      <c r="V24" s="89"/>
      <c r="W24" s="90" t="s">
        <v>42</v>
      </c>
      <c r="X24" s="90"/>
    </row>
    <row r="25" ht="75.75" customHeight="1">
      <c r="A25" s="11">
        <f t="shared" si="1"/>
        <v>9</v>
      </c>
      <c r="B25" s="82" t="s">
        <v>23</v>
      </c>
      <c r="C25" s="83">
        <v>43980.56687455527</v>
      </c>
      <c r="D25" s="84" t="s">
        <v>646</v>
      </c>
      <c r="E25" s="100" t="s">
        <v>651</v>
      </c>
      <c r="F25" s="102" t="str">
        <f>image("https://scontent.xx.fbcdn.net/v/t1.15752-9/99142019_965917330494915_271750865809833984_n.jpg?_nc_cat=106&amp;_nc_sid=b96e70&amp;_nc_ohc=JgitwhJhlRUAX-cqBOH&amp;_nc_ad=z-m&amp;_nc_cid=0&amp;_nc_zor=9&amp;_nc_ht=scontent.xx&amp;oh=c411f33e6f46ed7871a413f5184df371&amp;oe=5EF57AA1")</f>
        <v/>
      </c>
      <c r="G25" s="101" t="s">
        <v>26</v>
      </c>
      <c r="H25" s="87" t="s">
        <v>652</v>
      </c>
      <c r="I25" s="101" t="s">
        <v>45</v>
      </c>
      <c r="J25" s="102" t="s">
        <v>46</v>
      </c>
      <c r="K25" s="100" t="s">
        <v>653</v>
      </c>
      <c r="L25" s="87" t="s">
        <v>654</v>
      </c>
      <c r="M25" s="87" t="s">
        <v>655</v>
      </c>
      <c r="N25" s="86"/>
      <c r="O25" s="88" t="s">
        <v>41</v>
      </c>
      <c r="P25" s="86"/>
      <c r="Q25" s="88" t="s">
        <v>42</v>
      </c>
      <c r="R25" s="86"/>
      <c r="S25" s="86"/>
      <c r="T25" s="86"/>
      <c r="U25" s="86"/>
      <c r="V25" s="89"/>
      <c r="W25" s="90" t="s">
        <v>42</v>
      </c>
      <c r="X25" s="90"/>
    </row>
    <row r="26" ht="28.5" customHeight="1">
      <c r="A26" s="11">
        <f t="shared" si="1"/>
        <v>9</v>
      </c>
      <c r="B26" s="82" t="s">
        <v>23</v>
      </c>
      <c r="C26" s="83">
        <v>43980.56688170291</v>
      </c>
      <c r="D26" s="84" t="s">
        <v>646</v>
      </c>
      <c r="E26" s="100" t="s">
        <v>656</v>
      </c>
      <c r="F26" s="86" t="str">
        <f t="shared" ref="F26:F34" si="5">IMAGE("")</f>
        <v/>
      </c>
      <c r="G26" s="102" t="s">
        <v>82</v>
      </c>
      <c r="H26" s="102" t="s">
        <v>657</v>
      </c>
      <c r="I26" s="102" t="s">
        <v>84</v>
      </c>
      <c r="J26" s="102" t="s">
        <v>46</v>
      </c>
      <c r="K26" s="100"/>
      <c r="L26" s="86"/>
      <c r="M26" s="86"/>
      <c r="N26" s="86"/>
      <c r="O26" s="88" t="s">
        <v>41</v>
      </c>
      <c r="P26" s="86"/>
      <c r="Q26" s="88" t="s">
        <v>42</v>
      </c>
      <c r="R26" s="86"/>
      <c r="S26" s="86"/>
      <c r="T26" s="86"/>
      <c r="U26" s="86"/>
      <c r="V26" s="89"/>
      <c r="W26" s="90" t="s">
        <v>42</v>
      </c>
      <c r="X26" s="90"/>
    </row>
    <row r="27" ht="28.5" customHeight="1">
      <c r="A27" s="10">
        <f t="shared" si="1"/>
        <v>10</v>
      </c>
      <c r="B27" s="91" t="s">
        <v>23</v>
      </c>
      <c r="C27" s="92">
        <v>43980.61897674785</v>
      </c>
      <c r="D27" s="93" t="s">
        <v>658</v>
      </c>
      <c r="E27" s="105" t="s">
        <v>36</v>
      </c>
      <c r="F27" s="95" t="str">
        <f t="shared" si="5"/>
        <v/>
      </c>
      <c r="G27" s="106" t="s">
        <v>37</v>
      </c>
      <c r="H27" s="96"/>
      <c r="I27" s="106" t="s">
        <v>38</v>
      </c>
      <c r="J27" s="107" t="s">
        <v>39</v>
      </c>
      <c r="K27" s="105" t="s">
        <v>659</v>
      </c>
      <c r="L27" s="95"/>
      <c r="M27" s="95"/>
      <c r="N27" s="95"/>
      <c r="O27" s="97" t="s">
        <v>41</v>
      </c>
      <c r="P27" s="95"/>
      <c r="Q27" s="97" t="s">
        <v>30</v>
      </c>
      <c r="R27" s="95"/>
      <c r="S27" s="95"/>
      <c r="T27" s="95"/>
      <c r="U27" s="95"/>
      <c r="V27" s="98"/>
      <c r="W27" s="90" t="s">
        <v>30</v>
      </c>
      <c r="X27" s="90"/>
    </row>
    <row r="28" ht="28.5" customHeight="1">
      <c r="A28" s="10">
        <f t="shared" si="1"/>
        <v>10</v>
      </c>
      <c r="B28" s="91" t="s">
        <v>23</v>
      </c>
      <c r="C28" s="92">
        <v>43980.61998700383</v>
      </c>
      <c r="D28" s="93" t="s">
        <v>658</v>
      </c>
      <c r="E28" s="105" t="s">
        <v>660</v>
      </c>
      <c r="F28" s="95" t="str">
        <f t="shared" si="5"/>
        <v/>
      </c>
      <c r="G28" s="107" t="s">
        <v>26</v>
      </c>
      <c r="H28" s="107" t="s">
        <v>661</v>
      </c>
      <c r="I28" s="107" t="s">
        <v>45</v>
      </c>
      <c r="J28" s="107" t="s">
        <v>46</v>
      </c>
      <c r="K28" s="105" t="s">
        <v>562</v>
      </c>
      <c r="L28" s="107" t="s">
        <v>563</v>
      </c>
      <c r="M28" s="107"/>
      <c r="N28" s="95"/>
      <c r="O28" s="97" t="s">
        <v>30</v>
      </c>
      <c r="P28" s="95"/>
      <c r="Q28" s="97" t="s">
        <v>30</v>
      </c>
      <c r="R28" s="95"/>
      <c r="S28" s="95"/>
      <c r="T28" s="95"/>
      <c r="U28" s="107"/>
      <c r="V28" s="98"/>
      <c r="W28" s="90" t="s">
        <v>30</v>
      </c>
      <c r="X28" s="90"/>
    </row>
    <row r="29" ht="28.5" customHeight="1">
      <c r="A29" s="10">
        <f t="shared" si="1"/>
        <v>10</v>
      </c>
      <c r="B29" s="91" t="s">
        <v>23</v>
      </c>
      <c r="C29" s="92">
        <v>43980.61998798228</v>
      </c>
      <c r="D29" s="93" t="s">
        <v>658</v>
      </c>
      <c r="E29" s="105" t="s">
        <v>662</v>
      </c>
      <c r="F29" s="95" t="str">
        <f t="shared" si="5"/>
        <v/>
      </c>
      <c r="G29" s="106" t="s">
        <v>26</v>
      </c>
      <c r="H29" s="96" t="s">
        <v>663</v>
      </c>
      <c r="I29" s="106" t="s">
        <v>45</v>
      </c>
      <c r="J29" s="107" t="s">
        <v>46</v>
      </c>
      <c r="K29" s="105" t="s">
        <v>664</v>
      </c>
      <c r="L29" s="96" t="s">
        <v>665</v>
      </c>
      <c r="M29" s="95"/>
      <c r="N29" s="95"/>
      <c r="O29" s="97" t="s">
        <v>41</v>
      </c>
      <c r="P29" s="95"/>
      <c r="Q29" s="97" t="s">
        <v>30</v>
      </c>
      <c r="R29" s="95"/>
      <c r="S29" s="95"/>
      <c r="T29" s="95"/>
      <c r="U29" s="95"/>
      <c r="V29" s="98"/>
      <c r="W29" s="90" t="s">
        <v>30</v>
      </c>
      <c r="X29" s="90"/>
    </row>
    <row r="30" ht="28.5" customHeight="1">
      <c r="A30" s="11">
        <f t="shared" si="1"/>
        <v>11</v>
      </c>
      <c r="B30" s="82" t="s">
        <v>23</v>
      </c>
      <c r="C30" s="83">
        <v>43980.62064104166</v>
      </c>
      <c r="D30" s="84" t="s">
        <v>666</v>
      </c>
      <c r="E30" s="100" t="s">
        <v>667</v>
      </c>
      <c r="F30" s="86" t="str">
        <f t="shared" si="5"/>
        <v/>
      </c>
      <c r="G30" s="101" t="s">
        <v>26</v>
      </c>
      <c r="H30" s="101"/>
      <c r="I30" s="101" t="s">
        <v>27</v>
      </c>
      <c r="J30" s="102" t="s">
        <v>28</v>
      </c>
      <c r="K30" s="100" t="s">
        <v>29</v>
      </c>
      <c r="L30" s="102"/>
      <c r="M30" s="86"/>
      <c r="N30" s="86"/>
      <c r="O30" s="88" t="s">
        <v>160</v>
      </c>
      <c r="P30" s="88" t="s">
        <v>668</v>
      </c>
      <c r="Q30" s="88" t="s">
        <v>42</v>
      </c>
      <c r="R30" s="88" t="s">
        <v>66</v>
      </c>
      <c r="S30" s="88" t="s">
        <v>67</v>
      </c>
      <c r="T30" s="88" t="s">
        <v>68</v>
      </c>
      <c r="U30" s="88" t="s">
        <v>669</v>
      </c>
      <c r="V30" s="89"/>
      <c r="W30" s="90" t="s">
        <v>42</v>
      </c>
      <c r="X30" s="90"/>
    </row>
    <row r="31" ht="28.5" customHeight="1">
      <c r="A31" s="11">
        <f t="shared" si="1"/>
        <v>11</v>
      </c>
      <c r="B31" s="82" t="s">
        <v>23</v>
      </c>
      <c r="C31" s="83">
        <v>43980.62184795202</v>
      </c>
      <c r="D31" s="84" t="s">
        <v>666</v>
      </c>
      <c r="E31" s="100" t="s">
        <v>670</v>
      </c>
      <c r="F31" s="86" t="str">
        <f t="shared" si="5"/>
        <v/>
      </c>
      <c r="G31" s="102" t="s">
        <v>26</v>
      </c>
      <c r="H31" s="102" t="s">
        <v>671</v>
      </c>
      <c r="I31" s="102" t="s">
        <v>134</v>
      </c>
      <c r="J31" s="102" t="s">
        <v>77</v>
      </c>
      <c r="K31" s="85"/>
      <c r="L31" s="86" t="s">
        <v>672</v>
      </c>
      <c r="M31" s="86"/>
      <c r="N31" s="86"/>
      <c r="O31" s="88" t="s">
        <v>41</v>
      </c>
      <c r="P31" s="86"/>
      <c r="Q31" s="88" t="s">
        <v>42</v>
      </c>
      <c r="R31" s="86"/>
      <c r="S31" s="86"/>
      <c r="T31" s="86"/>
      <c r="U31" s="86"/>
      <c r="V31" s="89"/>
      <c r="W31" s="90" t="s">
        <v>42</v>
      </c>
      <c r="X31" s="90"/>
    </row>
    <row r="32" ht="28.5" customHeight="1">
      <c r="A32" s="11">
        <f t="shared" si="1"/>
        <v>11</v>
      </c>
      <c r="B32" s="82" t="s">
        <v>23</v>
      </c>
      <c r="C32" s="83">
        <v>43980.62259275492</v>
      </c>
      <c r="D32" s="84" t="s">
        <v>666</v>
      </c>
      <c r="E32" s="100" t="s">
        <v>673</v>
      </c>
      <c r="F32" s="86" t="str">
        <f t="shared" si="5"/>
        <v/>
      </c>
      <c r="G32" s="101" t="s">
        <v>138</v>
      </c>
      <c r="H32" s="101" t="s">
        <v>674</v>
      </c>
      <c r="I32" s="101" t="s">
        <v>45</v>
      </c>
      <c r="J32" s="102" t="s">
        <v>46</v>
      </c>
      <c r="K32" s="100" t="s">
        <v>675</v>
      </c>
      <c r="L32" s="101" t="s">
        <v>676</v>
      </c>
      <c r="M32" s="102"/>
      <c r="N32" s="86"/>
      <c r="O32" s="88" t="s">
        <v>41</v>
      </c>
      <c r="P32" s="86"/>
      <c r="Q32" s="88" t="s">
        <v>42</v>
      </c>
      <c r="R32" s="86"/>
      <c r="S32" s="86"/>
      <c r="T32" s="86"/>
      <c r="U32" s="102"/>
      <c r="V32" s="89"/>
      <c r="W32" s="90" t="s">
        <v>42</v>
      </c>
      <c r="X32" s="90"/>
    </row>
    <row r="33" ht="28.5" customHeight="1">
      <c r="A33" s="11">
        <f t="shared" si="1"/>
        <v>11</v>
      </c>
      <c r="B33" s="82" t="s">
        <v>23</v>
      </c>
      <c r="C33" s="83">
        <v>43980.62259969784</v>
      </c>
      <c r="D33" s="84" t="s">
        <v>666</v>
      </c>
      <c r="E33" s="100" t="s">
        <v>677</v>
      </c>
      <c r="F33" s="86" t="str">
        <f t="shared" si="5"/>
        <v/>
      </c>
      <c r="G33" s="102" t="s">
        <v>82</v>
      </c>
      <c r="H33" s="102"/>
      <c r="I33" s="102" t="s">
        <v>84</v>
      </c>
      <c r="J33" s="102" t="s">
        <v>46</v>
      </c>
      <c r="K33" s="85"/>
      <c r="L33" s="86"/>
      <c r="M33" s="86"/>
      <c r="N33" s="86"/>
      <c r="O33" s="88" t="s">
        <v>41</v>
      </c>
      <c r="P33" s="86"/>
      <c r="Q33" s="88" t="s">
        <v>42</v>
      </c>
      <c r="R33" s="86"/>
      <c r="S33" s="86"/>
      <c r="T33" s="86"/>
      <c r="U33" s="86"/>
      <c r="V33" s="89"/>
      <c r="W33" s="90" t="s">
        <v>42</v>
      </c>
      <c r="X33" s="90"/>
    </row>
    <row r="34" ht="28.5" customHeight="1">
      <c r="A34" s="10">
        <f t="shared" si="1"/>
        <v>12</v>
      </c>
      <c r="B34" s="91" t="s">
        <v>23</v>
      </c>
      <c r="C34" s="92">
        <v>43980.65219108138</v>
      </c>
      <c r="D34" s="93" t="s">
        <v>678</v>
      </c>
      <c r="E34" s="105" t="s">
        <v>679</v>
      </c>
      <c r="F34" s="95" t="str">
        <f t="shared" si="5"/>
        <v/>
      </c>
      <c r="G34" s="106" t="s">
        <v>26</v>
      </c>
      <c r="H34" s="96" t="s">
        <v>680</v>
      </c>
      <c r="I34" s="106" t="s">
        <v>76</v>
      </c>
      <c r="J34" s="107" t="s">
        <v>241</v>
      </c>
      <c r="K34" s="105" t="s">
        <v>681</v>
      </c>
      <c r="L34" s="96" t="s">
        <v>682</v>
      </c>
      <c r="M34" s="95"/>
      <c r="N34" s="95"/>
      <c r="O34" s="97" t="s">
        <v>41</v>
      </c>
      <c r="P34" s="95"/>
      <c r="Q34" s="97" t="s">
        <v>42</v>
      </c>
      <c r="R34" s="95"/>
      <c r="S34" s="95"/>
      <c r="T34" s="95"/>
      <c r="U34" s="95"/>
      <c r="V34" s="98"/>
      <c r="W34" s="90" t="s">
        <v>42</v>
      </c>
      <c r="X34" s="90"/>
    </row>
    <row r="35" ht="112.5" customHeight="1">
      <c r="A35" s="10">
        <f t="shared" si="1"/>
        <v>12</v>
      </c>
      <c r="B35" s="91" t="s">
        <v>23</v>
      </c>
      <c r="C35" s="92">
        <v>43980.652197779</v>
      </c>
      <c r="D35" s="93" t="s">
        <v>678</v>
      </c>
      <c r="E35" s="109" t="s">
        <v>683</v>
      </c>
      <c r="F35" s="95" t="str">
        <f>IMAGE("https://scontent.xx.fbcdn.net/v/t1.15752-9/100921796_2864786710419173_4602783753813622784_n.png?_nc_cat=109&amp;_nc_sid=b96e70&amp;_nc_ohc=5tikOHgISwYAX8qiYZg&amp;_nc_ad=z-m&amp;_nc_cid=0&amp;_nc_zor=9&amp;_nc_ht=scontent.xx&amp;oh=193363d8cf2569feee4ab5b1e1ee268d&amp;oe=5EF7C998")</f>
        <v/>
      </c>
      <c r="G35" s="107" t="s">
        <v>82</v>
      </c>
      <c r="H35" s="107" t="s">
        <v>684</v>
      </c>
      <c r="I35" s="107" t="s">
        <v>84</v>
      </c>
      <c r="J35" s="107" t="s">
        <v>46</v>
      </c>
      <c r="K35" s="105"/>
      <c r="L35" s="107"/>
      <c r="M35" s="107"/>
      <c r="N35" s="95"/>
      <c r="O35" s="97" t="s">
        <v>41</v>
      </c>
      <c r="P35" s="95"/>
      <c r="Q35" s="97" t="s">
        <v>42</v>
      </c>
      <c r="R35" s="107"/>
      <c r="S35" s="95"/>
      <c r="T35" s="107"/>
      <c r="U35" s="107"/>
      <c r="V35" s="98"/>
      <c r="W35" s="90" t="s">
        <v>42</v>
      </c>
      <c r="X35" s="90"/>
    </row>
    <row r="36" ht="29.25" customHeight="1">
      <c r="A36" s="11">
        <f t="shared" si="1"/>
        <v>13</v>
      </c>
      <c r="B36" s="82" t="s">
        <v>23</v>
      </c>
      <c r="C36" s="83">
        <v>43980.65431859613</v>
      </c>
      <c r="D36" s="84" t="s">
        <v>685</v>
      </c>
      <c r="E36" s="100" t="s">
        <v>686</v>
      </c>
      <c r="F36" s="86" t="str">
        <f t="shared" ref="F36:F38" si="6">IMAGE("")</f>
        <v/>
      </c>
      <c r="G36" s="101" t="s">
        <v>26</v>
      </c>
      <c r="H36" s="101" t="s">
        <v>687</v>
      </c>
      <c r="I36" s="101" t="s">
        <v>27</v>
      </c>
      <c r="J36" s="102" t="s">
        <v>34</v>
      </c>
      <c r="K36" s="85" t="s">
        <v>29</v>
      </c>
      <c r="L36" s="102"/>
      <c r="M36" s="86"/>
      <c r="N36" s="86"/>
      <c r="O36" s="88" t="s">
        <v>30</v>
      </c>
      <c r="P36" s="86"/>
      <c r="Q36" s="88" t="s">
        <v>30</v>
      </c>
      <c r="R36" s="86"/>
      <c r="S36" s="86"/>
      <c r="T36" s="86"/>
      <c r="U36" s="86"/>
      <c r="V36" s="89"/>
      <c r="W36" s="90" t="s">
        <v>30</v>
      </c>
      <c r="X36" s="110">
        <v>4.0</v>
      </c>
    </row>
    <row r="37" ht="28.5" customHeight="1">
      <c r="A37" s="11">
        <f t="shared" si="1"/>
        <v>13</v>
      </c>
      <c r="B37" s="82" t="s">
        <v>23</v>
      </c>
      <c r="C37" s="83">
        <v>43980.6543259777</v>
      </c>
      <c r="D37" s="84" t="s">
        <v>685</v>
      </c>
      <c r="E37" s="100" t="s">
        <v>688</v>
      </c>
      <c r="F37" s="86" t="str">
        <f t="shared" si="6"/>
        <v/>
      </c>
      <c r="G37" s="102" t="s">
        <v>26</v>
      </c>
      <c r="H37" s="86"/>
      <c r="I37" s="102" t="s">
        <v>33</v>
      </c>
      <c r="J37" s="102" t="s">
        <v>34</v>
      </c>
      <c r="K37" s="85"/>
      <c r="L37" s="86"/>
      <c r="M37" s="86"/>
      <c r="N37" s="86"/>
      <c r="O37" s="88" t="s">
        <v>30</v>
      </c>
      <c r="P37" s="86"/>
      <c r="Q37" s="88" t="s">
        <v>30</v>
      </c>
      <c r="R37" s="86"/>
      <c r="S37" s="86"/>
      <c r="T37" s="86"/>
      <c r="U37" s="86"/>
      <c r="V37" s="89"/>
      <c r="W37" s="90" t="s">
        <v>30</v>
      </c>
      <c r="X37" s="110">
        <v>3.0</v>
      </c>
    </row>
    <row r="38" ht="28.5" customHeight="1">
      <c r="A38" s="10">
        <f t="shared" si="1"/>
        <v>14</v>
      </c>
      <c r="B38" s="91" t="s">
        <v>23</v>
      </c>
      <c r="C38" s="92">
        <v>43980.70998175124</v>
      </c>
      <c r="D38" s="93" t="s">
        <v>689</v>
      </c>
      <c r="E38" s="105" t="s">
        <v>690</v>
      </c>
      <c r="F38" s="95" t="str">
        <f t="shared" si="6"/>
        <v/>
      </c>
      <c r="G38" s="107" t="s">
        <v>82</v>
      </c>
      <c r="H38" s="107"/>
      <c r="I38" s="107" t="s">
        <v>84</v>
      </c>
      <c r="J38" s="107" t="s">
        <v>39</v>
      </c>
      <c r="K38" s="94"/>
      <c r="L38" s="107"/>
      <c r="M38" s="95"/>
      <c r="N38" s="95"/>
      <c r="O38" s="97" t="s">
        <v>41</v>
      </c>
      <c r="P38" s="107"/>
      <c r="Q38" s="97" t="s">
        <v>207</v>
      </c>
      <c r="R38" s="107"/>
      <c r="S38" s="95"/>
      <c r="T38" s="95"/>
      <c r="U38" s="107"/>
      <c r="V38" s="98"/>
      <c r="W38" s="90" t="s">
        <v>207</v>
      </c>
      <c r="X38" s="110">
        <v>2.0</v>
      </c>
    </row>
    <row r="39" ht="117.75" customHeight="1">
      <c r="A39" s="11">
        <f t="shared" si="1"/>
        <v>15</v>
      </c>
      <c r="B39" s="82" t="s">
        <v>23</v>
      </c>
      <c r="C39" s="83">
        <v>43980.71130623294</v>
      </c>
      <c r="D39" s="84" t="s">
        <v>691</v>
      </c>
      <c r="E39" s="111" t="s">
        <v>692</v>
      </c>
      <c r="F39" s="86" t="str">
        <f>IMAGE("https://scontent.xx.fbcdn.net/v/t1.15752-9/100063177_633828467205676_6088772374428123136_n.jpg?_nc_cat=103&amp;_nc_sid=b96e70&amp;_nc_ohc=-j27rSMyzF0AX-_YwiW&amp;_nc_ad=z-m&amp;_nc_cid=0&amp;_nc_zor=9&amp;_nc_ht=scontent.xx&amp;oh=79710533119c2a177d601143b571a714&amp;oe=5EF5C49F")</f>
        <v/>
      </c>
      <c r="G39" s="102" t="s">
        <v>26</v>
      </c>
      <c r="H39" s="102" t="s">
        <v>693</v>
      </c>
      <c r="I39" s="102" t="s">
        <v>45</v>
      </c>
      <c r="J39" s="102" t="s">
        <v>46</v>
      </c>
      <c r="K39" s="100" t="s">
        <v>93</v>
      </c>
      <c r="L39" s="102" t="s">
        <v>694</v>
      </c>
      <c r="M39" s="101" t="s">
        <v>695</v>
      </c>
      <c r="N39" s="87" t="s">
        <v>696</v>
      </c>
      <c r="O39" s="88" t="s">
        <v>41</v>
      </c>
      <c r="P39" s="86"/>
      <c r="Q39" s="88" t="s">
        <v>42</v>
      </c>
      <c r="R39" s="88" t="s">
        <v>386</v>
      </c>
      <c r="S39" s="86"/>
      <c r="T39" s="86"/>
      <c r="U39" s="88" t="s">
        <v>697</v>
      </c>
      <c r="V39" s="89"/>
      <c r="W39" s="90" t="s">
        <v>42</v>
      </c>
      <c r="X39" s="110">
        <v>1.0</v>
      </c>
    </row>
    <row r="40" ht="117.75" customHeight="1">
      <c r="A40" s="11">
        <f t="shared" si="1"/>
        <v>15</v>
      </c>
      <c r="B40" s="82" t="s">
        <v>23</v>
      </c>
      <c r="C40" s="83">
        <v>43980.71130796236</v>
      </c>
      <c r="D40" s="84" t="s">
        <v>691</v>
      </c>
      <c r="E40" s="100" t="s">
        <v>698</v>
      </c>
      <c r="F40" s="86" t="str">
        <f>IMAGE("")</f>
        <v/>
      </c>
      <c r="G40" s="101" t="s">
        <v>26</v>
      </c>
      <c r="H40" s="87" t="s">
        <v>699</v>
      </c>
      <c r="I40" s="101" t="s">
        <v>45</v>
      </c>
      <c r="J40" s="102" t="s">
        <v>46</v>
      </c>
      <c r="K40" s="100" t="s">
        <v>471</v>
      </c>
      <c r="L40" s="86"/>
      <c r="M40" s="86"/>
      <c r="N40" s="86"/>
      <c r="O40" s="88" t="s">
        <v>41</v>
      </c>
      <c r="P40" s="86"/>
      <c r="Q40" s="88" t="s">
        <v>42</v>
      </c>
      <c r="R40" s="86"/>
      <c r="S40" s="86"/>
      <c r="T40" s="86"/>
      <c r="U40" s="86"/>
      <c r="V40" s="89"/>
      <c r="W40" s="90" t="s">
        <v>42</v>
      </c>
      <c r="X40" s="90"/>
    </row>
    <row r="41">
      <c r="A41" s="49"/>
      <c r="B41" s="50"/>
      <c r="C41" s="51"/>
      <c r="D41" s="52"/>
      <c r="E41" s="51"/>
      <c r="F41" s="51"/>
      <c r="G41" s="51"/>
      <c r="H41" s="51"/>
      <c r="I41" s="51"/>
      <c r="J41" s="51"/>
      <c r="K41" s="51"/>
      <c r="L41" s="51"/>
      <c r="M41" s="51"/>
      <c r="N41" s="51"/>
      <c r="O41" s="51"/>
      <c r="P41" s="51"/>
      <c r="Q41" s="51"/>
      <c r="R41" s="54"/>
      <c r="S41" s="54"/>
      <c r="T41" s="51"/>
      <c r="U41" s="54"/>
      <c r="V41" s="51"/>
      <c r="W41" s="80"/>
      <c r="X41" s="80"/>
    </row>
    <row r="42">
      <c r="A42" s="56"/>
      <c r="B42" s="57"/>
      <c r="C42" s="55"/>
      <c r="D42" s="58"/>
      <c r="E42" s="55"/>
      <c r="F42" s="55"/>
      <c r="G42" s="55"/>
      <c r="H42" s="55"/>
      <c r="I42" s="55"/>
      <c r="J42" s="55"/>
      <c r="K42" s="55"/>
      <c r="L42" s="55"/>
      <c r="M42" s="55"/>
      <c r="N42" s="55"/>
      <c r="O42" s="55"/>
      <c r="P42" s="55"/>
      <c r="R42" s="60"/>
      <c r="S42" s="60"/>
      <c r="T42" s="55"/>
      <c r="U42" s="60"/>
      <c r="V42" s="55"/>
      <c r="W42" s="112" t="str">
        <f>COUNTIF(X3:X40, "As expected")</f>
        <v>#ERROR!</v>
      </c>
      <c r="X42" s="112" t="str">
        <f>COUNTIF(X39:X42)</f>
        <v>#REF!</v>
      </c>
    </row>
    <row r="43">
      <c r="A43" s="56"/>
      <c r="B43" s="57"/>
      <c r="C43" s="55"/>
      <c r="D43" s="58"/>
      <c r="E43" s="55"/>
      <c r="F43" s="55"/>
      <c r="G43" s="55"/>
      <c r="H43" s="55"/>
      <c r="I43" s="55"/>
      <c r="J43" s="55"/>
      <c r="K43" s="55"/>
      <c r="L43" s="55"/>
      <c r="M43" s="55"/>
      <c r="N43" s="55"/>
      <c r="O43" s="55"/>
      <c r="P43" s="55"/>
      <c r="Q43" s="55"/>
      <c r="R43" s="60"/>
      <c r="S43" s="60"/>
      <c r="T43" s="55"/>
      <c r="U43" s="60"/>
      <c r="V43" s="55"/>
      <c r="W43" s="80"/>
      <c r="X43" s="80"/>
    </row>
    <row r="44">
      <c r="A44" s="56"/>
      <c r="B44" s="57"/>
      <c r="C44" s="55"/>
      <c r="D44" s="58"/>
      <c r="E44" s="55"/>
      <c r="F44" s="55"/>
      <c r="G44" s="55"/>
      <c r="H44" s="55"/>
      <c r="I44" s="55"/>
      <c r="J44" s="55"/>
      <c r="K44" s="55"/>
      <c r="L44" s="55"/>
      <c r="M44" s="55"/>
      <c r="N44" s="55"/>
      <c r="O44" s="55"/>
      <c r="P44" s="55"/>
      <c r="Q44" s="55"/>
      <c r="R44" s="60"/>
      <c r="S44" s="60"/>
      <c r="T44" s="55"/>
      <c r="U44" s="60"/>
      <c r="V44" s="55"/>
      <c r="W44" s="80"/>
      <c r="X44" s="80"/>
    </row>
    <row r="45">
      <c r="A45" s="56"/>
      <c r="B45" s="57"/>
      <c r="C45" s="55"/>
      <c r="D45" s="58"/>
      <c r="E45" s="55"/>
      <c r="F45" s="55"/>
      <c r="G45" s="55"/>
      <c r="H45" s="55"/>
      <c r="I45" s="55"/>
      <c r="J45" s="55"/>
      <c r="K45" s="55"/>
      <c r="L45" s="55"/>
      <c r="M45" s="55"/>
      <c r="N45" s="55"/>
      <c r="O45" s="55"/>
      <c r="P45" s="55"/>
      <c r="Q45" s="55"/>
      <c r="R45" s="60"/>
      <c r="S45" s="60"/>
      <c r="T45" s="55"/>
      <c r="U45" s="60"/>
      <c r="V45" s="55"/>
      <c r="W45" s="80"/>
      <c r="X45" s="80"/>
    </row>
    <row r="46">
      <c r="A46" s="56"/>
      <c r="B46" s="57"/>
      <c r="C46" s="55"/>
      <c r="D46" s="58"/>
      <c r="E46" s="55"/>
      <c r="F46" s="55"/>
      <c r="G46" s="55"/>
      <c r="H46" s="55"/>
      <c r="I46" s="55"/>
      <c r="J46" s="55"/>
      <c r="K46" s="55"/>
      <c r="L46" s="55"/>
      <c r="M46" s="55"/>
      <c r="N46" s="55"/>
      <c r="O46" s="55"/>
      <c r="P46" s="55"/>
      <c r="Q46" s="55"/>
      <c r="R46" s="60"/>
      <c r="S46" s="60"/>
      <c r="T46" s="55"/>
      <c r="U46" s="60"/>
      <c r="V46" s="55"/>
      <c r="W46" s="80"/>
      <c r="X46" s="80"/>
    </row>
    <row r="47">
      <c r="A47" s="56"/>
      <c r="B47" s="57"/>
      <c r="C47" s="55"/>
      <c r="D47" s="58"/>
      <c r="E47" s="55"/>
      <c r="F47" s="55"/>
      <c r="G47" s="55"/>
      <c r="H47" s="55"/>
      <c r="I47" s="55"/>
      <c r="J47" s="55"/>
      <c r="K47" s="55"/>
      <c r="L47" s="55"/>
      <c r="M47" s="55"/>
      <c r="N47" s="55"/>
      <c r="O47" s="55"/>
      <c r="P47" s="55"/>
      <c r="Q47" s="55"/>
      <c r="R47" s="60"/>
      <c r="S47" s="60"/>
      <c r="T47" s="55"/>
      <c r="U47" s="60"/>
      <c r="V47" s="55"/>
      <c r="W47" s="80"/>
      <c r="X47" s="80"/>
    </row>
    <row r="48">
      <c r="A48" s="56"/>
      <c r="B48" s="57"/>
      <c r="C48" s="55"/>
      <c r="D48" s="58"/>
      <c r="E48" s="55"/>
      <c r="F48" s="55"/>
      <c r="G48" s="55"/>
      <c r="H48" s="55"/>
      <c r="I48" s="55"/>
      <c r="J48" s="55"/>
      <c r="K48" s="55"/>
      <c r="L48" s="55"/>
      <c r="M48" s="55"/>
      <c r="N48" s="55"/>
      <c r="O48" s="55"/>
      <c r="P48" s="55"/>
      <c r="Q48" s="55"/>
      <c r="R48" s="60"/>
      <c r="S48" s="60"/>
      <c r="T48" s="55"/>
      <c r="U48" s="60"/>
      <c r="V48" s="55"/>
      <c r="W48" s="80"/>
      <c r="X48" s="80"/>
    </row>
    <row r="49">
      <c r="A49" s="56"/>
      <c r="B49" s="57"/>
      <c r="C49" s="55"/>
      <c r="D49" s="58"/>
      <c r="E49" s="55"/>
      <c r="F49" s="55"/>
      <c r="G49" s="55"/>
      <c r="H49" s="55"/>
      <c r="I49" s="55"/>
      <c r="J49" s="55"/>
      <c r="K49" s="55"/>
      <c r="L49" s="55"/>
      <c r="M49" s="55"/>
      <c r="N49" s="55"/>
      <c r="O49" s="55"/>
      <c r="P49" s="55"/>
      <c r="Q49" s="55"/>
      <c r="R49" s="60"/>
      <c r="S49" s="60"/>
      <c r="T49" s="55"/>
      <c r="U49" s="60"/>
      <c r="V49" s="55"/>
      <c r="W49" s="80"/>
      <c r="X49" s="80"/>
    </row>
    <row r="50">
      <c r="A50" s="56"/>
      <c r="B50" s="57"/>
      <c r="C50" s="55"/>
      <c r="D50" s="58"/>
      <c r="E50" s="55"/>
      <c r="F50" s="55"/>
      <c r="G50" s="55"/>
      <c r="H50" s="55"/>
      <c r="I50" s="55"/>
      <c r="J50" s="55"/>
      <c r="K50" s="55"/>
      <c r="L50" s="55"/>
      <c r="M50" s="55"/>
      <c r="N50" s="55"/>
      <c r="O50" s="55"/>
      <c r="P50" s="55"/>
      <c r="Q50" s="55"/>
      <c r="R50" s="60"/>
      <c r="S50" s="60"/>
      <c r="T50" s="55"/>
      <c r="U50" s="60"/>
      <c r="V50" s="55"/>
      <c r="W50" s="80"/>
      <c r="X50" s="80"/>
    </row>
    <row r="51">
      <c r="A51" s="56"/>
      <c r="B51" s="57"/>
      <c r="C51" s="55"/>
      <c r="D51" s="58"/>
      <c r="E51" s="55"/>
      <c r="F51" s="55"/>
      <c r="G51" s="55"/>
      <c r="H51" s="55"/>
      <c r="I51" s="55"/>
      <c r="J51" s="55"/>
      <c r="K51" s="55"/>
      <c r="L51" s="55"/>
      <c r="M51" s="55"/>
      <c r="N51" s="55"/>
      <c r="O51" s="55"/>
      <c r="P51" s="55"/>
      <c r="Q51" s="55"/>
      <c r="R51" s="60"/>
      <c r="S51" s="60"/>
      <c r="T51" s="55"/>
      <c r="U51" s="60"/>
      <c r="V51" s="55"/>
      <c r="W51" s="80"/>
      <c r="X51" s="80"/>
    </row>
    <row r="52">
      <c r="A52" s="56"/>
      <c r="B52" s="57"/>
      <c r="C52" s="55"/>
      <c r="D52" s="58"/>
      <c r="E52" s="55"/>
      <c r="F52" s="55"/>
      <c r="G52" s="55"/>
      <c r="H52" s="55"/>
      <c r="I52" s="55"/>
      <c r="J52" s="55"/>
      <c r="K52" s="55"/>
      <c r="L52" s="55"/>
      <c r="M52" s="55"/>
      <c r="N52" s="55"/>
      <c r="O52" s="55"/>
      <c r="P52" s="55"/>
      <c r="Q52" s="55"/>
      <c r="R52" s="60"/>
      <c r="S52" s="60"/>
      <c r="T52" s="55"/>
      <c r="U52" s="60"/>
      <c r="V52" s="55"/>
      <c r="W52" s="80"/>
      <c r="X52" s="80"/>
    </row>
    <row r="53">
      <c r="A53" s="56"/>
      <c r="B53" s="57"/>
      <c r="C53" s="55"/>
      <c r="D53" s="58"/>
      <c r="E53" s="55"/>
      <c r="F53" s="55"/>
      <c r="G53" s="55"/>
      <c r="H53" s="55"/>
      <c r="I53" s="55"/>
      <c r="J53" s="55"/>
      <c r="K53" s="55"/>
      <c r="L53" s="55"/>
      <c r="M53" s="55"/>
      <c r="N53" s="55"/>
      <c r="O53" s="55"/>
      <c r="P53" s="55"/>
      <c r="Q53" s="55"/>
      <c r="R53" s="60"/>
      <c r="S53" s="60"/>
      <c r="T53" s="55"/>
      <c r="U53" s="60"/>
      <c r="V53" s="55"/>
      <c r="W53" s="80"/>
      <c r="X53" s="80"/>
    </row>
    <row r="54">
      <c r="A54" s="56"/>
      <c r="B54" s="57"/>
      <c r="C54" s="55"/>
      <c r="D54" s="58"/>
      <c r="E54" s="55"/>
      <c r="F54" s="55"/>
      <c r="G54" s="55"/>
      <c r="H54" s="55"/>
      <c r="I54" s="55"/>
      <c r="J54" s="55"/>
      <c r="K54" s="55"/>
      <c r="L54" s="55"/>
      <c r="M54" s="55"/>
      <c r="N54" s="55"/>
      <c r="O54" s="55"/>
      <c r="P54" s="55"/>
      <c r="Q54" s="55"/>
      <c r="R54" s="60"/>
      <c r="S54" s="60"/>
      <c r="T54" s="55"/>
      <c r="U54" s="60"/>
      <c r="V54" s="55"/>
      <c r="W54" s="80"/>
      <c r="X54" s="80"/>
    </row>
    <row r="55">
      <c r="A55" s="56"/>
      <c r="B55" s="57"/>
      <c r="C55" s="55"/>
      <c r="D55" s="58"/>
      <c r="E55" s="55"/>
      <c r="F55" s="55"/>
      <c r="G55" s="55"/>
      <c r="H55" s="55"/>
      <c r="I55" s="55"/>
      <c r="J55" s="55"/>
      <c r="K55" s="55"/>
      <c r="L55" s="55"/>
      <c r="M55" s="55"/>
      <c r="N55" s="55"/>
      <c r="O55" s="55"/>
      <c r="P55" s="55"/>
      <c r="Q55" s="55"/>
      <c r="R55" s="60"/>
      <c r="S55" s="60"/>
      <c r="T55" s="55"/>
      <c r="U55" s="60"/>
      <c r="V55" s="55"/>
      <c r="W55" s="80"/>
      <c r="X55" s="80"/>
    </row>
    <row r="56">
      <c r="A56" s="56"/>
      <c r="B56" s="57"/>
      <c r="C56" s="55"/>
      <c r="D56" s="58"/>
      <c r="E56" s="55"/>
      <c r="F56" s="55"/>
      <c r="G56" s="55"/>
      <c r="H56" s="55"/>
      <c r="I56" s="55"/>
      <c r="J56" s="55"/>
      <c r="K56" s="55"/>
      <c r="L56" s="55"/>
      <c r="M56" s="55"/>
      <c r="N56" s="55"/>
      <c r="O56" s="55"/>
      <c r="P56" s="88"/>
      <c r="Q56" s="55"/>
      <c r="R56" s="60"/>
      <c r="S56" s="60"/>
      <c r="T56" s="55"/>
      <c r="U56" s="60"/>
      <c r="V56" s="55"/>
      <c r="W56" s="80"/>
      <c r="X56" s="80"/>
    </row>
    <row r="57">
      <c r="A57" s="56"/>
      <c r="B57" s="57"/>
      <c r="C57" s="55"/>
      <c r="D57" s="58"/>
      <c r="E57" s="55"/>
      <c r="F57" s="55"/>
      <c r="G57" s="55"/>
      <c r="H57" s="55"/>
      <c r="I57" s="55"/>
      <c r="J57" s="55"/>
      <c r="K57" s="55"/>
      <c r="L57" s="55"/>
      <c r="M57" s="55"/>
      <c r="N57" s="55"/>
      <c r="O57" s="55"/>
      <c r="P57" s="55"/>
      <c r="Q57" s="55"/>
      <c r="R57" s="60"/>
      <c r="S57" s="60"/>
      <c r="T57" s="55"/>
      <c r="U57" s="60"/>
      <c r="V57" s="55"/>
      <c r="W57" s="80"/>
      <c r="X57" s="80"/>
    </row>
    <row r="58">
      <c r="A58" s="56"/>
      <c r="B58" s="57"/>
      <c r="C58" s="55"/>
      <c r="D58" s="58"/>
      <c r="E58" s="55"/>
      <c r="F58" s="55"/>
      <c r="G58" s="55"/>
      <c r="H58" s="55"/>
      <c r="I58" s="55"/>
      <c r="J58" s="55"/>
      <c r="K58" s="55"/>
      <c r="L58" s="55"/>
      <c r="M58" s="55"/>
      <c r="N58" s="55"/>
      <c r="O58" s="55"/>
      <c r="P58" s="55"/>
      <c r="Q58" s="55"/>
      <c r="R58" s="60"/>
      <c r="S58" s="60"/>
      <c r="T58" s="55"/>
      <c r="U58" s="60"/>
      <c r="V58" s="55"/>
      <c r="W58" s="80"/>
      <c r="X58" s="80"/>
    </row>
    <row r="59">
      <c r="A59" s="56"/>
      <c r="B59" s="57"/>
      <c r="C59" s="55"/>
      <c r="D59" s="58"/>
      <c r="E59" s="55"/>
      <c r="F59" s="55"/>
      <c r="G59" s="55"/>
      <c r="H59" s="55"/>
      <c r="I59" s="55"/>
      <c r="J59" s="55"/>
      <c r="K59" s="55"/>
      <c r="L59" s="55"/>
      <c r="M59" s="55"/>
      <c r="N59" s="55"/>
      <c r="O59" s="55"/>
      <c r="P59" s="55"/>
      <c r="Q59" s="55"/>
      <c r="R59" s="60"/>
      <c r="S59" s="60"/>
      <c r="T59" s="55"/>
      <c r="U59" s="60"/>
      <c r="V59" s="55"/>
      <c r="W59" s="80"/>
      <c r="X59" s="80"/>
    </row>
    <row r="60">
      <c r="A60" s="56"/>
      <c r="B60" s="57"/>
      <c r="C60" s="55"/>
      <c r="D60" s="58"/>
      <c r="E60" s="55"/>
      <c r="F60" s="55"/>
      <c r="G60" s="55"/>
      <c r="H60" s="55"/>
      <c r="I60" s="55"/>
      <c r="J60" s="55"/>
      <c r="K60" s="55"/>
      <c r="L60" s="55"/>
      <c r="M60" s="55"/>
      <c r="N60" s="55"/>
      <c r="O60" s="55"/>
      <c r="P60" s="55"/>
      <c r="Q60" s="55"/>
      <c r="R60" s="60"/>
      <c r="S60" s="60"/>
      <c r="T60" s="55"/>
      <c r="U60" s="60"/>
      <c r="V60" s="55"/>
      <c r="W60" s="80"/>
      <c r="X60" s="80"/>
    </row>
    <row r="61">
      <c r="A61" s="56"/>
      <c r="B61" s="57"/>
      <c r="C61" s="55"/>
      <c r="D61" s="58"/>
      <c r="E61" s="55"/>
      <c r="F61" s="55"/>
      <c r="G61" s="55"/>
      <c r="H61" s="55"/>
      <c r="I61" s="55"/>
      <c r="J61" s="55"/>
      <c r="K61" s="55"/>
      <c r="L61" s="55"/>
      <c r="M61" s="55"/>
      <c r="N61" s="55"/>
      <c r="O61" s="55"/>
      <c r="P61" s="55"/>
      <c r="Q61" s="55"/>
      <c r="R61" s="60"/>
      <c r="S61" s="60"/>
      <c r="T61" s="55"/>
      <c r="U61" s="60"/>
      <c r="V61" s="55"/>
      <c r="W61" s="80"/>
      <c r="X61" s="80"/>
    </row>
    <row r="62">
      <c r="A62" s="56"/>
      <c r="B62" s="57"/>
      <c r="C62" s="55"/>
      <c r="D62" s="58"/>
      <c r="E62" s="55"/>
      <c r="F62" s="55"/>
      <c r="G62" s="55"/>
      <c r="H62" s="55"/>
      <c r="I62" s="55"/>
      <c r="J62" s="55"/>
      <c r="K62" s="55"/>
      <c r="L62" s="55"/>
      <c r="M62" s="55"/>
      <c r="N62" s="55"/>
      <c r="O62" s="55"/>
      <c r="P62" s="55"/>
      <c r="Q62" s="55"/>
      <c r="R62" s="60"/>
      <c r="S62" s="60"/>
      <c r="T62" s="55"/>
      <c r="U62" s="60"/>
      <c r="V62" s="55"/>
      <c r="W62" s="80"/>
      <c r="X62" s="80"/>
    </row>
    <row r="63">
      <c r="A63" s="56"/>
      <c r="B63" s="57"/>
      <c r="C63" s="55"/>
      <c r="D63" s="58"/>
      <c r="E63" s="55"/>
      <c r="F63" s="55"/>
      <c r="G63" s="55"/>
      <c r="H63" s="55"/>
      <c r="I63" s="55"/>
      <c r="J63" s="55"/>
      <c r="K63" s="55"/>
      <c r="L63" s="55"/>
      <c r="M63" s="55"/>
      <c r="N63" s="55"/>
      <c r="O63" s="55"/>
      <c r="P63" s="55"/>
      <c r="Q63" s="55"/>
      <c r="R63" s="60"/>
      <c r="S63" s="60"/>
      <c r="T63" s="55"/>
      <c r="U63" s="60"/>
      <c r="V63" s="55"/>
      <c r="W63" s="80"/>
      <c r="X63" s="80"/>
    </row>
    <row r="64">
      <c r="A64" s="56"/>
      <c r="B64" s="57"/>
      <c r="C64" s="55"/>
      <c r="D64" s="58"/>
      <c r="E64" s="55"/>
      <c r="F64" s="55"/>
      <c r="G64" s="55"/>
      <c r="H64" s="55"/>
      <c r="I64" s="55"/>
      <c r="J64" s="55"/>
      <c r="K64" s="55"/>
      <c r="L64" s="55"/>
      <c r="M64" s="55"/>
      <c r="N64" s="55"/>
      <c r="O64" s="55"/>
      <c r="P64" s="55"/>
      <c r="Q64" s="55"/>
      <c r="R64" s="60"/>
      <c r="S64" s="60"/>
      <c r="T64" s="55"/>
      <c r="U64" s="60"/>
      <c r="V64" s="55"/>
      <c r="W64" s="80"/>
      <c r="X64" s="80"/>
    </row>
    <row r="65">
      <c r="A65" s="56"/>
      <c r="B65" s="57"/>
      <c r="C65" s="55"/>
      <c r="D65" s="58"/>
      <c r="E65" s="55"/>
      <c r="F65" s="55"/>
      <c r="G65" s="55"/>
      <c r="H65" s="55"/>
      <c r="I65" s="55"/>
      <c r="J65" s="55"/>
      <c r="K65" s="55"/>
      <c r="L65" s="55"/>
      <c r="M65" s="55"/>
      <c r="N65" s="55"/>
      <c r="O65" s="55"/>
      <c r="P65" s="55"/>
      <c r="Q65" s="55"/>
      <c r="R65" s="60"/>
      <c r="S65" s="60"/>
      <c r="T65" s="55"/>
      <c r="U65" s="60"/>
      <c r="V65" s="55"/>
      <c r="W65" s="80"/>
      <c r="X65" s="80"/>
    </row>
    <row r="66">
      <c r="A66" s="56"/>
      <c r="B66" s="57"/>
      <c r="C66" s="55"/>
      <c r="D66" s="58"/>
      <c r="E66" s="55"/>
      <c r="F66" s="55"/>
      <c r="G66" s="55"/>
      <c r="H66" s="55"/>
      <c r="I66" s="55"/>
      <c r="J66" s="55"/>
      <c r="K66" s="55"/>
      <c r="L66" s="55"/>
      <c r="M66" s="55"/>
      <c r="N66" s="55"/>
      <c r="O66" s="55"/>
      <c r="P66" s="55"/>
      <c r="Q66" s="55"/>
      <c r="R66" s="60"/>
      <c r="S66" s="60"/>
      <c r="T66" s="55"/>
      <c r="U66" s="60"/>
      <c r="V66" s="55"/>
      <c r="W66" s="80"/>
      <c r="X66" s="80"/>
    </row>
    <row r="67">
      <c r="A67" s="56"/>
      <c r="B67" s="57"/>
      <c r="C67" s="55"/>
      <c r="D67" s="58"/>
      <c r="E67" s="55"/>
      <c r="F67" s="55"/>
      <c r="G67" s="55"/>
      <c r="H67" s="55"/>
      <c r="I67" s="55"/>
      <c r="J67" s="55"/>
      <c r="K67" s="55"/>
      <c r="L67" s="55"/>
      <c r="M67" s="55"/>
      <c r="N67" s="55"/>
      <c r="O67" s="55"/>
      <c r="P67" s="55"/>
      <c r="Q67" s="55"/>
      <c r="R67" s="60"/>
      <c r="S67" s="60"/>
      <c r="T67" s="55"/>
      <c r="U67" s="60"/>
      <c r="V67" s="55"/>
      <c r="W67" s="80"/>
      <c r="X67" s="80"/>
    </row>
    <row r="68">
      <c r="A68" s="56"/>
      <c r="B68" s="57"/>
      <c r="C68" s="55"/>
      <c r="D68" s="58"/>
      <c r="E68" s="55"/>
      <c r="F68" s="55"/>
      <c r="G68" s="55"/>
      <c r="H68" s="55"/>
      <c r="I68" s="55"/>
      <c r="J68" s="55"/>
      <c r="K68" s="55"/>
      <c r="L68" s="55"/>
      <c r="M68" s="55"/>
      <c r="N68" s="55"/>
      <c r="O68" s="55"/>
      <c r="P68" s="55"/>
      <c r="Q68" s="55"/>
      <c r="R68" s="60"/>
      <c r="S68" s="60"/>
      <c r="T68" s="55"/>
      <c r="U68" s="60"/>
      <c r="V68" s="55"/>
      <c r="W68" s="80"/>
      <c r="X68" s="80"/>
    </row>
    <row r="69">
      <c r="A69" s="56"/>
      <c r="B69" s="57"/>
      <c r="C69" s="55"/>
      <c r="D69" s="58"/>
      <c r="E69" s="55"/>
      <c r="F69" s="55"/>
      <c r="G69" s="55"/>
      <c r="H69" s="55"/>
      <c r="I69" s="55"/>
      <c r="J69" s="55"/>
      <c r="K69" s="55"/>
      <c r="L69" s="55"/>
      <c r="M69" s="55"/>
      <c r="N69" s="55"/>
      <c r="O69" s="55"/>
      <c r="P69" s="55"/>
      <c r="Q69" s="55"/>
      <c r="R69" s="60"/>
      <c r="S69" s="60"/>
      <c r="T69" s="55"/>
      <c r="U69" s="60"/>
      <c r="V69" s="55"/>
      <c r="W69" s="80"/>
      <c r="X69" s="80"/>
    </row>
    <row r="70">
      <c r="A70" s="56"/>
      <c r="B70" s="57"/>
      <c r="C70" s="55"/>
      <c r="D70" s="58"/>
      <c r="E70" s="55"/>
      <c r="F70" s="55"/>
      <c r="G70" s="55"/>
      <c r="H70" s="55"/>
      <c r="I70" s="55"/>
      <c r="J70" s="55"/>
      <c r="K70" s="55"/>
      <c r="L70" s="55"/>
      <c r="M70" s="55"/>
      <c r="N70" s="55"/>
      <c r="O70" s="55"/>
      <c r="P70" s="55"/>
      <c r="Q70" s="55"/>
      <c r="R70" s="60"/>
      <c r="S70" s="60"/>
      <c r="T70" s="55"/>
      <c r="U70" s="60"/>
      <c r="V70" s="55"/>
      <c r="W70" s="80"/>
      <c r="X70" s="80"/>
    </row>
    <row r="71">
      <c r="A71" s="56"/>
      <c r="B71" s="57"/>
      <c r="C71" s="55"/>
      <c r="D71" s="58"/>
      <c r="E71" s="55"/>
      <c r="F71" s="55"/>
      <c r="G71" s="55"/>
      <c r="H71" s="55"/>
      <c r="I71" s="55"/>
      <c r="J71" s="55"/>
      <c r="K71" s="55"/>
      <c r="L71" s="55"/>
      <c r="M71" s="55"/>
      <c r="N71" s="55"/>
      <c r="O71" s="55"/>
      <c r="P71" s="55"/>
      <c r="Q71" s="55"/>
      <c r="R71" s="60"/>
      <c r="S71" s="60"/>
      <c r="T71" s="55"/>
      <c r="U71" s="60"/>
      <c r="V71" s="55"/>
      <c r="W71" s="80"/>
      <c r="X71" s="80"/>
    </row>
    <row r="72">
      <c r="A72" s="56"/>
      <c r="B72" s="57"/>
      <c r="C72" s="55"/>
      <c r="D72" s="58"/>
      <c r="E72" s="55"/>
      <c r="F72" s="55"/>
      <c r="G72" s="55"/>
      <c r="H72" s="55"/>
      <c r="I72" s="55"/>
      <c r="J72" s="55"/>
      <c r="K72" s="55"/>
      <c r="L72" s="55"/>
      <c r="M72" s="55"/>
      <c r="N72" s="55"/>
      <c r="O72" s="55"/>
      <c r="P72" s="55"/>
      <c r="Q72" s="55"/>
      <c r="R72" s="60"/>
      <c r="S72" s="60"/>
      <c r="T72" s="55"/>
      <c r="U72" s="60"/>
      <c r="V72" s="55"/>
      <c r="W72" s="80"/>
      <c r="X72" s="80"/>
    </row>
    <row r="73">
      <c r="A73" s="56"/>
      <c r="B73" s="57"/>
      <c r="C73" s="55"/>
      <c r="D73" s="58"/>
      <c r="E73" s="55"/>
      <c r="F73" s="55"/>
      <c r="G73" s="55"/>
      <c r="H73" s="55"/>
      <c r="I73" s="55"/>
      <c r="J73" s="55"/>
      <c r="K73" s="55"/>
      <c r="L73" s="55"/>
      <c r="M73" s="55"/>
      <c r="N73" s="55"/>
      <c r="O73" s="55"/>
      <c r="P73" s="55"/>
      <c r="Q73" s="55"/>
      <c r="R73" s="55"/>
      <c r="S73" s="55"/>
      <c r="T73" s="55"/>
      <c r="U73" s="60"/>
      <c r="V73" s="55"/>
      <c r="W73" s="80"/>
      <c r="X73" s="80"/>
    </row>
    <row r="74">
      <c r="A74" s="56"/>
      <c r="B74" s="57"/>
      <c r="C74" s="55"/>
      <c r="D74" s="58"/>
      <c r="E74" s="55"/>
      <c r="F74" s="55"/>
      <c r="G74" s="55"/>
      <c r="H74" s="55"/>
      <c r="I74" s="55"/>
      <c r="J74" s="55"/>
      <c r="K74" s="55"/>
      <c r="L74" s="55"/>
      <c r="M74" s="55"/>
      <c r="N74" s="55"/>
      <c r="O74" s="55"/>
      <c r="P74" s="55"/>
      <c r="Q74" s="55"/>
      <c r="R74" s="55"/>
      <c r="S74" s="55"/>
      <c r="T74" s="55"/>
      <c r="U74" s="60"/>
      <c r="V74" s="55"/>
      <c r="W74" s="80"/>
      <c r="X74" s="80"/>
    </row>
    <row r="75">
      <c r="A75" s="56"/>
      <c r="B75" s="57"/>
      <c r="C75" s="55"/>
      <c r="D75" s="58"/>
      <c r="E75" s="55"/>
      <c r="F75" s="55"/>
      <c r="G75" s="55"/>
      <c r="H75" s="55"/>
      <c r="I75" s="55"/>
      <c r="J75" s="55"/>
      <c r="K75" s="55"/>
      <c r="L75" s="55"/>
      <c r="M75" s="55"/>
      <c r="N75" s="55"/>
      <c r="O75" s="55"/>
      <c r="P75" s="55"/>
      <c r="Q75" s="55"/>
      <c r="R75" s="55"/>
      <c r="S75" s="55"/>
      <c r="T75" s="55"/>
      <c r="U75" s="60"/>
      <c r="V75" s="55"/>
      <c r="W75" s="80"/>
      <c r="X75" s="80"/>
    </row>
    <row r="76">
      <c r="A76" s="56"/>
      <c r="B76" s="57"/>
      <c r="C76" s="55"/>
      <c r="D76" s="58"/>
      <c r="E76" s="55"/>
      <c r="F76" s="55"/>
      <c r="G76" s="55"/>
      <c r="H76" s="55"/>
      <c r="I76" s="55"/>
      <c r="J76" s="55"/>
      <c r="K76" s="55"/>
      <c r="L76" s="55"/>
      <c r="M76" s="55"/>
      <c r="N76" s="55"/>
      <c r="O76" s="55"/>
      <c r="P76" s="55"/>
      <c r="Q76" s="55"/>
      <c r="R76" s="55"/>
      <c r="S76" s="55"/>
      <c r="T76" s="55"/>
      <c r="U76" s="60"/>
      <c r="V76" s="55"/>
      <c r="W76" s="80"/>
      <c r="X76" s="80"/>
    </row>
    <row r="77">
      <c r="A77" s="56"/>
      <c r="B77" s="57"/>
      <c r="C77" s="55"/>
      <c r="D77" s="58"/>
      <c r="E77" s="55"/>
      <c r="F77" s="55"/>
      <c r="G77" s="55"/>
      <c r="H77" s="55"/>
      <c r="I77" s="55"/>
      <c r="J77" s="55"/>
      <c r="K77" s="55"/>
      <c r="L77" s="55"/>
      <c r="M77" s="55"/>
      <c r="N77" s="55"/>
      <c r="O77" s="55"/>
      <c r="P77" s="55"/>
      <c r="Q77" s="55"/>
      <c r="R77" s="55"/>
      <c r="S77" s="55"/>
      <c r="T77" s="55"/>
      <c r="U77" s="60"/>
      <c r="V77" s="55"/>
      <c r="W77" s="80"/>
      <c r="X77" s="80"/>
    </row>
    <row r="78">
      <c r="A78" s="56"/>
      <c r="B78" s="57"/>
      <c r="C78" s="55"/>
      <c r="D78" s="58"/>
      <c r="E78" s="55"/>
      <c r="F78" s="55"/>
      <c r="G78" s="55"/>
      <c r="H78" s="55"/>
      <c r="I78" s="55"/>
      <c r="J78" s="55"/>
      <c r="K78" s="55"/>
      <c r="L78" s="55"/>
      <c r="M78" s="55"/>
      <c r="N78" s="55"/>
      <c r="O78" s="55"/>
      <c r="P78" s="55"/>
      <c r="Q78" s="55"/>
      <c r="R78" s="55"/>
      <c r="S78" s="55"/>
      <c r="T78" s="55"/>
      <c r="U78" s="60"/>
      <c r="V78" s="55"/>
      <c r="W78" s="80"/>
      <c r="X78" s="80"/>
    </row>
    <row r="79">
      <c r="A79" s="56"/>
      <c r="B79" s="57"/>
      <c r="C79" s="55"/>
      <c r="D79" s="58"/>
      <c r="E79" s="55"/>
      <c r="F79" s="55"/>
      <c r="G79" s="55"/>
      <c r="H79" s="55"/>
      <c r="I79" s="55"/>
      <c r="J79" s="55"/>
      <c r="K79" s="55"/>
      <c r="L79" s="55"/>
      <c r="M79" s="55"/>
      <c r="N79" s="55"/>
      <c r="O79" s="55"/>
      <c r="P79" s="55"/>
      <c r="Q79" s="55"/>
      <c r="R79" s="55"/>
      <c r="S79" s="55"/>
      <c r="T79" s="55"/>
      <c r="U79" s="60"/>
      <c r="V79" s="55"/>
      <c r="W79" s="80"/>
      <c r="X79" s="80"/>
    </row>
    <row r="80">
      <c r="A80" s="56"/>
      <c r="B80" s="57"/>
      <c r="C80" s="55"/>
      <c r="D80" s="58"/>
      <c r="E80" s="55"/>
      <c r="F80" s="55"/>
      <c r="G80" s="55"/>
      <c r="H80" s="55"/>
      <c r="I80" s="55"/>
      <c r="J80" s="55"/>
      <c r="K80" s="55"/>
      <c r="L80" s="55"/>
      <c r="M80" s="55"/>
      <c r="N80" s="55"/>
      <c r="O80" s="55"/>
      <c r="P80" s="55"/>
      <c r="Q80" s="55"/>
      <c r="R80" s="55"/>
      <c r="S80" s="55"/>
      <c r="T80" s="55"/>
      <c r="U80" s="60"/>
      <c r="V80" s="55"/>
      <c r="W80" s="80"/>
      <c r="X80" s="80"/>
    </row>
    <row r="81">
      <c r="A81" s="56"/>
      <c r="B81" s="57"/>
      <c r="C81" s="55"/>
      <c r="D81" s="58"/>
      <c r="E81" s="55"/>
      <c r="F81" s="55"/>
      <c r="G81" s="55"/>
      <c r="H81" s="55"/>
      <c r="I81" s="55"/>
      <c r="J81" s="55"/>
      <c r="K81" s="55"/>
      <c r="L81" s="55"/>
      <c r="M81" s="55"/>
      <c r="N81" s="55"/>
      <c r="O81" s="55"/>
      <c r="P81" s="55"/>
      <c r="Q81" s="55"/>
      <c r="R81" s="55"/>
      <c r="S81" s="55"/>
      <c r="T81" s="55"/>
      <c r="U81" s="60"/>
      <c r="V81" s="55"/>
      <c r="W81" s="80"/>
      <c r="X81" s="80"/>
    </row>
    <row r="82">
      <c r="A82" s="56"/>
      <c r="B82" s="57"/>
      <c r="C82" s="55"/>
      <c r="D82" s="58"/>
      <c r="E82" s="55"/>
      <c r="F82" s="55"/>
      <c r="G82" s="55"/>
      <c r="H82" s="55"/>
      <c r="I82" s="55"/>
      <c r="J82" s="55"/>
      <c r="K82" s="55"/>
      <c r="L82" s="55"/>
      <c r="M82" s="55"/>
      <c r="N82" s="55"/>
      <c r="O82" s="55"/>
      <c r="P82" s="55"/>
      <c r="Q82" s="55"/>
      <c r="R82" s="55"/>
      <c r="S82" s="55"/>
      <c r="T82" s="55"/>
      <c r="U82" s="60"/>
      <c r="V82" s="55"/>
      <c r="W82" s="80"/>
      <c r="X82" s="80"/>
    </row>
    <row r="83">
      <c r="A83" s="56"/>
      <c r="B83" s="57"/>
      <c r="C83" s="55"/>
      <c r="D83" s="58"/>
      <c r="E83" s="55"/>
      <c r="F83" s="55"/>
      <c r="G83" s="55"/>
      <c r="H83" s="55"/>
      <c r="I83" s="55"/>
      <c r="J83" s="55"/>
      <c r="K83" s="55"/>
      <c r="L83" s="55"/>
      <c r="M83" s="55"/>
      <c r="N83" s="55"/>
      <c r="O83" s="55"/>
      <c r="P83" s="55"/>
      <c r="Q83" s="55"/>
      <c r="R83" s="55"/>
      <c r="S83" s="55"/>
      <c r="T83" s="55"/>
      <c r="U83" s="60"/>
      <c r="V83" s="55"/>
      <c r="W83" s="80"/>
      <c r="X83" s="80"/>
    </row>
    <row r="84">
      <c r="A84" s="56"/>
      <c r="B84" s="57"/>
      <c r="C84" s="55"/>
      <c r="D84" s="58"/>
      <c r="E84" s="55"/>
      <c r="F84" s="55"/>
      <c r="G84" s="55"/>
      <c r="H84" s="55"/>
      <c r="I84" s="55"/>
      <c r="J84" s="55"/>
      <c r="K84" s="55"/>
      <c r="L84" s="55"/>
      <c r="M84" s="55"/>
      <c r="N84" s="55"/>
      <c r="O84" s="55"/>
      <c r="P84" s="55"/>
      <c r="Q84" s="55"/>
      <c r="R84" s="55"/>
      <c r="S84" s="55"/>
      <c r="T84" s="55"/>
      <c r="U84" s="60"/>
      <c r="V84" s="55"/>
      <c r="W84" s="80"/>
      <c r="X84" s="80"/>
    </row>
    <row r="85">
      <c r="A85" s="56"/>
      <c r="B85" s="57"/>
      <c r="C85" s="55"/>
      <c r="D85" s="58"/>
      <c r="E85" s="55"/>
      <c r="F85" s="55"/>
      <c r="G85" s="55"/>
      <c r="H85" s="55"/>
      <c r="I85" s="55"/>
      <c r="J85" s="55"/>
      <c r="K85" s="55"/>
      <c r="L85" s="55"/>
      <c r="M85" s="55"/>
      <c r="N85" s="55"/>
      <c r="O85" s="55"/>
      <c r="P85" s="55"/>
      <c r="Q85" s="55"/>
      <c r="R85" s="55"/>
      <c r="S85" s="55"/>
      <c r="T85" s="55"/>
      <c r="U85" s="60"/>
      <c r="V85" s="55"/>
      <c r="W85" s="80"/>
      <c r="X85" s="80"/>
    </row>
    <row r="86">
      <c r="A86" s="56"/>
      <c r="B86" s="57"/>
      <c r="C86" s="55"/>
      <c r="D86" s="58"/>
      <c r="E86" s="55"/>
      <c r="F86" s="55"/>
      <c r="G86" s="55"/>
      <c r="H86" s="55"/>
      <c r="I86" s="55"/>
      <c r="J86" s="55"/>
      <c r="K86" s="55"/>
      <c r="L86" s="55"/>
      <c r="M86" s="55"/>
      <c r="N86" s="55"/>
      <c r="O86" s="55"/>
      <c r="P86" s="55"/>
      <c r="Q86" s="55"/>
      <c r="R86" s="55"/>
      <c r="S86" s="55"/>
      <c r="T86" s="55"/>
      <c r="U86" s="60"/>
      <c r="V86" s="55"/>
      <c r="W86" s="80"/>
      <c r="X86" s="80"/>
    </row>
    <row r="87">
      <c r="A87" s="56"/>
      <c r="B87" s="57"/>
      <c r="C87" s="55"/>
      <c r="D87" s="58"/>
      <c r="E87" s="55"/>
      <c r="F87" s="55"/>
      <c r="G87" s="55"/>
      <c r="H87" s="55"/>
      <c r="I87" s="55"/>
      <c r="J87" s="55"/>
      <c r="K87" s="55"/>
      <c r="L87" s="55"/>
      <c r="M87" s="55"/>
      <c r="N87" s="55"/>
      <c r="O87" s="55"/>
      <c r="P87" s="55"/>
      <c r="Q87" s="55"/>
      <c r="R87" s="55"/>
      <c r="S87" s="55"/>
      <c r="T87" s="55"/>
      <c r="U87" s="60"/>
      <c r="V87" s="55"/>
      <c r="W87" s="80"/>
      <c r="X87" s="80"/>
    </row>
    <row r="88">
      <c r="A88" s="56"/>
      <c r="B88" s="57"/>
      <c r="C88" s="55"/>
      <c r="D88" s="58"/>
      <c r="E88" s="55"/>
      <c r="F88" s="55"/>
      <c r="G88" s="55"/>
      <c r="H88" s="55"/>
      <c r="I88" s="55"/>
      <c r="J88" s="55"/>
      <c r="K88" s="55"/>
      <c r="L88" s="55"/>
      <c r="M88" s="55"/>
      <c r="N88" s="55"/>
      <c r="O88" s="55"/>
      <c r="P88" s="55"/>
      <c r="Q88" s="55"/>
      <c r="R88" s="55"/>
      <c r="S88" s="55"/>
      <c r="T88" s="55"/>
      <c r="U88" s="60"/>
      <c r="V88" s="55"/>
      <c r="W88" s="80"/>
      <c r="X88" s="80"/>
    </row>
    <row r="89">
      <c r="A89" s="56"/>
      <c r="B89" s="57"/>
      <c r="C89" s="55"/>
      <c r="D89" s="58"/>
      <c r="E89" s="55"/>
      <c r="F89" s="55"/>
      <c r="G89" s="55"/>
      <c r="H89" s="55"/>
      <c r="I89" s="55"/>
      <c r="J89" s="55"/>
      <c r="K89" s="55"/>
      <c r="L89" s="55"/>
      <c r="M89" s="55"/>
      <c r="N89" s="55"/>
      <c r="O89" s="55"/>
      <c r="P89" s="55"/>
      <c r="Q89" s="55"/>
      <c r="R89" s="55"/>
      <c r="S89" s="55"/>
      <c r="T89" s="55"/>
      <c r="U89" s="60"/>
      <c r="V89" s="55"/>
      <c r="W89" s="80"/>
      <c r="X89" s="80"/>
    </row>
    <row r="90">
      <c r="A90" s="56"/>
      <c r="B90" s="57"/>
      <c r="C90" s="55"/>
      <c r="D90" s="58"/>
      <c r="E90" s="55"/>
      <c r="F90" s="55"/>
      <c r="G90" s="55"/>
      <c r="H90" s="55"/>
      <c r="I90" s="55"/>
      <c r="J90" s="55"/>
      <c r="K90" s="55"/>
      <c r="L90" s="55"/>
      <c r="M90" s="55"/>
      <c r="N90" s="55"/>
      <c r="O90" s="55"/>
      <c r="P90" s="55"/>
      <c r="Q90" s="55"/>
      <c r="R90" s="55"/>
      <c r="S90" s="55"/>
      <c r="T90" s="55"/>
      <c r="U90" s="60"/>
      <c r="V90" s="55"/>
      <c r="W90" s="80"/>
      <c r="X90" s="80"/>
    </row>
    <row r="91">
      <c r="A91" s="56"/>
      <c r="B91" s="57"/>
      <c r="C91" s="55"/>
      <c r="D91" s="58"/>
      <c r="E91" s="55"/>
      <c r="F91" s="55"/>
      <c r="G91" s="55"/>
      <c r="H91" s="55"/>
      <c r="I91" s="55"/>
      <c r="J91" s="55"/>
      <c r="K91" s="55"/>
      <c r="L91" s="55"/>
      <c r="M91" s="55"/>
      <c r="N91" s="55"/>
      <c r="O91" s="55"/>
      <c r="P91" s="55"/>
      <c r="Q91" s="55"/>
      <c r="R91" s="55"/>
      <c r="S91" s="55"/>
      <c r="T91" s="55"/>
      <c r="U91" s="60"/>
      <c r="V91" s="55"/>
      <c r="W91" s="80"/>
      <c r="X91" s="80"/>
    </row>
    <row r="92">
      <c r="A92" s="56"/>
      <c r="B92" s="57"/>
      <c r="C92" s="55"/>
      <c r="D92" s="58"/>
      <c r="E92" s="55"/>
      <c r="F92" s="55"/>
      <c r="G92" s="55"/>
      <c r="H92" s="55"/>
      <c r="I92" s="55"/>
      <c r="J92" s="55"/>
      <c r="K92" s="55"/>
      <c r="L92" s="55"/>
      <c r="M92" s="55"/>
      <c r="N92" s="55"/>
      <c r="O92" s="55"/>
      <c r="P92" s="55"/>
      <c r="Q92" s="55"/>
      <c r="R92" s="55"/>
      <c r="S92" s="55"/>
      <c r="T92" s="55"/>
      <c r="U92" s="60"/>
      <c r="V92" s="55"/>
      <c r="W92" s="80"/>
      <c r="X92" s="80"/>
    </row>
    <row r="93">
      <c r="A93" s="56"/>
      <c r="B93" s="57"/>
      <c r="C93" s="55"/>
      <c r="D93" s="58"/>
      <c r="E93" s="55"/>
      <c r="F93" s="55"/>
      <c r="G93" s="55"/>
      <c r="H93" s="55"/>
      <c r="I93" s="55"/>
      <c r="J93" s="55"/>
      <c r="K93" s="55"/>
      <c r="L93" s="55"/>
      <c r="M93" s="55"/>
      <c r="N93" s="55"/>
      <c r="O93" s="55"/>
      <c r="P93" s="55"/>
      <c r="Q93" s="55"/>
      <c r="R93" s="55"/>
      <c r="S93" s="55"/>
      <c r="T93" s="55"/>
      <c r="U93" s="60"/>
      <c r="V93" s="55"/>
      <c r="W93" s="80"/>
      <c r="X93" s="80"/>
    </row>
    <row r="94">
      <c r="A94" s="56"/>
      <c r="B94" s="57"/>
      <c r="C94" s="55"/>
      <c r="D94" s="58"/>
      <c r="E94" s="55"/>
      <c r="F94" s="55"/>
      <c r="G94" s="55"/>
      <c r="H94" s="55"/>
      <c r="I94" s="55"/>
      <c r="J94" s="55"/>
      <c r="K94" s="55"/>
      <c r="L94" s="55"/>
      <c r="M94" s="55"/>
      <c r="N94" s="55"/>
      <c r="O94" s="55"/>
      <c r="P94" s="55"/>
      <c r="Q94" s="55"/>
      <c r="R94" s="55"/>
      <c r="S94" s="55"/>
      <c r="T94" s="55"/>
      <c r="U94" s="60"/>
      <c r="V94" s="55"/>
      <c r="W94" s="80"/>
      <c r="X94" s="80"/>
    </row>
    <row r="95">
      <c r="A95" s="56"/>
      <c r="B95" s="57"/>
      <c r="C95" s="55"/>
      <c r="D95" s="58"/>
      <c r="E95" s="55"/>
      <c r="F95" s="55"/>
      <c r="G95" s="55"/>
      <c r="H95" s="55"/>
      <c r="I95" s="55"/>
      <c r="J95" s="55"/>
      <c r="K95" s="55"/>
      <c r="L95" s="55"/>
      <c r="M95" s="55"/>
      <c r="N95" s="55"/>
      <c r="O95" s="55"/>
      <c r="P95" s="55"/>
      <c r="Q95" s="55"/>
      <c r="R95" s="55"/>
      <c r="S95" s="55"/>
      <c r="T95" s="55"/>
      <c r="U95" s="60"/>
      <c r="V95" s="55"/>
      <c r="W95" s="80"/>
      <c r="X95" s="80"/>
    </row>
    <row r="96">
      <c r="A96" s="56"/>
      <c r="B96" s="57"/>
      <c r="C96" s="55"/>
      <c r="D96" s="58"/>
      <c r="E96" s="55"/>
      <c r="F96" s="55"/>
      <c r="G96" s="55"/>
      <c r="H96" s="55"/>
      <c r="I96" s="55"/>
      <c r="J96" s="55"/>
      <c r="K96" s="55"/>
      <c r="L96" s="55"/>
      <c r="M96" s="55"/>
      <c r="N96" s="55"/>
      <c r="O96" s="55"/>
      <c r="P96" s="55"/>
      <c r="Q96" s="55"/>
      <c r="R96" s="55"/>
      <c r="S96" s="55"/>
      <c r="T96" s="55"/>
      <c r="U96" s="60"/>
      <c r="V96" s="55"/>
      <c r="W96" s="80"/>
      <c r="X96" s="80"/>
    </row>
    <row r="97">
      <c r="A97" s="56"/>
      <c r="B97" s="57"/>
      <c r="C97" s="55"/>
      <c r="D97" s="58"/>
      <c r="E97" s="55"/>
      <c r="F97" s="55"/>
      <c r="G97" s="55"/>
      <c r="H97" s="55"/>
      <c r="I97" s="55"/>
      <c r="J97" s="55"/>
      <c r="K97" s="55"/>
      <c r="L97" s="55"/>
      <c r="M97" s="55"/>
      <c r="N97" s="55"/>
      <c r="O97" s="55"/>
      <c r="P97" s="55"/>
      <c r="Q97" s="55"/>
      <c r="R97" s="55"/>
      <c r="S97" s="55"/>
      <c r="T97" s="55"/>
      <c r="U97" s="60"/>
      <c r="V97" s="55"/>
      <c r="W97" s="80"/>
      <c r="X97" s="80"/>
    </row>
    <row r="98">
      <c r="A98" s="56"/>
      <c r="B98" s="57"/>
      <c r="C98" s="55"/>
      <c r="D98" s="58"/>
      <c r="E98" s="55"/>
      <c r="F98" s="55"/>
      <c r="G98" s="55"/>
      <c r="H98" s="55"/>
      <c r="I98" s="55"/>
      <c r="J98" s="55"/>
      <c r="K98" s="55"/>
      <c r="L98" s="55"/>
      <c r="M98" s="55"/>
      <c r="N98" s="55"/>
      <c r="O98" s="55"/>
      <c r="P98" s="55"/>
      <c r="Q98" s="55"/>
      <c r="R98" s="55"/>
      <c r="S98" s="55"/>
      <c r="T98" s="55"/>
      <c r="U98" s="60"/>
      <c r="V98" s="55"/>
      <c r="W98" s="80"/>
      <c r="X98" s="80"/>
    </row>
    <row r="99">
      <c r="A99" s="56"/>
      <c r="B99" s="57"/>
      <c r="C99" s="55"/>
      <c r="D99" s="58"/>
      <c r="E99" s="55"/>
      <c r="F99" s="55"/>
      <c r="G99" s="55"/>
      <c r="H99" s="55"/>
      <c r="I99" s="55"/>
      <c r="J99" s="55"/>
      <c r="K99" s="55"/>
      <c r="L99" s="55"/>
      <c r="M99" s="55"/>
      <c r="N99" s="55"/>
      <c r="O99" s="55"/>
      <c r="P99" s="55"/>
      <c r="Q99" s="55"/>
      <c r="R99" s="55"/>
      <c r="S99" s="55"/>
      <c r="T99" s="55"/>
      <c r="U99" s="60"/>
      <c r="V99" s="55"/>
      <c r="W99" s="80"/>
      <c r="X99" s="80"/>
    </row>
    <row r="100">
      <c r="A100" s="56"/>
      <c r="B100" s="57"/>
      <c r="C100" s="55"/>
      <c r="D100" s="58"/>
      <c r="E100" s="55"/>
      <c r="F100" s="55"/>
      <c r="G100" s="55"/>
      <c r="H100" s="55"/>
      <c r="I100" s="55"/>
      <c r="J100" s="55"/>
      <c r="K100" s="55"/>
      <c r="L100" s="55"/>
      <c r="M100" s="55"/>
      <c r="N100" s="55"/>
      <c r="O100" s="55"/>
      <c r="P100" s="55"/>
      <c r="Q100" s="55"/>
      <c r="R100" s="55"/>
      <c r="S100" s="55"/>
      <c r="T100" s="55"/>
      <c r="U100" s="60"/>
      <c r="V100" s="55"/>
      <c r="W100" s="80"/>
      <c r="X100" s="80"/>
    </row>
    <row r="101">
      <c r="A101" s="56"/>
      <c r="B101" s="57"/>
      <c r="C101" s="55"/>
      <c r="D101" s="58"/>
      <c r="E101" s="55"/>
      <c r="F101" s="55"/>
      <c r="G101" s="55"/>
      <c r="H101" s="55"/>
      <c r="I101" s="55"/>
      <c r="J101" s="55"/>
      <c r="K101" s="55"/>
      <c r="L101" s="55"/>
      <c r="M101" s="55"/>
      <c r="N101" s="55"/>
      <c r="O101" s="55"/>
      <c r="P101" s="55"/>
      <c r="Q101" s="55"/>
      <c r="R101" s="55"/>
      <c r="S101" s="55"/>
      <c r="T101" s="55"/>
      <c r="U101" s="60"/>
      <c r="V101" s="55"/>
      <c r="W101" s="80"/>
      <c r="X101" s="80"/>
    </row>
    <row r="102">
      <c r="A102" s="56"/>
      <c r="B102" s="57"/>
      <c r="C102" s="55"/>
      <c r="D102" s="58"/>
      <c r="E102" s="55"/>
      <c r="F102" s="55"/>
      <c r="G102" s="55"/>
      <c r="H102" s="55"/>
      <c r="I102" s="55"/>
      <c r="J102" s="55"/>
      <c r="K102" s="55"/>
      <c r="L102" s="55"/>
      <c r="M102" s="55"/>
      <c r="N102" s="55"/>
      <c r="O102" s="55"/>
      <c r="P102" s="55"/>
      <c r="Q102" s="55"/>
      <c r="R102" s="55"/>
      <c r="S102" s="55"/>
      <c r="T102" s="55"/>
      <c r="U102" s="60"/>
      <c r="V102" s="55"/>
      <c r="W102" s="80"/>
      <c r="X102" s="80"/>
    </row>
    <row r="103">
      <c r="A103" s="56"/>
      <c r="B103" s="57"/>
      <c r="C103" s="55"/>
      <c r="D103" s="58"/>
      <c r="E103" s="55"/>
      <c r="F103" s="55"/>
      <c r="G103" s="55"/>
      <c r="H103" s="55"/>
      <c r="I103" s="55"/>
      <c r="J103" s="55"/>
      <c r="K103" s="55"/>
      <c r="L103" s="55"/>
      <c r="M103" s="55"/>
      <c r="N103" s="55"/>
      <c r="O103" s="55"/>
      <c r="P103" s="55"/>
      <c r="Q103" s="55"/>
      <c r="R103" s="55"/>
      <c r="S103" s="55"/>
      <c r="T103" s="55"/>
      <c r="U103" s="60"/>
      <c r="V103" s="55"/>
      <c r="W103" s="80"/>
      <c r="X103" s="80"/>
    </row>
    <row r="104">
      <c r="A104" s="56"/>
      <c r="B104" s="57"/>
      <c r="C104" s="55"/>
      <c r="D104" s="58"/>
      <c r="E104" s="55"/>
      <c r="F104" s="55"/>
      <c r="G104" s="55"/>
      <c r="H104" s="55"/>
      <c r="I104" s="55"/>
      <c r="J104" s="55"/>
      <c r="K104" s="55"/>
      <c r="L104" s="55"/>
      <c r="M104" s="55"/>
      <c r="N104" s="55"/>
      <c r="O104" s="55"/>
      <c r="P104" s="55"/>
      <c r="Q104" s="55"/>
      <c r="R104" s="55"/>
      <c r="S104" s="55"/>
      <c r="T104" s="55"/>
      <c r="U104" s="60"/>
      <c r="V104" s="55"/>
      <c r="W104" s="80"/>
      <c r="X104" s="80"/>
    </row>
    <row r="105">
      <c r="A105" s="56"/>
      <c r="B105" s="57"/>
      <c r="C105" s="55"/>
      <c r="D105" s="58"/>
      <c r="E105" s="55"/>
      <c r="F105" s="55"/>
      <c r="G105" s="55"/>
      <c r="H105" s="55"/>
      <c r="I105" s="55"/>
      <c r="J105" s="55"/>
      <c r="K105" s="55"/>
      <c r="L105" s="55"/>
      <c r="M105" s="55"/>
      <c r="N105" s="55"/>
      <c r="O105" s="55"/>
      <c r="P105" s="55"/>
      <c r="Q105" s="55"/>
      <c r="R105" s="55"/>
      <c r="S105" s="55"/>
      <c r="T105" s="55"/>
      <c r="U105" s="60"/>
      <c r="V105" s="55"/>
      <c r="W105" s="80"/>
      <c r="X105" s="80"/>
    </row>
    <row r="106">
      <c r="A106" s="56"/>
      <c r="B106" s="57"/>
      <c r="C106" s="55"/>
      <c r="D106" s="58"/>
      <c r="E106" s="55"/>
      <c r="F106" s="55"/>
      <c r="G106" s="55"/>
      <c r="H106" s="55"/>
      <c r="I106" s="55"/>
      <c r="J106" s="55"/>
      <c r="K106" s="55"/>
      <c r="L106" s="55"/>
      <c r="M106" s="55"/>
      <c r="N106" s="55"/>
      <c r="O106" s="55"/>
      <c r="P106" s="55"/>
      <c r="Q106" s="55"/>
      <c r="R106" s="55"/>
      <c r="S106" s="55"/>
      <c r="T106" s="55"/>
      <c r="U106" s="60"/>
      <c r="V106" s="55"/>
      <c r="W106" s="80"/>
      <c r="X106" s="80"/>
    </row>
    <row r="107">
      <c r="A107" s="56"/>
      <c r="B107" s="57"/>
      <c r="C107" s="55"/>
      <c r="D107" s="58"/>
      <c r="E107" s="55"/>
      <c r="F107" s="55"/>
      <c r="G107" s="55"/>
      <c r="H107" s="55"/>
      <c r="I107" s="55"/>
      <c r="J107" s="55"/>
      <c r="K107" s="55"/>
      <c r="L107" s="55"/>
      <c r="M107" s="55"/>
      <c r="N107" s="55"/>
      <c r="O107" s="55"/>
      <c r="P107" s="55"/>
      <c r="Q107" s="55"/>
      <c r="R107" s="55"/>
      <c r="S107" s="55"/>
      <c r="T107" s="55"/>
      <c r="U107" s="60"/>
      <c r="V107" s="55"/>
      <c r="W107" s="80"/>
      <c r="X107" s="80"/>
    </row>
    <row r="108">
      <c r="A108" s="56"/>
      <c r="B108" s="57"/>
      <c r="C108" s="55"/>
      <c r="D108" s="58"/>
      <c r="E108" s="55"/>
      <c r="F108" s="55"/>
      <c r="G108" s="55"/>
      <c r="H108" s="55"/>
      <c r="I108" s="55"/>
      <c r="J108" s="55"/>
      <c r="K108" s="55"/>
      <c r="L108" s="55"/>
      <c r="M108" s="55"/>
      <c r="N108" s="55"/>
      <c r="O108" s="55"/>
      <c r="P108" s="55"/>
      <c r="Q108" s="55"/>
      <c r="R108" s="55"/>
      <c r="S108" s="55"/>
      <c r="T108" s="55"/>
      <c r="U108" s="60"/>
      <c r="V108" s="55"/>
      <c r="W108" s="80"/>
      <c r="X108" s="80"/>
    </row>
    <row r="109">
      <c r="A109" s="56"/>
      <c r="B109" s="57"/>
      <c r="C109" s="55"/>
      <c r="D109" s="58"/>
      <c r="E109" s="55"/>
      <c r="F109" s="55"/>
      <c r="G109" s="55"/>
      <c r="H109" s="55"/>
      <c r="I109" s="55"/>
      <c r="J109" s="55"/>
      <c r="K109" s="55"/>
      <c r="L109" s="55"/>
      <c r="M109" s="55"/>
      <c r="N109" s="55"/>
      <c r="O109" s="55"/>
      <c r="P109" s="55"/>
      <c r="Q109" s="55"/>
      <c r="R109" s="55"/>
      <c r="S109" s="55"/>
      <c r="T109" s="55"/>
      <c r="U109" s="60"/>
      <c r="V109" s="55"/>
      <c r="W109" s="80"/>
      <c r="X109" s="80"/>
    </row>
    <row r="110">
      <c r="A110" s="56"/>
      <c r="B110" s="57"/>
      <c r="C110" s="55"/>
      <c r="D110" s="58"/>
      <c r="E110" s="55"/>
      <c r="F110" s="55"/>
      <c r="G110" s="55"/>
      <c r="H110" s="55"/>
      <c r="I110" s="55"/>
      <c r="J110" s="55"/>
      <c r="K110" s="55"/>
      <c r="L110" s="55"/>
      <c r="M110" s="55"/>
      <c r="N110" s="55"/>
      <c r="O110" s="55"/>
      <c r="P110" s="55"/>
      <c r="Q110" s="55"/>
      <c r="R110" s="55"/>
      <c r="S110" s="55"/>
      <c r="T110" s="55"/>
      <c r="U110" s="60"/>
      <c r="V110" s="55"/>
      <c r="W110" s="80"/>
      <c r="X110" s="80"/>
    </row>
    <row r="111">
      <c r="A111" s="56"/>
      <c r="B111" s="57"/>
      <c r="C111" s="55"/>
      <c r="D111" s="58"/>
      <c r="E111" s="55"/>
      <c r="F111" s="55"/>
      <c r="G111" s="55"/>
      <c r="H111" s="55"/>
      <c r="I111" s="55"/>
      <c r="J111" s="55"/>
      <c r="K111" s="55"/>
      <c r="L111" s="55"/>
      <c r="M111" s="55"/>
      <c r="N111" s="55"/>
      <c r="O111" s="55"/>
      <c r="P111" s="55"/>
      <c r="Q111" s="55"/>
      <c r="R111" s="55"/>
      <c r="S111" s="55"/>
      <c r="T111" s="55"/>
      <c r="U111" s="60"/>
      <c r="V111" s="55"/>
      <c r="W111" s="80"/>
      <c r="X111" s="80"/>
    </row>
    <row r="112">
      <c r="A112" s="56"/>
      <c r="B112" s="57"/>
      <c r="C112" s="55"/>
      <c r="D112" s="58"/>
      <c r="E112" s="55"/>
      <c r="F112" s="55"/>
      <c r="G112" s="55"/>
      <c r="H112" s="55"/>
      <c r="I112" s="55"/>
      <c r="J112" s="55"/>
      <c r="K112" s="55"/>
      <c r="L112" s="55"/>
      <c r="M112" s="55"/>
      <c r="N112" s="55"/>
      <c r="O112" s="55"/>
      <c r="P112" s="55"/>
      <c r="Q112" s="55"/>
      <c r="R112" s="55"/>
      <c r="S112" s="55"/>
      <c r="T112" s="55"/>
      <c r="U112" s="60"/>
      <c r="V112" s="55"/>
      <c r="W112" s="80"/>
      <c r="X112" s="80"/>
    </row>
    <row r="113">
      <c r="A113" s="56"/>
      <c r="B113" s="57"/>
      <c r="C113" s="55"/>
      <c r="D113" s="58"/>
      <c r="E113" s="55"/>
      <c r="F113" s="55"/>
      <c r="G113" s="55"/>
      <c r="H113" s="55"/>
      <c r="I113" s="55"/>
      <c r="J113" s="55"/>
      <c r="K113" s="55"/>
      <c r="L113" s="55"/>
      <c r="M113" s="55"/>
      <c r="N113" s="55"/>
      <c r="O113" s="55"/>
      <c r="P113" s="55"/>
      <c r="Q113" s="55"/>
      <c r="R113" s="55"/>
      <c r="S113" s="55"/>
      <c r="T113" s="55"/>
      <c r="U113" s="60"/>
      <c r="V113" s="55"/>
      <c r="W113" s="80"/>
      <c r="X113" s="80"/>
    </row>
    <row r="114">
      <c r="A114" s="56"/>
      <c r="B114" s="57"/>
      <c r="C114" s="55"/>
      <c r="D114" s="58"/>
      <c r="E114" s="55"/>
      <c r="F114" s="55"/>
      <c r="G114" s="55"/>
      <c r="H114" s="55"/>
      <c r="I114" s="55"/>
      <c r="J114" s="55"/>
      <c r="K114" s="55"/>
      <c r="L114" s="55"/>
      <c r="M114" s="55"/>
      <c r="N114" s="55"/>
      <c r="O114" s="55"/>
      <c r="P114" s="55"/>
      <c r="Q114" s="55"/>
      <c r="R114" s="55"/>
      <c r="S114" s="55"/>
      <c r="T114" s="55"/>
      <c r="U114" s="60"/>
      <c r="V114" s="55"/>
      <c r="W114" s="80"/>
      <c r="X114" s="80"/>
    </row>
    <row r="115">
      <c r="A115" s="56"/>
      <c r="B115" s="57"/>
      <c r="C115" s="55"/>
      <c r="D115" s="58"/>
      <c r="E115" s="55"/>
      <c r="F115" s="55"/>
      <c r="G115" s="55"/>
      <c r="H115" s="55"/>
      <c r="I115" s="55"/>
      <c r="J115" s="55"/>
      <c r="K115" s="55"/>
      <c r="L115" s="55"/>
      <c r="M115" s="55"/>
      <c r="N115" s="55"/>
      <c r="O115" s="55"/>
      <c r="P115" s="55"/>
      <c r="Q115" s="55"/>
      <c r="R115" s="55"/>
      <c r="S115" s="55"/>
      <c r="T115" s="55"/>
      <c r="U115" s="60"/>
      <c r="V115" s="55"/>
      <c r="W115" s="80"/>
      <c r="X115" s="80"/>
    </row>
    <row r="116">
      <c r="A116" s="56"/>
      <c r="B116" s="57"/>
      <c r="C116" s="55"/>
      <c r="D116" s="58"/>
      <c r="E116" s="55"/>
      <c r="F116" s="55"/>
      <c r="G116" s="55"/>
      <c r="H116" s="55"/>
      <c r="I116" s="55"/>
      <c r="J116" s="55"/>
      <c r="K116" s="55"/>
      <c r="L116" s="55"/>
      <c r="M116" s="55"/>
      <c r="N116" s="55"/>
      <c r="O116" s="55"/>
      <c r="P116" s="55"/>
      <c r="Q116" s="55"/>
      <c r="R116" s="55"/>
      <c r="S116" s="55"/>
      <c r="T116" s="55"/>
      <c r="U116" s="60"/>
      <c r="V116" s="55"/>
      <c r="W116" s="80"/>
      <c r="X116" s="80"/>
    </row>
    <row r="117">
      <c r="A117" s="56"/>
      <c r="B117" s="57"/>
      <c r="C117" s="55"/>
      <c r="D117" s="58"/>
      <c r="E117" s="55"/>
      <c r="F117" s="55"/>
      <c r="G117" s="55"/>
      <c r="H117" s="55"/>
      <c r="I117" s="55"/>
      <c r="J117" s="55"/>
      <c r="K117" s="55"/>
      <c r="L117" s="55"/>
      <c r="M117" s="55"/>
      <c r="N117" s="55"/>
      <c r="O117" s="55"/>
      <c r="P117" s="55"/>
      <c r="Q117" s="55"/>
      <c r="R117" s="55"/>
      <c r="S117" s="55"/>
      <c r="T117" s="55"/>
      <c r="U117" s="60"/>
      <c r="V117" s="55"/>
      <c r="W117" s="80"/>
      <c r="X117" s="80"/>
    </row>
    <row r="118">
      <c r="A118" s="56"/>
      <c r="B118" s="57"/>
      <c r="C118" s="55"/>
      <c r="D118" s="58"/>
      <c r="E118" s="55"/>
      <c r="F118" s="55"/>
      <c r="G118" s="55"/>
      <c r="H118" s="55"/>
      <c r="I118" s="55"/>
      <c r="J118" s="55"/>
      <c r="K118" s="55"/>
      <c r="L118" s="55"/>
      <c r="M118" s="55"/>
      <c r="N118" s="55"/>
      <c r="O118" s="55"/>
      <c r="P118" s="55"/>
      <c r="Q118" s="55"/>
      <c r="R118" s="55"/>
      <c r="S118" s="55"/>
      <c r="T118" s="55"/>
      <c r="U118" s="60"/>
      <c r="V118" s="55"/>
      <c r="W118" s="80"/>
      <c r="X118" s="80"/>
    </row>
    <row r="119">
      <c r="A119" s="56"/>
      <c r="B119" s="57"/>
      <c r="C119" s="55"/>
      <c r="D119" s="58"/>
      <c r="E119" s="55"/>
      <c r="F119" s="55"/>
      <c r="G119" s="55"/>
      <c r="H119" s="55"/>
      <c r="I119" s="55"/>
      <c r="J119" s="55"/>
      <c r="K119" s="55"/>
      <c r="L119" s="55"/>
      <c r="M119" s="55"/>
      <c r="N119" s="55"/>
      <c r="O119" s="55"/>
      <c r="P119" s="55"/>
      <c r="Q119" s="55"/>
      <c r="R119" s="55"/>
      <c r="S119" s="55"/>
      <c r="T119" s="55"/>
      <c r="U119" s="60"/>
      <c r="V119" s="55"/>
      <c r="W119" s="80"/>
      <c r="X119" s="80"/>
    </row>
    <row r="120">
      <c r="A120" s="56"/>
      <c r="B120" s="57"/>
      <c r="C120" s="55"/>
      <c r="D120" s="58"/>
      <c r="E120" s="55"/>
      <c r="F120" s="55"/>
      <c r="G120" s="55"/>
      <c r="H120" s="55"/>
      <c r="I120" s="55"/>
      <c r="J120" s="55"/>
      <c r="K120" s="55"/>
      <c r="L120" s="55"/>
      <c r="M120" s="55"/>
      <c r="N120" s="55"/>
      <c r="O120" s="55"/>
      <c r="P120" s="55"/>
      <c r="Q120" s="55"/>
      <c r="R120" s="55"/>
      <c r="S120" s="55"/>
      <c r="T120" s="55"/>
      <c r="U120" s="60"/>
      <c r="V120" s="55"/>
      <c r="W120" s="80"/>
      <c r="X120" s="80"/>
    </row>
    <row r="121">
      <c r="A121" s="56"/>
      <c r="B121" s="57"/>
      <c r="C121" s="55"/>
      <c r="D121" s="58"/>
      <c r="E121" s="55"/>
      <c r="F121" s="55"/>
      <c r="G121" s="55"/>
      <c r="H121" s="55"/>
      <c r="I121" s="55"/>
      <c r="J121" s="55"/>
      <c r="K121" s="55"/>
      <c r="L121" s="55"/>
      <c r="M121" s="55"/>
      <c r="N121" s="55"/>
      <c r="O121" s="55"/>
      <c r="P121" s="55"/>
      <c r="Q121" s="55"/>
      <c r="R121" s="55"/>
      <c r="S121" s="55"/>
      <c r="T121" s="55"/>
      <c r="U121" s="60"/>
      <c r="V121" s="55"/>
      <c r="W121" s="80"/>
      <c r="X121" s="80"/>
    </row>
    <row r="122">
      <c r="A122" s="56"/>
      <c r="B122" s="57"/>
      <c r="C122" s="55"/>
      <c r="D122" s="58"/>
      <c r="E122" s="55"/>
      <c r="F122" s="55"/>
      <c r="G122" s="55"/>
      <c r="H122" s="55"/>
      <c r="I122" s="55"/>
      <c r="J122" s="55"/>
      <c r="K122" s="55"/>
      <c r="L122" s="55"/>
      <c r="M122" s="55"/>
      <c r="N122" s="55"/>
      <c r="O122" s="55"/>
      <c r="P122" s="55"/>
      <c r="Q122" s="55"/>
      <c r="R122" s="55"/>
      <c r="S122" s="55"/>
      <c r="T122" s="55"/>
      <c r="U122" s="60"/>
      <c r="V122" s="55"/>
      <c r="W122" s="80"/>
      <c r="X122" s="80"/>
    </row>
    <row r="123">
      <c r="A123" s="56"/>
      <c r="B123" s="57"/>
      <c r="C123" s="55"/>
      <c r="D123" s="58"/>
      <c r="E123" s="55"/>
      <c r="F123" s="55"/>
      <c r="G123" s="55"/>
      <c r="H123" s="55"/>
      <c r="I123" s="55"/>
      <c r="J123" s="55"/>
      <c r="K123" s="55"/>
      <c r="L123" s="55"/>
      <c r="M123" s="55"/>
      <c r="N123" s="55"/>
      <c r="O123" s="55"/>
      <c r="P123" s="55"/>
      <c r="Q123" s="55"/>
      <c r="R123" s="55"/>
      <c r="S123" s="55"/>
      <c r="T123" s="55"/>
      <c r="U123" s="60"/>
      <c r="V123" s="55"/>
      <c r="W123" s="80"/>
      <c r="X123" s="80"/>
    </row>
    <row r="124">
      <c r="A124" s="56"/>
      <c r="B124" s="57"/>
      <c r="C124" s="55"/>
      <c r="D124" s="58"/>
      <c r="E124" s="55"/>
      <c r="F124" s="55"/>
      <c r="G124" s="55"/>
      <c r="H124" s="55"/>
      <c r="I124" s="55"/>
      <c r="J124" s="55"/>
      <c r="K124" s="55"/>
      <c r="L124" s="55"/>
      <c r="M124" s="55"/>
      <c r="N124" s="55"/>
      <c r="O124" s="55"/>
      <c r="P124" s="55"/>
      <c r="Q124" s="55"/>
      <c r="R124" s="55"/>
      <c r="S124" s="55"/>
      <c r="T124" s="55"/>
      <c r="U124" s="60"/>
      <c r="V124" s="55"/>
      <c r="W124" s="80"/>
      <c r="X124" s="80"/>
    </row>
    <row r="125">
      <c r="A125" s="56"/>
      <c r="B125" s="57"/>
      <c r="C125" s="55"/>
      <c r="D125" s="58"/>
      <c r="E125" s="55"/>
      <c r="F125" s="55"/>
      <c r="G125" s="55"/>
      <c r="H125" s="55"/>
      <c r="I125" s="55"/>
      <c r="J125" s="55"/>
      <c r="K125" s="55"/>
      <c r="L125" s="55"/>
      <c r="M125" s="55"/>
      <c r="N125" s="55"/>
      <c r="O125" s="55"/>
      <c r="P125" s="55"/>
      <c r="Q125" s="55"/>
      <c r="R125" s="55"/>
      <c r="S125" s="55"/>
      <c r="T125" s="55"/>
      <c r="U125" s="60"/>
      <c r="V125" s="55"/>
      <c r="W125" s="80"/>
      <c r="X125" s="80"/>
    </row>
    <row r="126">
      <c r="A126" s="56"/>
      <c r="B126" s="57"/>
      <c r="C126" s="55"/>
      <c r="D126" s="58"/>
      <c r="E126" s="55"/>
      <c r="F126" s="55"/>
      <c r="G126" s="55"/>
      <c r="H126" s="55"/>
      <c r="I126" s="55"/>
      <c r="J126" s="55"/>
      <c r="K126" s="55"/>
      <c r="L126" s="55"/>
      <c r="M126" s="55"/>
      <c r="N126" s="55"/>
      <c r="O126" s="55"/>
      <c r="P126" s="55"/>
      <c r="Q126" s="55"/>
      <c r="R126" s="55"/>
      <c r="S126" s="55"/>
      <c r="T126" s="55"/>
      <c r="U126" s="60"/>
      <c r="V126" s="55"/>
      <c r="W126" s="80"/>
      <c r="X126" s="80"/>
    </row>
    <row r="127">
      <c r="A127" s="56"/>
      <c r="B127" s="57"/>
      <c r="C127" s="55"/>
      <c r="D127" s="58"/>
      <c r="E127" s="55"/>
      <c r="F127" s="55"/>
      <c r="G127" s="55"/>
      <c r="H127" s="55"/>
      <c r="I127" s="55"/>
      <c r="J127" s="55"/>
      <c r="K127" s="55"/>
      <c r="L127" s="55"/>
      <c r="M127" s="55"/>
      <c r="N127" s="55"/>
      <c r="O127" s="55"/>
      <c r="P127" s="55"/>
      <c r="Q127" s="55"/>
      <c r="R127" s="55"/>
      <c r="S127" s="55"/>
      <c r="T127" s="55"/>
      <c r="U127" s="60"/>
      <c r="V127" s="55"/>
      <c r="W127" s="80"/>
      <c r="X127" s="80"/>
    </row>
    <row r="128">
      <c r="A128" s="56"/>
      <c r="B128" s="57"/>
      <c r="C128" s="55"/>
      <c r="D128" s="58"/>
      <c r="E128" s="55"/>
      <c r="F128" s="55"/>
      <c r="G128" s="55"/>
      <c r="H128" s="55"/>
      <c r="I128" s="55"/>
      <c r="J128" s="55"/>
      <c r="K128" s="55"/>
      <c r="L128" s="55"/>
      <c r="M128" s="55"/>
      <c r="N128" s="55"/>
      <c r="O128" s="55"/>
      <c r="P128" s="55"/>
      <c r="Q128" s="55"/>
      <c r="R128" s="55"/>
      <c r="S128" s="55"/>
      <c r="T128" s="55"/>
      <c r="U128" s="60"/>
      <c r="V128" s="55"/>
      <c r="W128" s="80"/>
      <c r="X128" s="80"/>
    </row>
    <row r="129">
      <c r="A129" s="56"/>
      <c r="B129" s="57"/>
      <c r="C129" s="55"/>
      <c r="D129" s="58"/>
      <c r="E129" s="55"/>
      <c r="F129" s="55"/>
      <c r="G129" s="55"/>
      <c r="H129" s="55"/>
      <c r="I129" s="55"/>
      <c r="J129" s="55"/>
      <c r="K129" s="55"/>
      <c r="L129" s="55"/>
      <c r="M129" s="55"/>
      <c r="N129" s="55"/>
      <c r="O129" s="55"/>
      <c r="P129" s="55"/>
      <c r="Q129" s="55"/>
      <c r="R129" s="55"/>
      <c r="S129" s="55"/>
      <c r="T129" s="55"/>
      <c r="U129" s="60"/>
      <c r="V129" s="55"/>
      <c r="W129" s="80"/>
      <c r="X129" s="80"/>
    </row>
    <row r="130">
      <c r="A130" s="56"/>
      <c r="B130" s="57"/>
      <c r="C130" s="55"/>
      <c r="D130" s="58"/>
      <c r="E130" s="55"/>
      <c r="F130" s="55"/>
      <c r="G130" s="55"/>
      <c r="H130" s="55"/>
      <c r="I130" s="55"/>
      <c r="J130" s="55"/>
      <c r="K130" s="55"/>
      <c r="L130" s="55"/>
      <c r="M130" s="55"/>
      <c r="N130" s="55"/>
      <c r="O130" s="55"/>
      <c r="P130" s="55"/>
      <c r="Q130" s="55"/>
      <c r="R130" s="55"/>
      <c r="S130" s="55"/>
      <c r="T130" s="55"/>
      <c r="U130" s="60"/>
      <c r="V130" s="55"/>
      <c r="W130" s="80"/>
      <c r="X130" s="80"/>
    </row>
    <row r="131">
      <c r="A131" s="56"/>
      <c r="B131" s="57"/>
      <c r="C131" s="55"/>
      <c r="D131" s="58"/>
      <c r="E131" s="55"/>
      <c r="F131" s="55"/>
      <c r="G131" s="55"/>
      <c r="H131" s="55"/>
      <c r="I131" s="55"/>
      <c r="J131" s="55"/>
      <c r="K131" s="55"/>
      <c r="L131" s="55"/>
      <c r="M131" s="55"/>
      <c r="N131" s="55"/>
      <c r="O131" s="55"/>
      <c r="P131" s="55"/>
      <c r="Q131" s="55"/>
      <c r="R131" s="55"/>
      <c r="S131" s="55"/>
      <c r="T131" s="55"/>
      <c r="U131" s="60"/>
      <c r="V131" s="55"/>
      <c r="W131" s="80"/>
      <c r="X131" s="80"/>
    </row>
    <row r="132">
      <c r="A132" s="56"/>
      <c r="B132" s="57"/>
      <c r="C132" s="55"/>
      <c r="D132" s="58"/>
      <c r="E132" s="55"/>
      <c r="F132" s="55"/>
      <c r="G132" s="55"/>
      <c r="H132" s="55"/>
      <c r="I132" s="55"/>
      <c r="J132" s="55"/>
      <c r="K132" s="55"/>
      <c r="L132" s="55"/>
      <c r="M132" s="55"/>
      <c r="N132" s="55"/>
      <c r="O132" s="55"/>
      <c r="P132" s="55"/>
      <c r="Q132" s="55"/>
      <c r="R132" s="55"/>
      <c r="S132" s="55"/>
      <c r="T132" s="55"/>
      <c r="U132" s="60"/>
      <c r="V132" s="55"/>
      <c r="W132" s="80"/>
      <c r="X132" s="80"/>
    </row>
    <row r="133">
      <c r="A133" s="56"/>
      <c r="B133" s="57"/>
      <c r="C133" s="55"/>
      <c r="D133" s="58"/>
      <c r="E133" s="55"/>
      <c r="F133" s="55"/>
      <c r="G133" s="55"/>
      <c r="H133" s="55"/>
      <c r="I133" s="55"/>
      <c r="J133" s="55"/>
      <c r="K133" s="55"/>
      <c r="L133" s="55"/>
      <c r="M133" s="55"/>
      <c r="N133" s="55"/>
      <c r="O133" s="55"/>
      <c r="P133" s="55"/>
      <c r="Q133" s="55"/>
      <c r="R133" s="55"/>
      <c r="S133" s="55"/>
      <c r="T133" s="55"/>
      <c r="U133" s="60"/>
      <c r="V133" s="55"/>
      <c r="W133" s="80"/>
      <c r="X133" s="80"/>
    </row>
    <row r="134">
      <c r="A134" s="56"/>
      <c r="B134" s="57"/>
      <c r="C134" s="55"/>
      <c r="D134" s="58"/>
      <c r="E134" s="55"/>
      <c r="F134" s="55"/>
      <c r="G134" s="55"/>
      <c r="H134" s="55"/>
      <c r="I134" s="55"/>
      <c r="J134" s="55"/>
      <c r="K134" s="55"/>
      <c r="L134" s="55"/>
      <c r="M134" s="55"/>
      <c r="N134" s="55"/>
      <c r="O134" s="55"/>
      <c r="P134" s="55"/>
      <c r="Q134" s="55"/>
      <c r="R134" s="55"/>
      <c r="S134" s="55"/>
      <c r="T134" s="55"/>
      <c r="U134" s="60"/>
      <c r="V134" s="55"/>
      <c r="W134" s="80"/>
      <c r="X134" s="80"/>
    </row>
    <row r="135">
      <c r="A135" s="56"/>
      <c r="B135" s="57"/>
      <c r="C135" s="55"/>
      <c r="D135" s="58"/>
      <c r="E135" s="55"/>
      <c r="F135" s="55"/>
      <c r="G135" s="55"/>
      <c r="H135" s="55"/>
      <c r="I135" s="55"/>
      <c r="J135" s="55"/>
      <c r="K135" s="55"/>
      <c r="L135" s="55"/>
      <c r="M135" s="55"/>
      <c r="N135" s="55"/>
      <c r="O135" s="55"/>
      <c r="P135" s="55"/>
      <c r="Q135" s="55"/>
      <c r="R135" s="55"/>
      <c r="S135" s="55"/>
      <c r="T135" s="55"/>
      <c r="U135" s="60"/>
      <c r="V135" s="55"/>
      <c r="W135" s="80"/>
      <c r="X135" s="80"/>
    </row>
    <row r="136">
      <c r="A136" s="56"/>
      <c r="B136" s="57"/>
      <c r="C136" s="55"/>
      <c r="D136" s="58"/>
      <c r="E136" s="55"/>
      <c r="F136" s="55"/>
      <c r="G136" s="55"/>
      <c r="H136" s="55"/>
      <c r="I136" s="55"/>
      <c r="J136" s="55"/>
      <c r="K136" s="55"/>
      <c r="L136" s="55"/>
      <c r="M136" s="55"/>
      <c r="N136" s="55"/>
      <c r="O136" s="55"/>
      <c r="P136" s="55"/>
      <c r="Q136" s="55"/>
      <c r="R136" s="55"/>
      <c r="S136" s="55"/>
      <c r="T136" s="55"/>
      <c r="U136" s="60"/>
      <c r="V136" s="55"/>
      <c r="W136" s="80"/>
      <c r="X136" s="80"/>
    </row>
    <row r="137">
      <c r="A137" s="56"/>
      <c r="B137" s="57"/>
      <c r="C137" s="55"/>
      <c r="D137" s="58"/>
      <c r="E137" s="55"/>
      <c r="F137" s="55"/>
      <c r="G137" s="55"/>
      <c r="H137" s="55"/>
      <c r="I137" s="55"/>
      <c r="J137" s="55"/>
      <c r="K137" s="55"/>
      <c r="L137" s="55"/>
      <c r="M137" s="55"/>
      <c r="N137" s="55"/>
      <c r="O137" s="55"/>
      <c r="P137" s="55"/>
      <c r="Q137" s="55"/>
      <c r="R137" s="55"/>
      <c r="S137" s="55"/>
      <c r="T137" s="55"/>
      <c r="U137" s="60"/>
      <c r="V137" s="55"/>
      <c r="W137" s="80"/>
      <c r="X137" s="80"/>
    </row>
    <row r="138">
      <c r="A138" s="56"/>
      <c r="B138" s="57"/>
      <c r="C138" s="55"/>
      <c r="D138" s="58"/>
      <c r="E138" s="55"/>
      <c r="F138" s="55"/>
      <c r="G138" s="55"/>
      <c r="H138" s="55"/>
      <c r="I138" s="55"/>
      <c r="J138" s="55"/>
      <c r="K138" s="55"/>
      <c r="L138" s="55"/>
      <c r="M138" s="55"/>
      <c r="N138" s="55"/>
      <c r="O138" s="55"/>
      <c r="P138" s="55"/>
      <c r="Q138" s="55"/>
      <c r="R138" s="55"/>
      <c r="S138" s="55"/>
      <c r="T138" s="55"/>
      <c r="U138" s="60"/>
      <c r="V138" s="55"/>
      <c r="W138" s="80"/>
      <c r="X138" s="80"/>
    </row>
    <row r="139">
      <c r="A139" s="56"/>
      <c r="B139" s="57"/>
      <c r="C139" s="55"/>
      <c r="D139" s="58"/>
      <c r="E139" s="55"/>
      <c r="F139" s="55"/>
      <c r="G139" s="55"/>
      <c r="H139" s="55"/>
      <c r="I139" s="55"/>
      <c r="J139" s="55"/>
      <c r="K139" s="55"/>
      <c r="L139" s="55"/>
      <c r="M139" s="55"/>
      <c r="N139" s="55"/>
      <c r="O139" s="55"/>
      <c r="P139" s="55"/>
      <c r="Q139" s="55"/>
      <c r="R139" s="55"/>
      <c r="S139" s="55"/>
      <c r="T139" s="55"/>
      <c r="U139" s="60"/>
      <c r="V139" s="55"/>
      <c r="W139" s="80"/>
      <c r="X139" s="80"/>
    </row>
    <row r="140">
      <c r="A140" s="56"/>
      <c r="B140" s="57"/>
      <c r="C140" s="55"/>
      <c r="D140" s="58"/>
      <c r="E140" s="55"/>
      <c r="F140" s="55"/>
      <c r="G140" s="55"/>
      <c r="H140" s="55"/>
      <c r="I140" s="55"/>
      <c r="J140" s="55"/>
      <c r="K140" s="55"/>
      <c r="L140" s="55"/>
      <c r="M140" s="55"/>
      <c r="N140" s="55"/>
      <c r="O140" s="55"/>
      <c r="P140" s="55"/>
      <c r="Q140" s="55"/>
      <c r="R140" s="55"/>
      <c r="S140" s="55"/>
      <c r="T140" s="55"/>
      <c r="U140" s="60"/>
      <c r="V140" s="55"/>
      <c r="W140" s="80"/>
      <c r="X140" s="80"/>
    </row>
    <row r="141">
      <c r="A141" s="56"/>
      <c r="B141" s="57"/>
      <c r="C141" s="55"/>
      <c r="D141" s="58"/>
      <c r="E141" s="55"/>
      <c r="F141" s="55"/>
      <c r="G141" s="55"/>
      <c r="H141" s="55"/>
      <c r="I141" s="55"/>
      <c r="J141" s="55"/>
      <c r="K141" s="55"/>
      <c r="L141" s="55"/>
      <c r="M141" s="55"/>
      <c r="N141" s="55"/>
      <c r="O141" s="55"/>
      <c r="P141" s="55"/>
      <c r="Q141" s="55"/>
      <c r="R141" s="55"/>
      <c r="S141" s="55"/>
      <c r="T141" s="55"/>
      <c r="U141" s="60"/>
      <c r="V141" s="55"/>
      <c r="W141" s="80"/>
      <c r="X141" s="80"/>
    </row>
    <row r="142">
      <c r="A142" s="56"/>
      <c r="B142" s="57"/>
      <c r="C142" s="55"/>
      <c r="D142" s="58"/>
      <c r="E142" s="55"/>
      <c r="F142" s="55"/>
      <c r="G142" s="55"/>
      <c r="H142" s="55"/>
      <c r="I142" s="55"/>
      <c r="J142" s="55"/>
      <c r="K142" s="55"/>
      <c r="L142" s="55"/>
      <c r="M142" s="55"/>
      <c r="N142" s="55"/>
      <c r="O142" s="55"/>
      <c r="P142" s="55"/>
      <c r="Q142" s="55"/>
      <c r="R142" s="55"/>
      <c r="S142" s="55"/>
      <c r="T142" s="55"/>
      <c r="U142" s="60"/>
      <c r="V142" s="55"/>
      <c r="W142" s="80"/>
      <c r="X142" s="80"/>
    </row>
    <row r="143">
      <c r="A143" s="56"/>
      <c r="B143" s="57"/>
      <c r="C143" s="55"/>
      <c r="D143" s="58"/>
      <c r="E143" s="55"/>
      <c r="F143" s="55"/>
      <c r="G143" s="55"/>
      <c r="H143" s="55"/>
      <c r="I143" s="55"/>
      <c r="J143" s="55"/>
      <c r="K143" s="55"/>
      <c r="L143" s="55"/>
      <c r="M143" s="55"/>
      <c r="N143" s="55"/>
      <c r="O143" s="55"/>
      <c r="P143" s="55"/>
      <c r="Q143" s="55"/>
      <c r="R143" s="55"/>
      <c r="S143" s="55"/>
      <c r="T143" s="55"/>
      <c r="U143" s="60"/>
      <c r="V143" s="55"/>
      <c r="W143" s="80"/>
      <c r="X143" s="80"/>
    </row>
    <row r="144">
      <c r="A144" s="56"/>
      <c r="B144" s="57"/>
      <c r="C144" s="55"/>
      <c r="D144" s="58"/>
      <c r="E144" s="55"/>
      <c r="F144" s="55"/>
      <c r="G144" s="55"/>
      <c r="H144" s="55"/>
      <c r="I144" s="55"/>
      <c r="J144" s="55"/>
      <c r="K144" s="55"/>
      <c r="L144" s="55"/>
      <c r="M144" s="55"/>
      <c r="N144" s="55"/>
      <c r="O144" s="55"/>
      <c r="P144" s="55"/>
      <c r="Q144" s="55"/>
      <c r="R144" s="55"/>
      <c r="S144" s="55"/>
      <c r="T144" s="55"/>
      <c r="U144" s="60"/>
      <c r="V144" s="55"/>
      <c r="W144" s="80"/>
      <c r="X144" s="80"/>
    </row>
    <row r="145">
      <c r="A145" s="56"/>
      <c r="B145" s="57"/>
      <c r="C145" s="55"/>
      <c r="D145" s="58"/>
      <c r="E145" s="55"/>
      <c r="F145" s="55"/>
      <c r="G145" s="55"/>
      <c r="H145" s="55"/>
      <c r="I145" s="55"/>
      <c r="J145" s="55"/>
      <c r="K145" s="55"/>
      <c r="L145" s="55"/>
      <c r="M145" s="55"/>
      <c r="N145" s="55"/>
      <c r="O145" s="55"/>
      <c r="P145" s="55"/>
      <c r="Q145" s="55"/>
      <c r="R145" s="55"/>
      <c r="S145" s="55"/>
      <c r="T145" s="55"/>
      <c r="U145" s="60"/>
      <c r="V145" s="55"/>
      <c r="W145" s="80"/>
      <c r="X145" s="80"/>
    </row>
    <row r="146">
      <c r="A146" s="56"/>
      <c r="B146" s="57"/>
      <c r="C146" s="55"/>
      <c r="D146" s="58"/>
      <c r="E146" s="55"/>
      <c r="F146" s="55"/>
      <c r="G146" s="55"/>
      <c r="H146" s="55"/>
      <c r="I146" s="55"/>
      <c r="J146" s="55"/>
      <c r="K146" s="55"/>
      <c r="L146" s="55"/>
      <c r="M146" s="55"/>
      <c r="N146" s="55"/>
      <c r="O146" s="55"/>
      <c r="P146" s="55"/>
      <c r="Q146" s="55"/>
      <c r="R146" s="55"/>
      <c r="S146" s="55"/>
      <c r="T146" s="55"/>
      <c r="U146" s="60"/>
      <c r="V146" s="55"/>
      <c r="W146" s="80"/>
      <c r="X146" s="80"/>
    </row>
    <row r="147">
      <c r="A147" s="56"/>
      <c r="B147" s="57"/>
      <c r="C147" s="55"/>
      <c r="D147" s="58"/>
      <c r="E147" s="55"/>
      <c r="F147" s="55"/>
      <c r="G147" s="55"/>
      <c r="H147" s="55"/>
      <c r="I147" s="55"/>
      <c r="J147" s="55"/>
      <c r="K147" s="55"/>
      <c r="L147" s="55"/>
      <c r="M147" s="55"/>
      <c r="N147" s="55"/>
      <c r="O147" s="55"/>
      <c r="P147" s="55"/>
      <c r="Q147" s="55"/>
      <c r="R147" s="55"/>
      <c r="S147" s="55"/>
      <c r="T147" s="55"/>
      <c r="U147" s="60"/>
      <c r="V147" s="55"/>
      <c r="W147" s="80"/>
      <c r="X147" s="80"/>
    </row>
    <row r="148">
      <c r="A148" s="56"/>
      <c r="B148" s="57"/>
      <c r="C148" s="55"/>
      <c r="D148" s="58"/>
      <c r="E148" s="55"/>
      <c r="F148" s="55"/>
      <c r="G148" s="55"/>
      <c r="H148" s="55"/>
      <c r="I148" s="55"/>
      <c r="J148" s="55"/>
      <c r="K148" s="55"/>
      <c r="L148" s="55"/>
      <c r="M148" s="55"/>
      <c r="N148" s="55"/>
      <c r="O148" s="55"/>
      <c r="P148" s="55"/>
      <c r="Q148" s="55"/>
      <c r="R148" s="55"/>
      <c r="S148" s="55"/>
      <c r="T148" s="55"/>
      <c r="U148" s="60"/>
      <c r="V148" s="55"/>
      <c r="W148" s="80"/>
      <c r="X148" s="80"/>
    </row>
    <row r="149">
      <c r="A149" s="56"/>
      <c r="B149" s="57"/>
      <c r="C149" s="55"/>
      <c r="D149" s="58"/>
      <c r="E149" s="55"/>
      <c r="F149" s="55"/>
      <c r="G149" s="55"/>
      <c r="H149" s="55"/>
      <c r="I149" s="55"/>
      <c r="J149" s="55"/>
      <c r="K149" s="55"/>
      <c r="L149" s="55"/>
      <c r="M149" s="55"/>
      <c r="N149" s="55"/>
      <c r="O149" s="55"/>
      <c r="P149" s="55"/>
      <c r="Q149" s="55"/>
      <c r="R149" s="55"/>
      <c r="S149" s="55"/>
      <c r="T149" s="55"/>
      <c r="U149" s="60"/>
      <c r="V149" s="55"/>
      <c r="W149" s="80"/>
      <c r="X149" s="80"/>
    </row>
    <row r="150">
      <c r="A150" s="56"/>
      <c r="B150" s="57"/>
      <c r="C150" s="55"/>
      <c r="D150" s="58"/>
      <c r="E150" s="55"/>
      <c r="F150" s="55"/>
      <c r="G150" s="55"/>
      <c r="H150" s="55"/>
      <c r="I150" s="55"/>
      <c r="J150" s="55"/>
      <c r="K150" s="55"/>
      <c r="L150" s="55"/>
      <c r="M150" s="55"/>
      <c r="N150" s="55"/>
      <c r="O150" s="55"/>
      <c r="P150" s="55"/>
      <c r="Q150" s="55"/>
      <c r="R150" s="55"/>
      <c r="S150" s="55"/>
      <c r="T150" s="55"/>
      <c r="U150" s="60"/>
      <c r="V150" s="55"/>
      <c r="W150" s="80"/>
      <c r="X150" s="80"/>
    </row>
    <row r="151">
      <c r="A151" s="56"/>
      <c r="B151" s="57"/>
      <c r="C151" s="55"/>
      <c r="D151" s="58"/>
      <c r="E151" s="55"/>
      <c r="F151" s="55"/>
      <c r="G151" s="55"/>
      <c r="H151" s="55"/>
      <c r="I151" s="55"/>
      <c r="J151" s="55"/>
      <c r="K151" s="55"/>
      <c r="L151" s="55"/>
      <c r="M151" s="55"/>
      <c r="N151" s="55"/>
      <c r="O151" s="55"/>
      <c r="P151" s="55"/>
      <c r="Q151" s="55"/>
      <c r="R151" s="55"/>
      <c r="S151" s="55"/>
      <c r="T151" s="55"/>
      <c r="U151" s="60"/>
      <c r="V151" s="55"/>
      <c r="W151" s="80"/>
      <c r="X151" s="80"/>
    </row>
    <row r="152">
      <c r="A152" s="56"/>
      <c r="B152" s="57"/>
      <c r="C152" s="55"/>
      <c r="D152" s="58"/>
      <c r="E152" s="55"/>
      <c r="F152" s="55"/>
      <c r="G152" s="55"/>
      <c r="H152" s="55"/>
      <c r="I152" s="55"/>
      <c r="J152" s="55"/>
      <c r="K152" s="55"/>
      <c r="L152" s="55"/>
      <c r="M152" s="55"/>
      <c r="N152" s="55"/>
      <c r="O152" s="55"/>
      <c r="P152" s="55"/>
      <c r="Q152" s="55"/>
      <c r="R152" s="55"/>
      <c r="S152" s="55"/>
      <c r="T152" s="55"/>
      <c r="U152" s="60"/>
      <c r="V152" s="55"/>
      <c r="W152" s="80"/>
      <c r="X152" s="80"/>
    </row>
    <row r="153">
      <c r="A153" s="56"/>
      <c r="B153" s="57"/>
      <c r="C153" s="55"/>
      <c r="D153" s="58"/>
      <c r="E153" s="55"/>
      <c r="F153" s="55"/>
      <c r="G153" s="55"/>
      <c r="H153" s="55"/>
      <c r="I153" s="55"/>
      <c r="J153" s="55"/>
      <c r="K153" s="55"/>
      <c r="L153" s="55"/>
      <c r="M153" s="55"/>
      <c r="N153" s="55"/>
      <c r="O153" s="55"/>
      <c r="P153" s="55"/>
      <c r="Q153" s="55"/>
      <c r="R153" s="55"/>
      <c r="S153" s="55"/>
      <c r="T153" s="55"/>
      <c r="U153" s="60"/>
      <c r="V153" s="55"/>
      <c r="W153" s="80"/>
      <c r="X153" s="80"/>
    </row>
    <row r="154">
      <c r="A154" s="56"/>
      <c r="B154" s="57"/>
      <c r="C154" s="55"/>
      <c r="D154" s="58"/>
      <c r="E154" s="55"/>
      <c r="F154" s="55"/>
      <c r="G154" s="55"/>
      <c r="H154" s="55"/>
      <c r="I154" s="55"/>
      <c r="J154" s="55"/>
      <c r="K154" s="55"/>
      <c r="L154" s="55"/>
      <c r="M154" s="55"/>
      <c r="N154" s="55"/>
      <c r="O154" s="55"/>
      <c r="P154" s="55"/>
      <c r="Q154" s="55"/>
      <c r="R154" s="55"/>
      <c r="S154" s="55"/>
      <c r="T154" s="55"/>
      <c r="U154" s="60"/>
      <c r="V154" s="55"/>
      <c r="W154" s="80"/>
      <c r="X154" s="80"/>
    </row>
    <row r="155">
      <c r="A155" s="61"/>
      <c r="B155" s="62"/>
      <c r="W155" s="80"/>
      <c r="X155" s="80"/>
    </row>
    <row r="156">
      <c r="A156" s="61"/>
      <c r="B156" s="62"/>
      <c r="W156" s="80"/>
      <c r="X156" s="80"/>
    </row>
    <row r="157">
      <c r="A157" s="61"/>
      <c r="B157" s="62"/>
      <c r="W157" s="80"/>
      <c r="X157" s="80"/>
    </row>
    <row r="158">
      <c r="A158" s="61"/>
      <c r="B158" s="62"/>
      <c r="W158" s="80"/>
      <c r="X158" s="80"/>
    </row>
    <row r="159">
      <c r="A159" s="61"/>
      <c r="B159" s="62"/>
      <c r="W159" s="80"/>
      <c r="X159" s="80"/>
    </row>
    <row r="160">
      <c r="A160" s="61"/>
      <c r="B160" s="62"/>
      <c r="W160" s="80"/>
      <c r="X160" s="80"/>
    </row>
    <row r="161">
      <c r="A161" s="61"/>
      <c r="B161" s="62"/>
      <c r="W161" s="80"/>
      <c r="X161" s="80"/>
    </row>
    <row r="162">
      <c r="A162" s="61"/>
      <c r="B162" s="62"/>
      <c r="W162" s="80"/>
      <c r="X162" s="80"/>
    </row>
    <row r="163">
      <c r="A163" s="61"/>
      <c r="B163" s="62"/>
      <c r="W163" s="80"/>
      <c r="X163" s="80"/>
    </row>
  </sheetData>
  <mergeCells count="21">
    <mergeCell ref="A1:A2"/>
    <mergeCell ref="B1:B2"/>
    <mergeCell ref="C1:C2"/>
    <mergeCell ref="D1:D2"/>
    <mergeCell ref="E1:E2"/>
    <mergeCell ref="F1:F2"/>
    <mergeCell ref="G1:G2"/>
    <mergeCell ref="O1:P1"/>
    <mergeCell ref="Q1:Q2"/>
    <mergeCell ref="R1:R2"/>
    <mergeCell ref="S1:S2"/>
    <mergeCell ref="T1:T2"/>
    <mergeCell ref="U1:U2"/>
    <mergeCell ref="V1:V2"/>
    <mergeCell ref="H1:H2"/>
    <mergeCell ref="I1:I2"/>
    <mergeCell ref="J1:J2"/>
    <mergeCell ref="K1:K2"/>
    <mergeCell ref="L1:L2"/>
    <mergeCell ref="M1:M2"/>
    <mergeCell ref="N1:N2"/>
  </mergeCells>
  <dataValidations>
    <dataValidation type="list" allowBlank="1" sqref="R3:R40">
      <formula1>"Action,IC,BRD,Ner,CV,CMS"</formula1>
    </dataValidation>
    <dataValidation type="list" allowBlank="1" sqref="S3:S40">
      <formula1>"Out of scope,Processing,Fixed,To be processed"</formula1>
    </dataValidation>
    <dataValidation type="list" allowBlank="1" sqref="O3:O40">
      <formula1>"Succeeded,Failed,Out of scope,Not sure,Trash"</formula1>
    </dataValidation>
    <dataValidation type="list" allowBlank="1" sqref="T3:T40">
      <formula1>"Ok,Not as expected,Not ok"</formula1>
    </dataValidation>
    <dataValidation type="list" allowBlank="1" sqref="Q3:Q40 P56">
      <formula1>"Succeeded,As expected,Failed,Out of scope,Not sure,Trash"</formula1>
    </dataValidation>
  </dataValidations>
  <hyperlinks>
    <hyperlink r:id="rId1" ref="E7"/>
    <hyperlink r:id="rId2" ref="E10"/>
    <hyperlink r:id="rId3" ref="E35"/>
    <hyperlink r:id="rId4" ref="E39"/>
  </hyperlinks>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17.86"/>
    <col customWidth="1" min="4" max="4" width="29.86"/>
  </cols>
  <sheetData>
    <row r="1">
      <c r="A1" s="113" t="s">
        <v>700</v>
      </c>
      <c r="B1" s="113" t="s">
        <v>701</v>
      </c>
      <c r="C1" s="113" t="s">
        <v>3</v>
      </c>
      <c r="D1" s="113" t="s">
        <v>702</v>
      </c>
      <c r="E1" s="113" t="s">
        <v>17</v>
      </c>
      <c r="F1" s="113" t="s">
        <v>18</v>
      </c>
      <c r="G1" s="113" t="s">
        <v>703</v>
      </c>
      <c r="H1" s="113" t="s">
        <v>704</v>
      </c>
      <c r="I1" s="113" t="s">
        <v>705</v>
      </c>
      <c r="K1" s="113" t="s">
        <v>16</v>
      </c>
      <c r="L1" s="113" t="s">
        <v>706</v>
      </c>
      <c r="N1" s="113" t="s">
        <v>707</v>
      </c>
      <c r="O1" s="113" t="s">
        <v>708</v>
      </c>
    </row>
    <row r="2">
      <c r="A2" s="114" t="s">
        <v>386</v>
      </c>
      <c r="B2" s="115" t="s">
        <v>709</v>
      </c>
      <c r="C2" s="115" t="s">
        <v>377</v>
      </c>
      <c r="D2" s="116" t="str">
        <f>'2652020'!U44</f>
        <v>IC detect "2tr1 bạn nhỉ" thành greet</v>
      </c>
      <c r="E2" s="54" t="str">
        <f>'2652020'!S44</f>
        <v/>
      </c>
      <c r="F2" s="54" t="str">
        <f>'2652020'!T44</f>
        <v/>
      </c>
      <c r="G2" s="115" t="s">
        <v>23</v>
      </c>
      <c r="H2" s="117" t="s">
        <v>704</v>
      </c>
      <c r="I2" s="54"/>
      <c r="K2" s="118" t="s">
        <v>710</v>
      </c>
      <c r="L2" s="119">
        <v>0.0</v>
      </c>
      <c r="N2" s="118" t="s">
        <v>41</v>
      </c>
      <c r="O2" s="119">
        <v>10.0</v>
      </c>
    </row>
    <row r="3">
      <c r="B3" s="120" t="s">
        <v>711</v>
      </c>
      <c r="C3" s="120" t="s">
        <v>565</v>
      </c>
      <c r="D3" s="121" t="str">
        <f>'2752020'!U28</f>
        <v>SIC bắt sai intent</v>
      </c>
      <c r="E3" s="71" t="str">
        <f>'2752020'!S28</f>
        <v/>
      </c>
      <c r="F3" s="71" t="str">
        <f>'2752020'!T28</f>
        <v/>
      </c>
      <c r="G3" s="120" t="s">
        <v>23</v>
      </c>
      <c r="H3" s="122" t="s">
        <v>704</v>
      </c>
      <c r="I3" s="71"/>
      <c r="K3" s="118" t="s">
        <v>386</v>
      </c>
      <c r="L3" s="119">
        <v>3.0</v>
      </c>
      <c r="N3" s="118" t="s">
        <v>42</v>
      </c>
      <c r="O3" s="119">
        <v>41.0</v>
      </c>
    </row>
    <row r="4">
      <c r="B4" s="115" t="s">
        <v>712</v>
      </c>
      <c r="C4" s="115" t="s">
        <v>691</v>
      </c>
      <c r="D4" s="116" t="str">
        <f>'2952020'!U39</f>
        <v>SIC "Sp này hết hàng rồi hả bn" -&gt; promotion </v>
      </c>
      <c r="E4" s="54" t="str">
        <f>'2952020'!S39</f>
        <v/>
      </c>
      <c r="F4" s="54" t="str">
        <f>'2952020'!T39</f>
        <v/>
      </c>
      <c r="G4" s="115" t="s">
        <v>23</v>
      </c>
      <c r="H4" s="117" t="s">
        <v>704</v>
      </c>
      <c r="I4" s="54"/>
      <c r="K4" s="118" t="s">
        <v>296</v>
      </c>
      <c r="L4" s="119">
        <v>3.0</v>
      </c>
      <c r="N4" s="118" t="s">
        <v>160</v>
      </c>
      <c r="O4" s="119">
        <v>5.0</v>
      </c>
    </row>
    <row r="5">
      <c r="A5" s="123" t="s">
        <v>296</v>
      </c>
      <c r="B5" s="120" t="s">
        <v>713</v>
      </c>
      <c r="C5" s="120" t="s">
        <v>289</v>
      </c>
      <c r="D5" s="121" t="str">
        <f>'2652020'!U13</f>
        <v>CV trả về cũng có xe Vinng nhưng  score 0.936 so với của Joovy là 0.954, 
BRD sẽ nghiên cứu lại cách sử dụng kết quả từ CV (2 con số A, B trong logic xử lý kết quả CV chưa hợp lý)</v>
      </c>
      <c r="E5" s="71" t="str">
        <f>'2652020'!S13</f>
        <v/>
      </c>
      <c r="F5" s="71" t="str">
        <f>'2652020'!T13</f>
        <v/>
      </c>
      <c r="G5" s="120" t="s">
        <v>23</v>
      </c>
      <c r="H5" s="122" t="s">
        <v>704</v>
      </c>
      <c r="I5" s="71"/>
      <c r="K5" s="118" t="s">
        <v>714</v>
      </c>
      <c r="L5" s="119">
        <v>6.0</v>
      </c>
      <c r="N5" s="118" t="s">
        <v>30</v>
      </c>
      <c r="O5" s="119">
        <v>12.0</v>
      </c>
    </row>
    <row r="6">
      <c r="B6" s="115" t="s">
        <v>715</v>
      </c>
      <c r="C6" s="115" t="s">
        <v>323</v>
      </c>
      <c r="D6" s="116" t="str">
        <f>'2652020'!U29</f>
        <v>bot text is not optimal</v>
      </c>
      <c r="E6" s="54" t="str">
        <f>'2652020'!S29</f>
        <v/>
      </c>
      <c r="F6" s="54" t="str">
        <f>'2652020'!T29</f>
        <v/>
      </c>
      <c r="G6" s="115" t="s">
        <v>23</v>
      </c>
      <c r="H6" s="117" t="s">
        <v>704</v>
      </c>
      <c r="I6" s="54"/>
      <c r="K6" s="118" t="s">
        <v>96</v>
      </c>
      <c r="L6" s="119">
        <v>2.0</v>
      </c>
      <c r="N6" s="118" t="s">
        <v>207</v>
      </c>
      <c r="O6" s="119">
        <v>7.0</v>
      </c>
    </row>
    <row r="7">
      <c r="B7" s="120" t="s">
        <v>716</v>
      </c>
      <c r="C7" s="120" t="s">
        <v>348</v>
      </c>
      <c r="D7" s="121" t="str">
        <f>'2652020'!U30</f>
        <v>bot text is not optimal</v>
      </c>
      <c r="E7" s="71" t="str">
        <f>'2652020'!S30</f>
        <v/>
      </c>
      <c r="F7" s="71" t="str">
        <f>'2652020'!T30</f>
        <v/>
      </c>
      <c r="G7" s="120" t="s">
        <v>23</v>
      </c>
      <c r="H7" s="122" t="s">
        <v>704</v>
      </c>
      <c r="I7" s="71"/>
      <c r="K7" s="118" t="s">
        <v>717</v>
      </c>
      <c r="L7" s="119">
        <v>3.0</v>
      </c>
      <c r="N7" s="118" t="s">
        <v>718</v>
      </c>
      <c r="O7" s="124">
        <v>75.0</v>
      </c>
    </row>
    <row r="8">
      <c r="A8" s="114" t="s">
        <v>714</v>
      </c>
      <c r="B8" s="115" t="s">
        <v>719</v>
      </c>
      <c r="C8" s="115" t="s">
        <v>35</v>
      </c>
      <c r="D8" s="116" t="str">
        <f>'2552020'!U10</f>
        <v>NER đang bắt là thảm và màu xanh</v>
      </c>
      <c r="E8" s="54" t="str">
        <f>'2552020'!S10</f>
        <v>Fixed</v>
      </c>
      <c r="F8" s="54" t="str">
        <f>'2552020'!T10</f>
        <v>Ok</v>
      </c>
      <c r="G8" s="115" t="s">
        <v>23</v>
      </c>
      <c r="H8" s="117" t="s">
        <v>704</v>
      </c>
      <c r="I8" s="54"/>
      <c r="O8" s="62"/>
    </row>
    <row r="9">
      <c r="B9" s="120" t="s">
        <v>720</v>
      </c>
      <c r="C9" s="120" t="s">
        <v>377</v>
      </c>
      <c r="D9" s="121" t="str">
        <f>'2652020'!U43</f>
        <v>Ner bắt "vâng" thành brand</v>
      </c>
      <c r="E9" s="71" t="str">
        <f>'2652020'!S43</f>
        <v>Fixed</v>
      </c>
      <c r="F9" s="71" t="str">
        <f>'2652020'!T43</f>
        <v>Ok</v>
      </c>
      <c r="G9" s="120" t="s">
        <v>23</v>
      </c>
      <c r="H9" s="122" t="s">
        <v>704</v>
      </c>
      <c r="I9" s="71"/>
      <c r="O9" s="62"/>
    </row>
    <row r="10">
      <c r="B10" s="115" t="s">
        <v>721</v>
      </c>
      <c r="C10" s="115" t="s">
        <v>546</v>
      </c>
      <c r="D10" s="116" t="str">
        <f>'2752020'!U19</f>
        <v>expect ner label đc brand "Zaracos "</v>
      </c>
      <c r="E10" s="54" t="str">
        <f>'2752020'!S19</f>
        <v>Fixed</v>
      </c>
      <c r="F10" s="54" t="str">
        <f>'2752020'!T19</f>
        <v>Ok</v>
      </c>
      <c r="G10" s="115" t="s">
        <v>23</v>
      </c>
      <c r="H10" s="117" t="s">
        <v>704</v>
      </c>
      <c r="I10" s="54"/>
      <c r="O10" s="62"/>
    </row>
    <row r="11">
      <c r="B11" s="120" t="s">
        <v>722</v>
      </c>
      <c r="C11" s="120" t="s">
        <v>559</v>
      </c>
      <c r="D11" s="121" t="str">
        <f>'2752020'!U23</f>
        <v>Ner bắt được 2 attribute " size" "price" nên đang xử lý sai thông tin user muốn </v>
      </c>
      <c r="E11" s="71" t="str">
        <f>'2752020'!S23</f>
        <v>Fixed</v>
      </c>
      <c r="F11" s="71" t="str">
        <f>'2752020'!T23</f>
        <v>Ok</v>
      </c>
      <c r="G11" s="120" t="s">
        <v>23</v>
      </c>
      <c r="H11" s="122" t="s">
        <v>704</v>
      </c>
      <c r="I11" s="71"/>
      <c r="O11" s="62"/>
    </row>
    <row r="12">
      <c r="B12" s="115" t="s">
        <v>723</v>
      </c>
      <c r="C12" s="115" t="s">
        <v>454</v>
      </c>
      <c r="D12" s="116" t="str">
        <f>'2852020'!U28</f>
        <v>User hỏi thảm nhưng do là "thảm đàn" nên ner bắt thành 2 object nên trả lời sai</v>
      </c>
      <c r="E12" s="54" t="str">
        <f>'2852020'!S28</f>
        <v>Fixed</v>
      </c>
      <c r="F12" s="54" t="str">
        <f>'2852020'!T28</f>
        <v>Ok</v>
      </c>
      <c r="G12" s="115" t="s">
        <v>23</v>
      </c>
      <c r="H12" s="117" t="s">
        <v>704</v>
      </c>
      <c r="I12" s="54"/>
      <c r="O12" s="62"/>
    </row>
    <row r="13">
      <c r="B13" s="120" t="s">
        <v>724</v>
      </c>
      <c r="C13" s="120" t="s">
        <v>666</v>
      </c>
      <c r="D13" s="121" t="str">
        <f>'2952020'!U30</f>
        <v>Không bắt được entities nào</v>
      </c>
      <c r="E13" s="71" t="str">
        <f>'2952020'!S30</f>
        <v>Fixed</v>
      </c>
      <c r="F13" s="71" t="str">
        <f>'2952020'!T30</f>
        <v>Ok</v>
      </c>
      <c r="G13" s="120" t="s">
        <v>23</v>
      </c>
      <c r="H13" s="122" t="s">
        <v>704</v>
      </c>
      <c r="I13" s="71"/>
      <c r="O13" s="62"/>
    </row>
    <row r="14">
      <c r="A14" s="114" t="s">
        <v>96</v>
      </c>
      <c r="B14" s="115" t="s">
        <v>725</v>
      </c>
      <c r="C14" s="115" t="s">
        <v>85</v>
      </c>
      <c r="D14" s="116" t="str">
        <f>'2552020'!U17</f>
        <v>Ảnh sản phẩm nhiễu nhiều vật nên CV chưa detect được</v>
      </c>
      <c r="E14" s="54" t="str">
        <f>'2552020'!S17</f>
        <v/>
      </c>
      <c r="F14" s="54" t="str">
        <f>'2552020'!T17</f>
        <v/>
      </c>
      <c r="G14" s="115" t="s">
        <v>23</v>
      </c>
      <c r="H14" s="117" t="s">
        <v>704</v>
      </c>
      <c r="I14" s="54"/>
    </row>
    <row r="15">
      <c r="B15" s="120" t="s">
        <v>726</v>
      </c>
      <c r="C15" s="120" t="s">
        <v>405</v>
      </c>
      <c r="D15" s="121" t="str">
        <f>'2852020'!U7</f>
        <v>Shop không có phao này nhưng hy vọng CV có thể detect được bể bơi và phao mà shop đang có ạ</v>
      </c>
      <c r="E15" s="71" t="str">
        <f>'2852020'!S7</f>
        <v/>
      </c>
      <c r="F15" s="71" t="str">
        <f>'2852020'!T7</f>
        <v/>
      </c>
      <c r="G15" s="120" t="s">
        <v>23</v>
      </c>
      <c r="H15" s="122" t="s">
        <v>704</v>
      </c>
      <c r="I15" s="71"/>
    </row>
    <row r="16">
      <c r="A16" s="114" t="s">
        <v>727</v>
      </c>
      <c r="B16" s="115" t="s">
        <v>728</v>
      </c>
      <c r="C16" s="115" t="s">
        <v>155</v>
      </c>
      <c r="D16" s="116" t="str">
        <f>'2552020'!U34</f>
        <v>Sp vẫn còn hàng (như trên shopee) nhưng bot báo hết hàng (số lượng sp trong cms &lt;3)</v>
      </c>
      <c r="E16" s="54" t="str">
        <f>'2552020'!S34</f>
        <v/>
      </c>
      <c r="F16" s="54" t="str">
        <f>'2552020'!T34</f>
        <v/>
      </c>
      <c r="G16" s="115" t="s">
        <v>23</v>
      </c>
      <c r="H16" s="117" t="s">
        <v>704</v>
      </c>
      <c r="I16" s="54"/>
    </row>
    <row r="17">
      <c r="B17" s="120" t="s">
        <v>729</v>
      </c>
      <c r="C17" s="120" t="s">
        <v>270</v>
      </c>
      <c r="D17" s="121" t="str">
        <f>'2652020'!U5</f>
        <v>CV chưa detect được quạt mới của shop vì trên CMS chưa có sp này</v>
      </c>
      <c r="E17" s="71" t="str">
        <f>'2652020'!S5</f>
        <v/>
      </c>
      <c r="F17" s="71" t="str">
        <f>'2652020'!T5</f>
        <v/>
      </c>
      <c r="G17" s="120" t="s">
        <v>23</v>
      </c>
      <c r="H17" s="122" t="s">
        <v>704</v>
      </c>
      <c r="I17" s="71"/>
    </row>
    <row r="18">
      <c r="B18" s="115" t="s">
        <v>730</v>
      </c>
      <c r="C18" s="115" t="s">
        <v>499</v>
      </c>
      <c r="D18" s="116" t="str">
        <f>'2752020'!U5</f>
        <v>CMS chưa cập nhật số liệu, shopee sẵn 31 sp nhưng CMS lại có 0 sp</v>
      </c>
      <c r="E18" s="54" t="str">
        <f>'2752020'!S5</f>
        <v/>
      </c>
      <c r="F18" s="54" t="str">
        <f>'2752020'!T5</f>
        <v/>
      </c>
      <c r="G18" s="115" t="s">
        <v>23</v>
      </c>
      <c r="H18" s="117" t="s">
        <v>704</v>
      </c>
      <c r="I18" s="54"/>
    </row>
    <row r="19">
      <c r="A19" s="125"/>
      <c r="B19" s="71"/>
      <c r="C19" s="71"/>
      <c r="D19" s="71"/>
      <c r="E19" s="71"/>
      <c r="F19" s="71"/>
      <c r="G19" s="71"/>
      <c r="H19" s="71"/>
      <c r="I19" s="71"/>
    </row>
  </sheetData>
  <mergeCells count="5">
    <mergeCell ref="A2:A4"/>
    <mergeCell ref="A5:A7"/>
    <mergeCell ref="A8:A13"/>
    <mergeCell ref="A14:A15"/>
    <mergeCell ref="A16:A18"/>
  </mergeCells>
  <hyperlinks>
    <hyperlink display="Link" location="2652020!A44:V44" ref="H2"/>
    <hyperlink display="Link" location="2752020!A28:V28" ref="H3"/>
    <hyperlink display="Link" location="2952020!A39:V39" ref="H4"/>
    <hyperlink display="Link" location="2652020!A13:V13" ref="H5"/>
    <hyperlink display="Link" location="2652020!A29:V29" ref="H6"/>
    <hyperlink display="Link" location="2652020!A30:V30" ref="H7"/>
    <hyperlink display="Link" location="2552020!A10:V10" ref="H8"/>
    <hyperlink display="Link" location="2652020!A43:V43" ref="H9"/>
    <hyperlink display="Link" location="2752020!A19:V19" ref="H10"/>
    <hyperlink display="Link" location="2752020!A23:V23" ref="H11"/>
    <hyperlink display="Link" location="2852020!A28:V28" ref="H12"/>
    <hyperlink display="Link" location="2952020!A30:V30" ref="H13"/>
    <hyperlink display="Link" location="2552020!A17:V17" ref="H14"/>
    <hyperlink display="Link" location="2852020!A7:V7" ref="H15"/>
    <hyperlink display="Link" location="2552020!A34:V34" ref="H16"/>
    <hyperlink display="Link" location="2652020!A5:V5" ref="H17"/>
    <hyperlink display="Link" location="2752020!A5:V5" ref="H18"/>
  </hyperlinks>
  <drawing r:id="rId1"/>
</worksheet>
</file>